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paulobranco/Desktop/placebo_phase2/"/>
    </mc:Choice>
  </mc:AlternateContent>
  <xr:revisionPtr revIDLastSave="0" documentId="13_ncr:1_{B859344F-E217-8343-B7A0-AA7FDE4CEE05}" xr6:coauthVersionLast="46" xr6:coauthVersionMax="46" xr10:uidLastSave="{00000000-0000-0000-0000-000000000000}"/>
  <bookViews>
    <workbookView xWindow="0" yWindow="500" windowWidth="28800" windowHeight="16660" activeTab="4" xr2:uid="{00000000-000D-0000-FFFF-FFFF00000000}"/>
  </bookViews>
  <sheets>
    <sheet name="Scoring_Info" sheetId="2" r:id="rId1"/>
    <sheet name="Subj_notes" sheetId="5" r:id="rId2"/>
    <sheet name="Subj_Info" sheetId="4" r:id="rId3"/>
    <sheet name="v1_Questionnaire_raw_data" sheetId="6" r:id="rId4"/>
    <sheet name="Full_v1_Questionnaire_Data"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1" i="4" l="1"/>
  <c r="T158" i="4"/>
  <c r="T146" i="4"/>
  <c r="T124" i="4"/>
  <c r="T131" i="4"/>
  <c r="T115" i="4"/>
  <c r="T85" i="4"/>
  <c r="T67" i="4"/>
  <c r="T69" i="4"/>
  <c r="T60" i="4"/>
  <c r="T33" i="4"/>
  <c r="T24" i="4"/>
  <c r="T2" i="6"/>
  <c r="KD2" i="6"/>
  <c r="MB2" i="6"/>
  <c r="MB3" i="6"/>
  <c r="MB4" i="6"/>
  <c r="MB5" i="6"/>
  <c r="MB6" i="6"/>
  <c r="MB7" i="6"/>
  <c r="MB8" i="6"/>
  <c r="MB9" i="6"/>
  <c r="MB10" i="6"/>
  <c r="MB11" i="6"/>
  <c r="MB12" i="6"/>
  <c r="MB13" i="6"/>
  <c r="MB14" i="6"/>
  <c r="MB15" i="6"/>
  <c r="MB16" i="6"/>
  <c r="MB17" i="6"/>
  <c r="MB18" i="6"/>
  <c r="MB19" i="6"/>
  <c r="MB20" i="6"/>
  <c r="MB22" i="6"/>
  <c r="MB23" i="6"/>
  <c r="MB24" i="6"/>
  <c r="MB25" i="6"/>
  <c r="MB26" i="6"/>
  <c r="MB27" i="6"/>
  <c r="MB28" i="6"/>
  <c r="MB29" i="6"/>
  <c r="MB30" i="6"/>
  <c r="MB31" i="6"/>
  <c r="MB32" i="6"/>
  <c r="MB33" i="6"/>
  <c r="MB34" i="6"/>
  <c r="MB35" i="6"/>
  <c r="MB36" i="6"/>
  <c r="MB37" i="6"/>
  <c r="MB38" i="6"/>
  <c r="MB39" i="6"/>
  <c r="MB40" i="6"/>
  <c r="MB41" i="6"/>
  <c r="MB42" i="6"/>
  <c r="MB43" i="6"/>
  <c r="MB44" i="6"/>
  <c r="MB45" i="6"/>
  <c r="MB46" i="6"/>
  <c r="MB47" i="6"/>
  <c r="MB48" i="6"/>
  <c r="MB49" i="6"/>
  <c r="MB50" i="6"/>
  <c r="MB51" i="6"/>
  <c r="MB52" i="6"/>
  <c r="MB53" i="6"/>
  <c r="MB54" i="6"/>
  <c r="MB55" i="6"/>
  <c r="MB56" i="6"/>
  <c r="MB57" i="6"/>
  <c r="MB58" i="6"/>
  <c r="MB59" i="6"/>
  <c r="MB60" i="6"/>
  <c r="MB61" i="6"/>
  <c r="MB62" i="6"/>
  <c r="MB63" i="6"/>
  <c r="MB64" i="6"/>
  <c r="MB65" i="6"/>
  <c r="MB66" i="6"/>
  <c r="MB67" i="6"/>
  <c r="MB68" i="6"/>
  <c r="MB69" i="6"/>
  <c r="MB70" i="6"/>
  <c r="MB71" i="6"/>
  <c r="MB72" i="6"/>
  <c r="MB73" i="6"/>
  <c r="MB74" i="6"/>
  <c r="MB75" i="6"/>
  <c r="MB76" i="6"/>
  <c r="MB77" i="6"/>
  <c r="MB78" i="6"/>
  <c r="MB79" i="6"/>
  <c r="MB80" i="6"/>
  <c r="MB81" i="6"/>
  <c r="MB82" i="6"/>
  <c r="MB83" i="6"/>
  <c r="MB84" i="6"/>
  <c r="MB85" i="6"/>
  <c r="MB86" i="6"/>
  <c r="MB87" i="6"/>
  <c r="MB88" i="6"/>
  <c r="MB89" i="6"/>
  <c r="MB90" i="6"/>
  <c r="MB91" i="6"/>
  <c r="MB92" i="6"/>
  <c r="MB93" i="6"/>
  <c r="MB94" i="6"/>
  <c r="MB95" i="6"/>
  <c r="MB96" i="6"/>
  <c r="MB97" i="6"/>
  <c r="MB98" i="6"/>
  <c r="MB99" i="6"/>
  <c r="MB100" i="6"/>
  <c r="MB101" i="6"/>
  <c r="MB102" i="6"/>
  <c r="MB103" i="6"/>
  <c r="MB104" i="6"/>
  <c r="MB105" i="6"/>
  <c r="MB106" i="6"/>
  <c r="MB107" i="6"/>
  <c r="MB108" i="6"/>
  <c r="MB109" i="6"/>
  <c r="MB110" i="6"/>
  <c r="MB111" i="6"/>
  <c r="MB112" i="6"/>
  <c r="MB113" i="6"/>
  <c r="MB114" i="6"/>
  <c r="MB115" i="6"/>
  <c r="MB116" i="6"/>
  <c r="MB117" i="6"/>
  <c r="MB118" i="6"/>
  <c r="MB119" i="6"/>
  <c r="MB120" i="6"/>
  <c r="MB121" i="6"/>
  <c r="MB122" i="6"/>
  <c r="MB123" i="6"/>
  <c r="MB124" i="6"/>
  <c r="MB125" i="6"/>
  <c r="MB126" i="6"/>
  <c r="MB127" i="6"/>
  <c r="MB128" i="6"/>
  <c r="MB129" i="6"/>
  <c r="MB130" i="6"/>
  <c r="MB131" i="6"/>
  <c r="MB132" i="6"/>
  <c r="MB133" i="6"/>
  <c r="MB134" i="6"/>
  <c r="MB135" i="6"/>
  <c r="MB136" i="6"/>
  <c r="MB137" i="6"/>
  <c r="MB138" i="6"/>
  <c r="MB139" i="6"/>
  <c r="MB140" i="6"/>
  <c r="MB141" i="6"/>
  <c r="MB142" i="6"/>
  <c r="MB143" i="6"/>
  <c r="MB144" i="6"/>
  <c r="MB145" i="6"/>
  <c r="MB146" i="6"/>
  <c r="MB147" i="6"/>
  <c r="MB148" i="6"/>
  <c r="MB149" i="6"/>
  <c r="MB150" i="6"/>
  <c r="MB151" i="6"/>
  <c r="MB152" i="6"/>
  <c r="MB153" i="6"/>
  <c r="MB154" i="6"/>
  <c r="MB155" i="6"/>
  <c r="MB156" i="6"/>
  <c r="MB157" i="6"/>
  <c r="MB158" i="6"/>
  <c r="MB159" i="6"/>
  <c r="MB160" i="6"/>
  <c r="MB161" i="6"/>
  <c r="MB162" i="6"/>
  <c r="MB163" i="6"/>
  <c r="MB164" i="6"/>
  <c r="MB165" i="6"/>
  <c r="MB166" i="6"/>
  <c r="MB167" i="6"/>
  <c r="MB168" i="6"/>
  <c r="MB169" i="6"/>
  <c r="MB170" i="6"/>
  <c r="MB171" i="6"/>
  <c r="MB172" i="6"/>
  <c r="MB173" i="6"/>
  <c r="MB174" i="6"/>
  <c r="MB175" i="6"/>
  <c r="MB176" i="6"/>
  <c r="MB177" i="6"/>
  <c r="MB178" i="6"/>
  <c r="MB179" i="6"/>
  <c r="MB180" i="6"/>
  <c r="S35" i="4" l="1"/>
  <c r="S179" i="4" l="1"/>
  <c r="S178" i="4"/>
  <c r="S177" i="4"/>
  <c r="S176" i="4"/>
  <c r="S173" i="4"/>
  <c r="S172" i="4"/>
  <c r="S171" i="4"/>
  <c r="S169" i="4"/>
  <c r="S168" i="4"/>
  <c r="S165" i="4"/>
  <c r="S164" i="4"/>
  <c r="S163" i="4"/>
  <c r="S162" i="4"/>
  <c r="S160" i="4"/>
  <c r="S159" i="4"/>
  <c r="S157" i="4"/>
  <c r="S155" i="4"/>
  <c r="S153" i="4"/>
  <c r="S152" i="4"/>
  <c r="S150" i="4"/>
  <c r="S149" i="4"/>
  <c r="S148" i="4"/>
  <c r="S147" i="4"/>
  <c r="S144" i="4"/>
  <c r="S143" i="4"/>
  <c r="S141" i="4"/>
  <c r="S139" i="4"/>
  <c r="S137" i="4"/>
  <c r="S136" i="4"/>
  <c r="S135" i="4"/>
  <c r="S134" i="4"/>
  <c r="S133" i="4"/>
  <c r="S132" i="4"/>
  <c r="S129" i="4"/>
  <c r="S128" i="4"/>
  <c r="S127" i="4"/>
  <c r="S126" i="4"/>
  <c r="S125" i="4"/>
  <c r="S123" i="4"/>
  <c r="S122" i="4"/>
  <c r="S121" i="4"/>
  <c r="S120" i="4"/>
  <c r="S114" i="4"/>
  <c r="S113" i="4"/>
  <c r="S112" i="4"/>
  <c r="S111" i="4"/>
  <c r="S110" i="4"/>
  <c r="S108" i="4"/>
  <c r="S107" i="4"/>
  <c r="S106" i="4"/>
  <c r="S105" i="4"/>
  <c r="S104" i="4"/>
  <c r="S103" i="4"/>
  <c r="S102" i="4"/>
  <c r="S101" i="4"/>
  <c r="S100" i="4"/>
  <c r="S99" i="4"/>
  <c r="S95" i="4"/>
  <c r="S93" i="4"/>
  <c r="S92" i="4"/>
  <c r="S91" i="4"/>
  <c r="S87" i="4"/>
  <c r="S83" i="4"/>
  <c r="S79" i="4"/>
  <c r="S73" i="4"/>
  <c r="S72" i="4"/>
  <c r="S70" i="4"/>
  <c r="S65" i="4"/>
  <c r="S64" i="4"/>
  <c r="S59" i="4"/>
  <c r="S57" i="4"/>
  <c r="S56" i="4"/>
  <c r="S55" i="4"/>
  <c r="S53" i="4"/>
  <c r="S51" i="4"/>
  <c r="S50" i="4"/>
  <c r="S47" i="4"/>
  <c r="S46" i="4"/>
  <c r="S42" i="4"/>
  <c r="S39" i="4"/>
  <c r="S38" i="4"/>
  <c r="S37" i="4"/>
  <c r="S34" i="4"/>
  <c r="S28" i="4"/>
  <c r="S26" i="4"/>
  <c r="S23" i="4"/>
  <c r="S20" i="4"/>
  <c r="S19" i="4"/>
  <c r="S18" i="4"/>
  <c r="S17" i="4"/>
  <c r="S15" i="4"/>
  <c r="S14" i="4"/>
  <c r="S12" i="4"/>
  <c r="T48" i="3" l="1"/>
  <c r="U48" i="3"/>
  <c r="V48" i="3"/>
  <c r="T119" i="3"/>
  <c r="U119" i="3"/>
  <c r="V119" i="3"/>
  <c r="S81" i="3" l="1"/>
  <c r="M119" i="3"/>
  <c r="N119" i="3"/>
  <c r="O119" i="3"/>
  <c r="P119" i="3"/>
  <c r="Q119" i="3"/>
  <c r="R119" i="3"/>
  <c r="S119" i="3"/>
  <c r="P178" i="3"/>
  <c r="S97" i="4"/>
  <c r="S96" i="4"/>
  <c r="S89" i="4"/>
  <c r="S88" i="4"/>
  <c r="S86" i="4"/>
  <c r="S84" i="4"/>
  <c r="S82" i="4"/>
  <c r="S81" i="4"/>
  <c r="S66" i="4"/>
  <c r="S63" i="4"/>
  <c r="S62" i="4"/>
  <c r="S58" i="4"/>
  <c r="S54" i="4"/>
  <c r="S52" i="4"/>
  <c r="S48" i="4"/>
  <c r="S45" i="4"/>
  <c r="S43" i="4"/>
  <c r="S40" i="4"/>
  <c r="S32" i="4"/>
  <c r="S30" i="4"/>
  <c r="S27" i="4"/>
  <c r="S25" i="4"/>
  <c r="S22" i="4"/>
  <c r="S21" i="4"/>
  <c r="S16" i="4"/>
  <c r="S13" i="4"/>
  <c r="S11" i="4"/>
  <c r="S9" i="4"/>
  <c r="S8" i="4"/>
  <c r="S6" i="4"/>
  <c r="S4" i="4"/>
  <c r="S2" i="4"/>
  <c r="F41" i="3" l="1"/>
  <c r="NH136" i="6"/>
  <c r="NI136" i="6" s="1"/>
  <c r="NJ136" i="6"/>
  <c r="NH137" i="6"/>
  <c r="NI137" i="6" s="1"/>
  <c r="NJ137" i="6"/>
  <c r="NH138" i="6"/>
  <c r="NI138" i="6" s="1"/>
  <c r="NJ138" i="6"/>
  <c r="NH139" i="6"/>
  <c r="NI139" i="6" s="1"/>
  <c r="NJ139" i="6"/>
  <c r="NH140" i="6"/>
  <c r="NI140" i="6" s="1"/>
  <c r="NJ140" i="6"/>
  <c r="NH141" i="6"/>
  <c r="NI141" i="6" s="1"/>
  <c r="NJ141" i="6"/>
  <c r="NH142" i="6"/>
  <c r="NI142" i="6" s="1"/>
  <c r="NJ142" i="6"/>
  <c r="NH143" i="6"/>
  <c r="NI143" i="6" s="1"/>
  <c r="NJ143" i="6"/>
  <c r="NH144" i="6"/>
  <c r="NI144" i="6" s="1"/>
  <c r="NJ144" i="6"/>
  <c r="NH145" i="6"/>
  <c r="NI145" i="6" s="1"/>
  <c r="NJ145" i="6"/>
  <c r="NH146" i="6"/>
  <c r="NI146" i="6" s="1"/>
  <c r="NJ146" i="6"/>
  <c r="NH147" i="6"/>
  <c r="NI147" i="6" s="1"/>
  <c r="NJ147" i="6"/>
  <c r="NH148" i="6"/>
  <c r="NI148" i="6" s="1"/>
  <c r="NJ148" i="6"/>
  <c r="NH149" i="6"/>
  <c r="NI149" i="6" s="1"/>
  <c r="NJ149" i="6"/>
  <c r="NH150" i="6"/>
  <c r="NI150" i="6" s="1"/>
  <c r="NJ150" i="6"/>
  <c r="NH151" i="6"/>
  <c r="NI151" i="6" s="1"/>
  <c r="NJ151" i="6"/>
  <c r="NH152" i="6"/>
  <c r="NI152" i="6" s="1"/>
  <c r="NJ152" i="6"/>
  <c r="NH153" i="6"/>
  <c r="NI153" i="6" s="1"/>
  <c r="NJ153" i="6"/>
  <c r="NH154" i="6"/>
  <c r="NI154" i="6" s="1"/>
  <c r="NJ154" i="6"/>
  <c r="NH155" i="6"/>
  <c r="NI155" i="6" s="1"/>
  <c r="NJ155" i="6"/>
  <c r="NH156" i="6"/>
  <c r="NI156" i="6" s="1"/>
  <c r="NJ156" i="6"/>
  <c r="NH157" i="6"/>
  <c r="NI157" i="6" s="1"/>
  <c r="NJ157" i="6"/>
  <c r="NH158" i="6"/>
  <c r="NI158" i="6" s="1"/>
  <c r="NJ158" i="6"/>
  <c r="NH159" i="6"/>
  <c r="NI159" i="6" s="1"/>
  <c r="NJ159" i="6"/>
  <c r="NH160" i="6"/>
  <c r="NI160" i="6" s="1"/>
  <c r="NJ160" i="6"/>
  <c r="NH161" i="6"/>
  <c r="NI161" i="6" s="1"/>
  <c r="NJ161" i="6"/>
  <c r="NH162" i="6"/>
  <c r="NI162" i="6" s="1"/>
  <c r="NJ162" i="6"/>
  <c r="NH163" i="6"/>
  <c r="NI163" i="6" s="1"/>
  <c r="NJ163" i="6"/>
  <c r="NH164" i="6"/>
  <c r="NI164" i="6" s="1"/>
  <c r="NJ164" i="6"/>
  <c r="NH165" i="6"/>
  <c r="NI165" i="6" s="1"/>
  <c r="NJ165" i="6"/>
  <c r="NH166" i="6"/>
  <c r="NI166" i="6" s="1"/>
  <c r="NJ166" i="6"/>
  <c r="NH167" i="6"/>
  <c r="NI167" i="6" s="1"/>
  <c r="NJ167" i="6"/>
  <c r="NH168" i="6"/>
  <c r="NI168" i="6" s="1"/>
  <c r="NJ168" i="6"/>
  <c r="NH169" i="6"/>
  <c r="NI169" i="6" s="1"/>
  <c r="NJ169" i="6"/>
  <c r="NH170" i="6"/>
  <c r="NI170" i="6" s="1"/>
  <c r="NJ170" i="6"/>
  <c r="NH171" i="6"/>
  <c r="NI171" i="6" s="1"/>
  <c r="NJ171" i="6"/>
  <c r="NH172" i="6"/>
  <c r="NI172" i="6" s="1"/>
  <c r="NJ172" i="6"/>
  <c r="NH173" i="6"/>
  <c r="NI173" i="6" s="1"/>
  <c r="NJ173" i="6"/>
  <c r="NH174" i="6"/>
  <c r="NI174" i="6" s="1"/>
  <c r="NJ174" i="6"/>
  <c r="NH175" i="6"/>
  <c r="NI175" i="6" s="1"/>
  <c r="NJ175" i="6"/>
  <c r="NH176" i="6"/>
  <c r="NI176" i="6" s="1"/>
  <c r="NJ176" i="6"/>
  <c r="NH177" i="6"/>
  <c r="NI177" i="6" s="1"/>
  <c r="NJ177" i="6"/>
  <c r="NH178" i="6"/>
  <c r="NI178" i="6" s="1"/>
  <c r="NJ178" i="6"/>
  <c r="NH179" i="6"/>
  <c r="NI179" i="6" s="1"/>
  <c r="NJ179" i="6"/>
  <c r="NH135" i="6"/>
  <c r="NI135" i="6" s="1"/>
  <c r="NJ135" i="6"/>
  <c r="NJ134" i="6"/>
  <c r="NH134" i="6"/>
  <c r="NI134" i="6" s="1"/>
  <c r="NJ133" i="6"/>
  <c r="NH133" i="6"/>
  <c r="NI133" i="6" s="1"/>
  <c r="NJ132" i="6"/>
  <c r="NH132" i="6"/>
  <c r="NI132" i="6" s="1"/>
  <c r="NJ131" i="6"/>
  <c r="NH131" i="6"/>
  <c r="NI131" i="6" s="1"/>
  <c r="NJ130" i="6"/>
  <c r="NH130" i="6"/>
  <c r="NI130" i="6" s="1"/>
  <c r="NJ129" i="6"/>
  <c r="NH129" i="6"/>
  <c r="NI129" i="6" s="1"/>
  <c r="NJ128" i="6"/>
  <c r="NH128" i="6"/>
  <c r="NI128" i="6" s="1"/>
  <c r="NJ127" i="6"/>
  <c r="NH127" i="6"/>
  <c r="NI127" i="6" s="1"/>
  <c r="NJ126" i="6"/>
  <c r="NH126" i="6"/>
  <c r="NI126" i="6" s="1"/>
  <c r="NJ125" i="6"/>
  <c r="NH125" i="6"/>
  <c r="NI125" i="6" s="1"/>
  <c r="NJ124" i="6"/>
  <c r="NH124" i="6"/>
  <c r="NI124" i="6" s="1"/>
  <c r="NJ123" i="6"/>
  <c r="NH123" i="6"/>
  <c r="NI123" i="6" s="1"/>
  <c r="NJ122" i="6"/>
  <c r="NH122" i="6"/>
  <c r="NI122" i="6" s="1"/>
  <c r="NJ121" i="6"/>
  <c r="NH121" i="6"/>
  <c r="NI121" i="6" s="1"/>
  <c r="NJ120" i="6"/>
  <c r="NH120" i="6"/>
  <c r="NI120" i="6" s="1"/>
  <c r="NJ119" i="6"/>
  <c r="NH119" i="6"/>
  <c r="NI119" i="6" s="1"/>
  <c r="NJ118" i="6"/>
  <c r="NH118" i="6"/>
  <c r="NI118" i="6" s="1"/>
  <c r="NJ117" i="6"/>
  <c r="NH117" i="6"/>
  <c r="NI117" i="6" s="1"/>
  <c r="NJ116" i="6"/>
  <c r="NH116" i="6"/>
  <c r="NI116" i="6" s="1"/>
  <c r="NJ115" i="6"/>
  <c r="NH115" i="6"/>
  <c r="NI115" i="6" s="1"/>
  <c r="NJ114" i="6"/>
  <c r="NH114" i="6"/>
  <c r="NI114" i="6" s="1"/>
  <c r="NJ113" i="6"/>
  <c r="NH113" i="6"/>
  <c r="NI113" i="6" s="1"/>
  <c r="NJ112" i="6"/>
  <c r="NH112" i="6"/>
  <c r="NI112" i="6" s="1"/>
  <c r="NJ111" i="6"/>
  <c r="NH111" i="6"/>
  <c r="NI111" i="6" s="1"/>
  <c r="NJ110" i="6"/>
  <c r="NH110" i="6"/>
  <c r="NI110" i="6" s="1"/>
  <c r="NJ109" i="6"/>
  <c r="NH109" i="6"/>
  <c r="NI109" i="6" s="1"/>
  <c r="NJ108" i="6"/>
  <c r="NH108" i="6"/>
  <c r="NI108" i="6" s="1"/>
  <c r="NJ107" i="6"/>
  <c r="NH107" i="6"/>
  <c r="NI107" i="6" s="1"/>
  <c r="NJ106" i="6"/>
  <c r="NH106" i="6"/>
  <c r="NI106" i="6" s="1"/>
  <c r="NJ105" i="6"/>
  <c r="NH105" i="6"/>
  <c r="NI105" i="6" s="1"/>
  <c r="NJ104" i="6"/>
  <c r="NH104" i="6"/>
  <c r="NI104" i="6" s="1"/>
  <c r="NJ103" i="6"/>
  <c r="NH103" i="6"/>
  <c r="NI103" i="6" s="1"/>
  <c r="NJ102" i="6"/>
  <c r="NH102" i="6"/>
  <c r="NI102" i="6" s="1"/>
  <c r="NJ101" i="6"/>
  <c r="NH101" i="6"/>
  <c r="NI101" i="6" s="1"/>
  <c r="NJ100" i="6"/>
  <c r="NH100" i="6"/>
  <c r="NI100" i="6" s="1"/>
  <c r="NJ99" i="6"/>
  <c r="NH99" i="6"/>
  <c r="NI99" i="6" s="1"/>
  <c r="NJ98" i="6"/>
  <c r="NH98" i="6"/>
  <c r="NI98" i="6" s="1"/>
  <c r="NJ97" i="6"/>
  <c r="NH97" i="6"/>
  <c r="NI97" i="6" s="1"/>
  <c r="NJ96" i="6"/>
  <c r="NH96" i="6"/>
  <c r="NI96" i="6" s="1"/>
  <c r="NJ95" i="6"/>
  <c r="NH95" i="6"/>
  <c r="NI95" i="6" s="1"/>
  <c r="NJ94" i="6"/>
  <c r="NH94" i="6"/>
  <c r="NI94" i="6" s="1"/>
  <c r="NJ93" i="6"/>
  <c r="NH93" i="6"/>
  <c r="NI93" i="6" s="1"/>
  <c r="NJ92" i="6"/>
  <c r="NH92" i="6"/>
  <c r="NI92" i="6" s="1"/>
  <c r="NJ91" i="6"/>
  <c r="NH91" i="6"/>
  <c r="NI91" i="6" s="1"/>
  <c r="NJ90" i="6"/>
  <c r="NH90" i="6"/>
  <c r="NI90" i="6" s="1"/>
  <c r="NJ89" i="6"/>
  <c r="NH89" i="6"/>
  <c r="NI89" i="6" s="1"/>
  <c r="NJ88" i="6"/>
  <c r="NH88" i="6"/>
  <c r="NI88" i="6" s="1"/>
  <c r="NJ87" i="6"/>
  <c r="NH87" i="6"/>
  <c r="NI87" i="6" s="1"/>
  <c r="NJ86" i="6"/>
  <c r="NH86" i="6"/>
  <c r="NI86" i="6" s="1"/>
  <c r="NJ85" i="6"/>
  <c r="NH85" i="6"/>
  <c r="NI85" i="6" s="1"/>
  <c r="NJ84" i="6"/>
  <c r="NH84" i="6"/>
  <c r="NI84" i="6" s="1"/>
  <c r="NJ83" i="6"/>
  <c r="NH83" i="6"/>
  <c r="NI83" i="6" s="1"/>
  <c r="NJ82" i="6"/>
  <c r="NH82" i="6"/>
  <c r="NI82" i="6" s="1"/>
  <c r="NJ81" i="6"/>
  <c r="NH81" i="6"/>
  <c r="NI81" i="6" s="1"/>
  <c r="NJ80" i="6"/>
  <c r="NH80" i="6"/>
  <c r="NI80" i="6" s="1"/>
  <c r="NJ79" i="6"/>
  <c r="NH79" i="6"/>
  <c r="NI79" i="6" s="1"/>
  <c r="NJ78" i="6"/>
  <c r="NH78" i="6"/>
  <c r="NI78" i="6" s="1"/>
  <c r="NJ77" i="6"/>
  <c r="NH77" i="6"/>
  <c r="NI77" i="6" s="1"/>
  <c r="NJ76" i="6"/>
  <c r="NH76" i="6"/>
  <c r="NI76" i="6" s="1"/>
  <c r="NJ75" i="6"/>
  <c r="NH75" i="6"/>
  <c r="NI75" i="6" s="1"/>
  <c r="NJ74" i="6"/>
  <c r="NH74" i="6"/>
  <c r="NI74" i="6" s="1"/>
  <c r="NJ73" i="6"/>
  <c r="NH73" i="6"/>
  <c r="NI73" i="6" s="1"/>
  <c r="NJ72" i="6"/>
  <c r="NH72" i="6"/>
  <c r="NI72" i="6" s="1"/>
  <c r="NJ71" i="6"/>
  <c r="NH71" i="6"/>
  <c r="NI71" i="6" s="1"/>
  <c r="NJ70" i="6"/>
  <c r="NH70" i="6"/>
  <c r="NI70" i="6" s="1"/>
  <c r="NJ69" i="6"/>
  <c r="NH69" i="6"/>
  <c r="NI69" i="6" s="1"/>
  <c r="NJ68" i="6"/>
  <c r="NH68" i="6"/>
  <c r="NI68" i="6" s="1"/>
  <c r="NJ67" i="6"/>
  <c r="NH67" i="6"/>
  <c r="NI67" i="6" s="1"/>
  <c r="NJ66" i="6"/>
  <c r="NH66" i="6"/>
  <c r="NI66" i="6" s="1"/>
  <c r="NJ65" i="6"/>
  <c r="NH65" i="6"/>
  <c r="NI65" i="6" s="1"/>
  <c r="NJ64" i="6"/>
  <c r="NH64" i="6"/>
  <c r="NI64" i="6" s="1"/>
  <c r="NJ63" i="6"/>
  <c r="NH63" i="6"/>
  <c r="NI63" i="6" s="1"/>
  <c r="NJ62" i="6"/>
  <c r="NH62" i="6"/>
  <c r="NI62" i="6" s="1"/>
  <c r="NJ61" i="6"/>
  <c r="NH61" i="6"/>
  <c r="NI61" i="6" s="1"/>
  <c r="NJ60" i="6"/>
  <c r="NH60" i="6"/>
  <c r="NI60" i="6" s="1"/>
  <c r="NJ59" i="6"/>
  <c r="NH59" i="6"/>
  <c r="NI59" i="6" s="1"/>
  <c r="NJ58" i="6"/>
  <c r="NH58" i="6"/>
  <c r="NI58" i="6" s="1"/>
  <c r="NJ57" i="6"/>
  <c r="NH57" i="6"/>
  <c r="NI57" i="6" s="1"/>
  <c r="NJ56" i="6"/>
  <c r="NH56" i="6"/>
  <c r="NI56" i="6" s="1"/>
  <c r="NJ55" i="6"/>
  <c r="NH55" i="6"/>
  <c r="NI55" i="6" s="1"/>
  <c r="NJ54" i="6"/>
  <c r="NH54" i="6"/>
  <c r="NI54" i="6" s="1"/>
  <c r="NJ53" i="6"/>
  <c r="NH53" i="6"/>
  <c r="NI53" i="6" s="1"/>
  <c r="NJ52" i="6"/>
  <c r="NH52" i="6"/>
  <c r="NI52" i="6" s="1"/>
  <c r="NJ51" i="6"/>
  <c r="NH51" i="6"/>
  <c r="NI51" i="6" s="1"/>
  <c r="NJ50" i="6"/>
  <c r="NH50" i="6"/>
  <c r="NI50" i="6" s="1"/>
  <c r="NJ49" i="6"/>
  <c r="NH49" i="6"/>
  <c r="NI49" i="6" s="1"/>
  <c r="NJ48" i="6"/>
  <c r="NH48" i="6"/>
  <c r="NI48" i="6" s="1"/>
  <c r="NJ47" i="6"/>
  <c r="NH47" i="6"/>
  <c r="NI47" i="6" s="1"/>
  <c r="NJ46" i="6"/>
  <c r="NH46" i="6"/>
  <c r="NI46" i="6" s="1"/>
  <c r="NJ45" i="6"/>
  <c r="NH45" i="6"/>
  <c r="NI45" i="6" s="1"/>
  <c r="NJ44" i="6"/>
  <c r="NH44" i="6"/>
  <c r="NI44" i="6" s="1"/>
  <c r="NJ43" i="6"/>
  <c r="NH43" i="6"/>
  <c r="NI43" i="6" s="1"/>
  <c r="NJ42" i="6"/>
  <c r="NH42" i="6"/>
  <c r="NI42" i="6" s="1"/>
  <c r="NJ41" i="6"/>
  <c r="NH41" i="6"/>
  <c r="NI41" i="6" s="1"/>
  <c r="NJ40" i="6"/>
  <c r="NH40" i="6"/>
  <c r="NI40" i="6" s="1"/>
  <c r="NJ39" i="6"/>
  <c r="NH39" i="6"/>
  <c r="NI39" i="6" s="1"/>
  <c r="NJ38" i="6"/>
  <c r="NH38" i="6"/>
  <c r="NI38" i="6" s="1"/>
  <c r="NJ37" i="6"/>
  <c r="NH37" i="6"/>
  <c r="NI37" i="6" s="1"/>
  <c r="NJ36" i="6"/>
  <c r="NH36" i="6"/>
  <c r="NI36" i="6" s="1"/>
  <c r="NJ35" i="6"/>
  <c r="NH35" i="6"/>
  <c r="NI35" i="6" s="1"/>
  <c r="NJ34" i="6"/>
  <c r="NH34" i="6"/>
  <c r="NI34" i="6" s="1"/>
  <c r="NJ33" i="6"/>
  <c r="NH33" i="6"/>
  <c r="NI33" i="6" s="1"/>
  <c r="NJ32" i="6"/>
  <c r="NH32" i="6"/>
  <c r="NI32" i="6" s="1"/>
  <c r="NJ31" i="6"/>
  <c r="NH31" i="6"/>
  <c r="NI31" i="6" s="1"/>
  <c r="NJ30" i="6"/>
  <c r="NH30" i="6"/>
  <c r="NI30" i="6" s="1"/>
  <c r="NJ29" i="6"/>
  <c r="NH29" i="6"/>
  <c r="NI29" i="6" s="1"/>
  <c r="NJ28" i="6"/>
  <c r="NH28" i="6"/>
  <c r="NI28" i="6" s="1"/>
  <c r="NJ27" i="6"/>
  <c r="NH27" i="6"/>
  <c r="NI27" i="6" s="1"/>
  <c r="NJ26" i="6"/>
  <c r="NH26" i="6"/>
  <c r="NI26" i="6" s="1"/>
  <c r="NJ25" i="6"/>
  <c r="NH25" i="6"/>
  <c r="NI25" i="6" s="1"/>
  <c r="NJ24" i="6"/>
  <c r="NH24" i="6"/>
  <c r="NI24" i="6" s="1"/>
  <c r="NJ23" i="6"/>
  <c r="NH23" i="6"/>
  <c r="NI23" i="6" s="1"/>
  <c r="NJ22" i="6"/>
  <c r="NH22" i="6"/>
  <c r="NI22" i="6" s="1"/>
  <c r="NJ21" i="6"/>
  <c r="NH21" i="6"/>
  <c r="NI21" i="6" s="1"/>
  <c r="NJ20" i="6"/>
  <c r="NH20" i="6"/>
  <c r="NI20" i="6" s="1"/>
  <c r="NJ19" i="6"/>
  <c r="NH19" i="6"/>
  <c r="NI19" i="6" s="1"/>
  <c r="NJ18" i="6"/>
  <c r="NH18" i="6"/>
  <c r="NI18" i="6" s="1"/>
  <c r="NJ17" i="6"/>
  <c r="NH17" i="6"/>
  <c r="NI17" i="6" s="1"/>
  <c r="NJ16" i="6"/>
  <c r="NH16" i="6"/>
  <c r="NI16" i="6" s="1"/>
  <c r="NJ15" i="6"/>
  <c r="NH15" i="6"/>
  <c r="NI15" i="6" s="1"/>
  <c r="NJ14" i="6"/>
  <c r="NH14" i="6"/>
  <c r="NI14" i="6" s="1"/>
  <c r="NJ13" i="6"/>
  <c r="NH13" i="6"/>
  <c r="NI13" i="6" s="1"/>
  <c r="NJ12" i="6"/>
  <c r="NH12" i="6"/>
  <c r="NI12" i="6" s="1"/>
  <c r="NJ11" i="6"/>
  <c r="NH11" i="6"/>
  <c r="NI11" i="6" s="1"/>
  <c r="NJ10" i="6"/>
  <c r="NH10" i="6"/>
  <c r="NI10" i="6" s="1"/>
  <c r="NJ9" i="6"/>
  <c r="NH9" i="6"/>
  <c r="NI9" i="6" s="1"/>
  <c r="NJ8" i="6"/>
  <c r="NH8" i="6"/>
  <c r="NI8" i="6" s="1"/>
  <c r="NJ7" i="6"/>
  <c r="NH7" i="6"/>
  <c r="NI7" i="6" s="1"/>
  <c r="NJ6" i="6"/>
  <c r="NH6" i="6"/>
  <c r="NI6" i="6" s="1"/>
  <c r="NJ5" i="6"/>
  <c r="NH5" i="6"/>
  <c r="NI5" i="6" s="1"/>
  <c r="NJ4" i="6"/>
  <c r="NH4" i="6"/>
  <c r="NI4" i="6" s="1"/>
  <c r="NJ3" i="6"/>
  <c r="NH3" i="6"/>
  <c r="NI3" i="6" s="1"/>
  <c r="NJ2" i="6"/>
  <c r="NH2" i="6"/>
  <c r="NI2" i="6" s="1"/>
  <c r="MC21" i="6"/>
  <c r="MC4" i="6"/>
  <c r="MD4" i="6"/>
  <c r="ME4" i="6"/>
  <c r="MF4" i="6"/>
  <c r="MG4" i="6"/>
  <c r="MH4" i="6"/>
  <c r="MI4" i="6"/>
  <c r="MJ4" i="6"/>
  <c r="MK4" i="6"/>
  <c r="MM4" i="6"/>
  <c r="MN4" i="6"/>
  <c r="MO4" i="6"/>
  <c r="MP4" i="6"/>
  <c r="MQ4" i="6"/>
  <c r="MR4" i="6"/>
  <c r="MS4" i="6"/>
  <c r="MT4" i="6"/>
  <c r="MU4" i="6"/>
  <c r="MC5" i="6"/>
  <c r="MD5" i="6"/>
  <c r="ME5" i="6"/>
  <c r="MF5" i="6"/>
  <c r="MG5" i="6"/>
  <c r="MH5" i="6"/>
  <c r="MI5" i="6"/>
  <c r="MJ5" i="6"/>
  <c r="MK5" i="6"/>
  <c r="ML5" i="6"/>
  <c r="MM5" i="6"/>
  <c r="MN5" i="6"/>
  <c r="MO5" i="6"/>
  <c r="MP5" i="6"/>
  <c r="MQ5" i="6"/>
  <c r="MR5" i="6"/>
  <c r="MS5" i="6"/>
  <c r="MT5" i="6"/>
  <c r="MU5" i="6"/>
  <c r="MC6" i="6"/>
  <c r="MD6" i="6"/>
  <c r="ME6" i="6"/>
  <c r="MF6" i="6"/>
  <c r="MG6" i="6"/>
  <c r="MH6" i="6"/>
  <c r="MI6" i="6"/>
  <c r="MJ6" i="6"/>
  <c r="MK6" i="6"/>
  <c r="ML6" i="6"/>
  <c r="MM6" i="6"/>
  <c r="MN6" i="6"/>
  <c r="MO6" i="6"/>
  <c r="MP6" i="6"/>
  <c r="MQ6" i="6"/>
  <c r="MR6" i="6"/>
  <c r="MS6" i="6"/>
  <c r="MT6" i="6"/>
  <c r="MU6" i="6"/>
  <c r="MC7" i="6"/>
  <c r="MD7" i="6"/>
  <c r="ME7" i="6"/>
  <c r="MF7" i="6"/>
  <c r="MG7" i="6"/>
  <c r="MH7" i="6"/>
  <c r="MI7" i="6"/>
  <c r="MJ7" i="6"/>
  <c r="MK7" i="6"/>
  <c r="ML7" i="6"/>
  <c r="MM7" i="6"/>
  <c r="MN7" i="6"/>
  <c r="MO7" i="6"/>
  <c r="MP7" i="6"/>
  <c r="MQ7" i="6"/>
  <c r="MR7" i="6"/>
  <c r="MS7" i="6"/>
  <c r="MT7" i="6"/>
  <c r="MU7" i="6"/>
  <c r="MC8" i="6"/>
  <c r="MD8" i="6"/>
  <c r="ME8" i="6"/>
  <c r="MF8" i="6"/>
  <c r="MG8" i="6"/>
  <c r="MH8" i="6"/>
  <c r="MI8" i="6"/>
  <c r="MJ8" i="6"/>
  <c r="MK8" i="6"/>
  <c r="ML8" i="6"/>
  <c r="MM8" i="6"/>
  <c r="MN8" i="6"/>
  <c r="MO8" i="6"/>
  <c r="MP8" i="6"/>
  <c r="MQ8" i="6"/>
  <c r="MR8" i="6"/>
  <c r="MS8" i="6"/>
  <c r="MT8" i="6"/>
  <c r="MU8" i="6"/>
  <c r="MC9" i="6"/>
  <c r="MD9" i="6"/>
  <c r="ME9" i="6"/>
  <c r="MF9" i="6"/>
  <c r="MG9" i="6"/>
  <c r="MH9" i="6"/>
  <c r="MI9" i="6"/>
  <c r="MJ9" i="6"/>
  <c r="MK9" i="6"/>
  <c r="ML9" i="6"/>
  <c r="MM9" i="6"/>
  <c r="MN9" i="6"/>
  <c r="MO9" i="6"/>
  <c r="MP9" i="6"/>
  <c r="MQ9" i="6"/>
  <c r="MR9" i="6"/>
  <c r="MS9" i="6"/>
  <c r="MT9" i="6"/>
  <c r="MU9" i="6"/>
  <c r="MC10" i="6"/>
  <c r="MD10" i="6"/>
  <c r="ME10" i="6"/>
  <c r="MF10" i="6"/>
  <c r="MG10" i="6"/>
  <c r="MH10" i="6"/>
  <c r="MI10" i="6"/>
  <c r="MJ10" i="6"/>
  <c r="MK10" i="6"/>
  <c r="ML10" i="6"/>
  <c r="MM10" i="6"/>
  <c r="MN10" i="6"/>
  <c r="MO10" i="6"/>
  <c r="MP10" i="6"/>
  <c r="MQ10" i="6"/>
  <c r="MR10" i="6"/>
  <c r="MS10" i="6"/>
  <c r="MT10" i="6"/>
  <c r="MU10" i="6"/>
  <c r="MC11" i="6"/>
  <c r="MD11" i="6"/>
  <c r="ME11" i="6"/>
  <c r="MF11" i="6"/>
  <c r="MG11" i="6"/>
  <c r="MH11" i="6"/>
  <c r="MI11" i="6"/>
  <c r="MJ11" i="6"/>
  <c r="MK11" i="6"/>
  <c r="ML11" i="6"/>
  <c r="MM11" i="6"/>
  <c r="MN11" i="6"/>
  <c r="MO11" i="6"/>
  <c r="MP11" i="6"/>
  <c r="MQ11" i="6"/>
  <c r="MR11" i="6"/>
  <c r="MS11" i="6"/>
  <c r="MT11" i="6"/>
  <c r="MU11" i="6"/>
  <c r="MC12" i="6"/>
  <c r="MD12" i="6"/>
  <c r="ME12" i="6"/>
  <c r="MF12" i="6"/>
  <c r="MG12" i="6"/>
  <c r="MH12" i="6"/>
  <c r="MI12" i="6"/>
  <c r="MJ12" i="6"/>
  <c r="MK12" i="6"/>
  <c r="ML12" i="6"/>
  <c r="MM12" i="6"/>
  <c r="MN12" i="6"/>
  <c r="MO12" i="6"/>
  <c r="MP12" i="6"/>
  <c r="MQ12" i="6"/>
  <c r="MR12" i="6"/>
  <c r="MS12" i="6"/>
  <c r="MT12" i="6"/>
  <c r="MU12" i="6"/>
  <c r="MC13" i="6"/>
  <c r="MD13" i="6"/>
  <c r="ME13" i="6"/>
  <c r="MF13" i="6"/>
  <c r="MG13" i="6"/>
  <c r="MH13" i="6"/>
  <c r="MI13" i="6"/>
  <c r="MJ13" i="6"/>
  <c r="MK13" i="6"/>
  <c r="ML13" i="6"/>
  <c r="MM13" i="6"/>
  <c r="MN13" i="6"/>
  <c r="MO13" i="6"/>
  <c r="MP13" i="6"/>
  <c r="MQ13" i="6"/>
  <c r="MR13" i="6"/>
  <c r="MS13" i="6"/>
  <c r="MT13" i="6"/>
  <c r="MU13" i="6"/>
  <c r="MC14" i="6"/>
  <c r="MD14" i="6"/>
  <c r="ME14" i="6"/>
  <c r="MF14" i="6"/>
  <c r="MG14" i="6"/>
  <c r="MH14" i="6"/>
  <c r="MI14" i="6"/>
  <c r="MK14" i="6"/>
  <c r="ML14" i="6"/>
  <c r="MM14" i="6"/>
  <c r="MN14" i="6"/>
  <c r="MO14" i="6"/>
  <c r="MP14" i="6"/>
  <c r="MQ14" i="6"/>
  <c r="MR14" i="6"/>
  <c r="MS14" i="6"/>
  <c r="MT14" i="6"/>
  <c r="MU14" i="6"/>
  <c r="MC15" i="6"/>
  <c r="MD15" i="6"/>
  <c r="ME15" i="6"/>
  <c r="MF15" i="6"/>
  <c r="MG15" i="6"/>
  <c r="MH15" i="6"/>
  <c r="MI15" i="6"/>
  <c r="MJ15" i="6"/>
  <c r="MK15" i="6"/>
  <c r="ML15" i="6"/>
  <c r="MM15" i="6"/>
  <c r="MN15" i="6"/>
  <c r="MO15" i="6"/>
  <c r="MP15" i="6"/>
  <c r="MQ15" i="6"/>
  <c r="MR15" i="6"/>
  <c r="MS15" i="6"/>
  <c r="MT15" i="6"/>
  <c r="MU15" i="6"/>
  <c r="MC16" i="6"/>
  <c r="MD16" i="6"/>
  <c r="ME16" i="6"/>
  <c r="MF16" i="6"/>
  <c r="MG16" i="6"/>
  <c r="MH16" i="6"/>
  <c r="MI16" i="6"/>
  <c r="MJ16" i="6"/>
  <c r="MK16" i="6"/>
  <c r="ML16" i="6"/>
  <c r="MN16" i="6"/>
  <c r="MO16" i="6"/>
  <c r="MP16" i="6"/>
  <c r="MQ16" i="6"/>
  <c r="MR16" i="6"/>
  <c r="MS16" i="6"/>
  <c r="MT16" i="6"/>
  <c r="MU16" i="6"/>
  <c r="MC17" i="6"/>
  <c r="MD17" i="6"/>
  <c r="ME17" i="6"/>
  <c r="MF17" i="6"/>
  <c r="MG17" i="6"/>
  <c r="MH17" i="6"/>
  <c r="MI17" i="6"/>
  <c r="MJ17" i="6"/>
  <c r="MK17" i="6"/>
  <c r="ML17" i="6"/>
  <c r="MM17" i="6"/>
  <c r="MN17" i="6"/>
  <c r="MO17" i="6"/>
  <c r="MP17" i="6"/>
  <c r="MQ17" i="6"/>
  <c r="MS17" i="6"/>
  <c r="MT17" i="6"/>
  <c r="MU17" i="6"/>
  <c r="MC18" i="6"/>
  <c r="MD18" i="6"/>
  <c r="ME18" i="6"/>
  <c r="MF18" i="6"/>
  <c r="MG18" i="6"/>
  <c r="MH18" i="6"/>
  <c r="MI18" i="6"/>
  <c r="MJ18" i="6"/>
  <c r="MK18" i="6"/>
  <c r="ML18" i="6"/>
  <c r="MM18" i="6"/>
  <c r="MN18" i="6"/>
  <c r="MO18" i="6"/>
  <c r="MP18" i="6"/>
  <c r="MQ18" i="6"/>
  <c r="MR18" i="6"/>
  <c r="MS18" i="6"/>
  <c r="MT18" i="6"/>
  <c r="MU18" i="6"/>
  <c r="MC19" i="6"/>
  <c r="MD19" i="6"/>
  <c r="ME19" i="6"/>
  <c r="MF19" i="6"/>
  <c r="MG19" i="6"/>
  <c r="MH19" i="6"/>
  <c r="MI19" i="6"/>
  <c r="MJ19" i="6"/>
  <c r="MK19" i="6"/>
  <c r="ML19" i="6"/>
  <c r="MM19" i="6"/>
  <c r="MN19" i="6"/>
  <c r="MO19" i="6"/>
  <c r="MP19" i="6"/>
  <c r="MQ19" i="6"/>
  <c r="MR19" i="6"/>
  <c r="MS19" i="6"/>
  <c r="MT19" i="6"/>
  <c r="MU19" i="6"/>
  <c r="MC20" i="6"/>
  <c r="MD20" i="6"/>
  <c r="ME20" i="6"/>
  <c r="MF20" i="6"/>
  <c r="MG20" i="6"/>
  <c r="MH20" i="6"/>
  <c r="MI20" i="6"/>
  <c r="MJ20" i="6"/>
  <c r="MK20" i="6"/>
  <c r="ML20" i="6"/>
  <c r="MM20" i="6"/>
  <c r="MN20" i="6"/>
  <c r="MO20" i="6"/>
  <c r="MP20" i="6"/>
  <c r="MQ20" i="6"/>
  <c r="MR20" i="6"/>
  <c r="MS20" i="6"/>
  <c r="MT20" i="6"/>
  <c r="MU20" i="6"/>
  <c r="MD21" i="6"/>
  <c r="MH21" i="6"/>
  <c r="MI21" i="6"/>
  <c r="MS21" i="6"/>
  <c r="MU21" i="6"/>
  <c r="MC22" i="6"/>
  <c r="MD22" i="6"/>
  <c r="ME22" i="6"/>
  <c r="MF22" i="6"/>
  <c r="MG22" i="6"/>
  <c r="MH22" i="6"/>
  <c r="MI22" i="6"/>
  <c r="MJ22" i="6"/>
  <c r="MK22" i="6"/>
  <c r="ML22" i="6"/>
  <c r="MM22" i="6"/>
  <c r="MN22" i="6"/>
  <c r="MO22" i="6"/>
  <c r="MP22" i="6"/>
  <c r="MQ22" i="6"/>
  <c r="MR22" i="6"/>
  <c r="MS22" i="6"/>
  <c r="MT22" i="6"/>
  <c r="MU22" i="6"/>
  <c r="MC23" i="6"/>
  <c r="MD23" i="6"/>
  <c r="ME23" i="6"/>
  <c r="MF23" i="6"/>
  <c r="MG23" i="6"/>
  <c r="MH23" i="6"/>
  <c r="MI23" i="6"/>
  <c r="MJ23" i="6"/>
  <c r="MK23" i="6"/>
  <c r="ML23" i="6"/>
  <c r="MM23" i="6"/>
  <c r="MN23" i="6"/>
  <c r="MO23" i="6"/>
  <c r="MP23" i="6"/>
  <c r="MQ23" i="6"/>
  <c r="MR23" i="6"/>
  <c r="MS23" i="6"/>
  <c r="MT23" i="6"/>
  <c r="MU23" i="6"/>
  <c r="MC24" i="6"/>
  <c r="MD24" i="6"/>
  <c r="ME24" i="6"/>
  <c r="MF24" i="6"/>
  <c r="MG24" i="6"/>
  <c r="MH24" i="6"/>
  <c r="MI24" i="6"/>
  <c r="MJ24" i="6"/>
  <c r="MK24" i="6"/>
  <c r="ML24" i="6"/>
  <c r="MM24" i="6"/>
  <c r="MN24" i="6"/>
  <c r="MO24" i="6"/>
  <c r="MP24" i="6"/>
  <c r="MQ24" i="6"/>
  <c r="MR24" i="6"/>
  <c r="MS24" i="6"/>
  <c r="MT24" i="6"/>
  <c r="MU24" i="6"/>
  <c r="MC25" i="6"/>
  <c r="MD25" i="6"/>
  <c r="ME25" i="6"/>
  <c r="MF25" i="6"/>
  <c r="MG25" i="6"/>
  <c r="MH25" i="6"/>
  <c r="MI25" i="6"/>
  <c r="MJ25" i="6"/>
  <c r="MK25" i="6"/>
  <c r="ML25" i="6"/>
  <c r="MM25" i="6"/>
  <c r="MN25" i="6"/>
  <c r="MO25" i="6"/>
  <c r="MP25" i="6"/>
  <c r="MQ25" i="6"/>
  <c r="MR25" i="6"/>
  <c r="MS25" i="6"/>
  <c r="MT25" i="6"/>
  <c r="MU25" i="6"/>
  <c r="MC26" i="6"/>
  <c r="MD26" i="6"/>
  <c r="ME26" i="6"/>
  <c r="MF26" i="6"/>
  <c r="MG26" i="6"/>
  <c r="MH26" i="6"/>
  <c r="MI26" i="6"/>
  <c r="MJ26" i="6"/>
  <c r="MK26" i="6"/>
  <c r="ML26" i="6"/>
  <c r="MM26" i="6"/>
  <c r="MN26" i="6"/>
  <c r="MO26" i="6"/>
  <c r="MP26" i="6"/>
  <c r="MQ26" i="6"/>
  <c r="MR26" i="6"/>
  <c r="MS26" i="6"/>
  <c r="MT26" i="6"/>
  <c r="MU26" i="6"/>
  <c r="MC27" i="6"/>
  <c r="MD27" i="6"/>
  <c r="ME27" i="6"/>
  <c r="MF27" i="6"/>
  <c r="MG27" i="6"/>
  <c r="MH27" i="6"/>
  <c r="MI27" i="6"/>
  <c r="MJ27" i="6"/>
  <c r="MK27" i="6"/>
  <c r="ML27" i="6"/>
  <c r="MM27" i="6"/>
  <c r="MN27" i="6"/>
  <c r="MO27" i="6"/>
  <c r="MP27" i="6"/>
  <c r="MQ27" i="6"/>
  <c r="MR27" i="6"/>
  <c r="MS27" i="6"/>
  <c r="MT27" i="6"/>
  <c r="MU27" i="6"/>
  <c r="MC28" i="6"/>
  <c r="MD28" i="6"/>
  <c r="ME28" i="6"/>
  <c r="MF28" i="6"/>
  <c r="MG28" i="6"/>
  <c r="MH28" i="6"/>
  <c r="MI28" i="6"/>
  <c r="MJ28" i="6"/>
  <c r="MK28" i="6"/>
  <c r="ML28" i="6"/>
  <c r="MM28" i="6"/>
  <c r="MN28" i="6"/>
  <c r="MO28" i="6"/>
  <c r="MP28" i="6"/>
  <c r="MQ28" i="6"/>
  <c r="MR28" i="6"/>
  <c r="MS28" i="6"/>
  <c r="MT28" i="6"/>
  <c r="MU28" i="6"/>
  <c r="MC29" i="6"/>
  <c r="MD29" i="6"/>
  <c r="ME29" i="6"/>
  <c r="MF29" i="6"/>
  <c r="MG29" i="6"/>
  <c r="MH29" i="6"/>
  <c r="MI29" i="6"/>
  <c r="MJ29" i="6"/>
  <c r="MK29" i="6"/>
  <c r="ML29" i="6"/>
  <c r="MM29" i="6"/>
  <c r="MN29" i="6"/>
  <c r="MO29" i="6"/>
  <c r="MP29" i="6"/>
  <c r="MQ29" i="6"/>
  <c r="MR29" i="6"/>
  <c r="MS29" i="6"/>
  <c r="MT29" i="6"/>
  <c r="MU29" i="6"/>
  <c r="MC30" i="6"/>
  <c r="MD30" i="6"/>
  <c r="ME30" i="6"/>
  <c r="MF30" i="6"/>
  <c r="MG30" i="6"/>
  <c r="MH30" i="6"/>
  <c r="MI30" i="6"/>
  <c r="MJ30" i="6"/>
  <c r="MK30" i="6"/>
  <c r="ML30" i="6"/>
  <c r="MM30" i="6"/>
  <c r="MN30" i="6"/>
  <c r="MO30" i="6"/>
  <c r="MP30" i="6"/>
  <c r="MQ30" i="6"/>
  <c r="MR30" i="6"/>
  <c r="MS30" i="6"/>
  <c r="MT30" i="6"/>
  <c r="MU30" i="6"/>
  <c r="MC31" i="6"/>
  <c r="MD31" i="6"/>
  <c r="ME31" i="6"/>
  <c r="MF31" i="6"/>
  <c r="MG31" i="6"/>
  <c r="MH31" i="6"/>
  <c r="MI31" i="6"/>
  <c r="MJ31" i="6"/>
  <c r="MK31" i="6"/>
  <c r="ML31" i="6"/>
  <c r="MM31" i="6"/>
  <c r="MN31" i="6"/>
  <c r="MO31" i="6"/>
  <c r="MP31" i="6"/>
  <c r="MQ31" i="6"/>
  <c r="MR31" i="6"/>
  <c r="MS31" i="6"/>
  <c r="MT31" i="6"/>
  <c r="MU31" i="6"/>
  <c r="MC32" i="6"/>
  <c r="MD32" i="6"/>
  <c r="ME32" i="6"/>
  <c r="MF32" i="6"/>
  <c r="MG32" i="6"/>
  <c r="MH32" i="6"/>
  <c r="MI32" i="6"/>
  <c r="MJ32" i="6"/>
  <c r="MK32" i="6"/>
  <c r="ML32" i="6"/>
  <c r="MM32" i="6"/>
  <c r="MN32" i="6"/>
  <c r="MO32" i="6"/>
  <c r="MP32" i="6"/>
  <c r="MQ32" i="6"/>
  <c r="MR32" i="6"/>
  <c r="MS32" i="6"/>
  <c r="MT32" i="6"/>
  <c r="MU32" i="6"/>
  <c r="MC33" i="6"/>
  <c r="MD33" i="6"/>
  <c r="ME33" i="6"/>
  <c r="MF33" i="6"/>
  <c r="MG33" i="6"/>
  <c r="MH33" i="6"/>
  <c r="MI33" i="6"/>
  <c r="MJ33" i="6"/>
  <c r="MK33" i="6"/>
  <c r="ML33" i="6"/>
  <c r="MM33" i="6"/>
  <c r="MN33" i="6"/>
  <c r="MO33" i="6"/>
  <c r="MP33" i="6"/>
  <c r="MQ33" i="6"/>
  <c r="MR33" i="6"/>
  <c r="MS33" i="6"/>
  <c r="MT33" i="6"/>
  <c r="MU33" i="6"/>
  <c r="MC34" i="6"/>
  <c r="MD34" i="6"/>
  <c r="ME34" i="6"/>
  <c r="MF34" i="6"/>
  <c r="MG34" i="6"/>
  <c r="MH34" i="6"/>
  <c r="MI34" i="6"/>
  <c r="MJ34" i="6"/>
  <c r="MK34" i="6"/>
  <c r="ML34" i="6"/>
  <c r="MM34" i="6"/>
  <c r="MN34" i="6"/>
  <c r="MO34" i="6"/>
  <c r="MP34" i="6"/>
  <c r="MQ34" i="6"/>
  <c r="MR34" i="6"/>
  <c r="MS34" i="6"/>
  <c r="MT34" i="6"/>
  <c r="MU34" i="6"/>
  <c r="MC35" i="6"/>
  <c r="MD35" i="6"/>
  <c r="ME35" i="6"/>
  <c r="MF35" i="6"/>
  <c r="MG35" i="6"/>
  <c r="MH35" i="6"/>
  <c r="MI35" i="6"/>
  <c r="MJ35" i="6"/>
  <c r="MK35" i="6"/>
  <c r="ML35" i="6"/>
  <c r="MM35" i="6"/>
  <c r="MN35" i="6"/>
  <c r="MO35" i="6"/>
  <c r="MP35" i="6"/>
  <c r="MQ35" i="6"/>
  <c r="MR35" i="6"/>
  <c r="MS35" i="6"/>
  <c r="MT35" i="6"/>
  <c r="MU35" i="6"/>
  <c r="MC36" i="6"/>
  <c r="MD36" i="6"/>
  <c r="ME36" i="6"/>
  <c r="MF36" i="6"/>
  <c r="MG36" i="6"/>
  <c r="MH36" i="6"/>
  <c r="MI36" i="6"/>
  <c r="MJ36" i="6"/>
  <c r="MK36" i="6"/>
  <c r="ML36" i="6"/>
  <c r="MM36" i="6"/>
  <c r="MN36" i="6"/>
  <c r="MO36" i="6"/>
  <c r="MP36" i="6"/>
  <c r="MQ36" i="6"/>
  <c r="MR36" i="6"/>
  <c r="MS36" i="6"/>
  <c r="MT36" i="6"/>
  <c r="MU36" i="6"/>
  <c r="MC37" i="6"/>
  <c r="MD37" i="6"/>
  <c r="ME37" i="6"/>
  <c r="MF37" i="6"/>
  <c r="MG37" i="6"/>
  <c r="MH37" i="6"/>
  <c r="MI37" i="6"/>
  <c r="MJ37" i="6"/>
  <c r="MK37" i="6"/>
  <c r="ML37" i="6"/>
  <c r="MM37" i="6"/>
  <c r="MN37" i="6"/>
  <c r="MO37" i="6"/>
  <c r="MP37" i="6"/>
  <c r="MQ37" i="6"/>
  <c r="MR37" i="6"/>
  <c r="MS37" i="6"/>
  <c r="MT37" i="6"/>
  <c r="MU37" i="6"/>
  <c r="MC38" i="6"/>
  <c r="MD38" i="6"/>
  <c r="ME38" i="6"/>
  <c r="MF38" i="6"/>
  <c r="MG38" i="6"/>
  <c r="MH38" i="6"/>
  <c r="MI38" i="6"/>
  <c r="MJ38" i="6"/>
  <c r="MK38" i="6"/>
  <c r="ML38" i="6"/>
  <c r="MM38" i="6"/>
  <c r="MN38" i="6"/>
  <c r="MO38" i="6"/>
  <c r="MP38" i="6"/>
  <c r="MQ38" i="6"/>
  <c r="MR38" i="6"/>
  <c r="MS38" i="6"/>
  <c r="MT38" i="6"/>
  <c r="MU38" i="6"/>
  <c r="MC39" i="6"/>
  <c r="MD39" i="6"/>
  <c r="ME39" i="6"/>
  <c r="MF39" i="6"/>
  <c r="MG39" i="6"/>
  <c r="MH39" i="6"/>
  <c r="MI39" i="6"/>
  <c r="MJ39" i="6"/>
  <c r="MK39" i="6"/>
  <c r="ML39" i="6"/>
  <c r="MM39" i="6"/>
  <c r="MN39" i="6"/>
  <c r="MO39" i="6"/>
  <c r="MP39" i="6"/>
  <c r="MQ39" i="6"/>
  <c r="MR39" i="6"/>
  <c r="MS39" i="6"/>
  <c r="MT39" i="6"/>
  <c r="MU39" i="6"/>
  <c r="MC40" i="6"/>
  <c r="MD40" i="6"/>
  <c r="ME40" i="6"/>
  <c r="MF40" i="6"/>
  <c r="MG40" i="6"/>
  <c r="MH40" i="6"/>
  <c r="MI40" i="6"/>
  <c r="MJ40" i="6"/>
  <c r="MK40" i="6"/>
  <c r="ML40" i="6"/>
  <c r="MM40" i="6"/>
  <c r="MN40" i="6"/>
  <c r="MO40" i="6"/>
  <c r="MP40" i="6"/>
  <c r="MQ40" i="6"/>
  <c r="MR40" i="6"/>
  <c r="MS40" i="6"/>
  <c r="MT40" i="6"/>
  <c r="MU40" i="6"/>
  <c r="MC41" i="6"/>
  <c r="MD41" i="6"/>
  <c r="ME41" i="6"/>
  <c r="MF41" i="6"/>
  <c r="MG41" i="6"/>
  <c r="MH41" i="6"/>
  <c r="MI41" i="6"/>
  <c r="MJ41" i="6"/>
  <c r="MK41" i="6"/>
  <c r="ML41" i="6"/>
  <c r="MM41" i="6"/>
  <c r="MN41" i="6"/>
  <c r="MO41" i="6"/>
  <c r="MP41" i="6"/>
  <c r="MQ41" i="6"/>
  <c r="MR41" i="6"/>
  <c r="MS41" i="6"/>
  <c r="MT41" i="6"/>
  <c r="MU41" i="6"/>
  <c r="MC42" i="6"/>
  <c r="MD42" i="6"/>
  <c r="ME42" i="6"/>
  <c r="MF42" i="6"/>
  <c r="MG42" i="6"/>
  <c r="MH42" i="6"/>
  <c r="MI42" i="6"/>
  <c r="MJ42" i="6"/>
  <c r="MK42" i="6"/>
  <c r="ML42" i="6"/>
  <c r="MM42" i="6"/>
  <c r="MN42" i="6"/>
  <c r="MO42" i="6"/>
  <c r="MP42" i="6"/>
  <c r="MQ42" i="6"/>
  <c r="MR42" i="6"/>
  <c r="MS42" i="6"/>
  <c r="MT42" i="6"/>
  <c r="MU42" i="6"/>
  <c r="MC43" i="6"/>
  <c r="MD43" i="6"/>
  <c r="ME43" i="6"/>
  <c r="MF43" i="6"/>
  <c r="MG43" i="6"/>
  <c r="MH43" i="6"/>
  <c r="MI43" i="6"/>
  <c r="MJ43" i="6"/>
  <c r="MK43" i="6"/>
  <c r="ML43" i="6"/>
  <c r="MM43" i="6"/>
  <c r="MN43" i="6"/>
  <c r="MO43" i="6"/>
  <c r="MP43" i="6"/>
  <c r="MQ43" i="6"/>
  <c r="MR43" i="6"/>
  <c r="MS43" i="6"/>
  <c r="MT43" i="6"/>
  <c r="MU43" i="6"/>
  <c r="MC44" i="6"/>
  <c r="MD44" i="6"/>
  <c r="ME44" i="6"/>
  <c r="MF44" i="6"/>
  <c r="MG44" i="6"/>
  <c r="MH44" i="6"/>
  <c r="MI44" i="6"/>
  <c r="MJ44" i="6"/>
  <c r="MK44" i="6"/>
  <c r="ML44" i="6"/>
  <c r="MM44" i="6"/>
  <c r="MN44" i="6"/>
  <c r="MO44" i="6"/>
  <c r="MP44" i="6"/>
  <c r="MQ44" i="6"/>
  <c r="MS44" i="6"/>
  <c r="MU44" i="6"/>
  <c r="MC45" i="6"/>
  <c r="MD45" i="6"/>
  <c r="ME45" i="6"/>
  <c r="MF45" i="6"/>
  <c r="MG45" i="6"/>
  <c r="MH45" i="6"/>
  <c r="MI45" i="6"/>
  <c r="MJ45" i="6"/>
  <c r="MK45" i="6"/>
  <c r="ML45" i="6"/>
  <c r="MM45" i="6"/>
  <c r="MN45" i="6"/>
  <c r="MO45" i="6"/>
  <c r="MP45" i="6"/>
  <c r="MQ45" i="6"/>
  <c r="MR45" i="6"/>
  <c r="MS45" i="6"/>
  <c r="MT45" i="6"/>
  <c r="MU45" i="6"/>
  <c r="MC46" i="6"/>
  <c r="MD46" i="6"/>
  <c r="ME46" i="6"/>
  <c r="MF46" i="6"/>
  <c r="MG46" i="6"/>
  <c r="MH46" i="6"/>
  <c r="MI46" i="6"/>
  <c r="MJ46" i="6"/>
  <c r="MK46" i="6"/>
  <c r="ML46" i="6"/>
  <c r="MM46" i="6"/>
  <c r="MN46" i="6"/>
  <c r="MO46" i="6"/>
  <c r="MP46" i="6"/>
  <c r="MQ46" i="6"/>
  <c r="MR46" i="6"/>
  <c r="MS46" i="6"/>
  <c r="MT46" i="6"/>
  <c r="MU46" i="6"/>
  <c r="MC47" i="6"/>
  <c r="MH47" i="6"/>
  <c r="MI47" i="6"/>
  <c r="MJ47" i="6"/>
  <c r="ML47" i="6"/>
  <c r="MN47" i="6"/>
  <c r="MP47" i="6"/>
  <c r="MQ47" i="6"/>
  <c r="MS47" i="6"/>
  <c r="MU47" i="6"/>
  <c r="MC48" i="6"/>
  <c r="MD48" i="6"/>
  <c r="ME48" i="6"/>
  <c r="MF48" i="6"/>
  <c r="MG48" i="6"/>
  <c r="MH48" i="6"/>
  <c r="MI48" i="6"/>
  <c r="MJ48" i="6"/>
  <c r="MK48" i="6"/>
  <c r="ML48" i="6"/>
  <c r="MM48" i="6"/>
  <c r="MN48" i="6"/>
  <c r="MO48" i="6"/>
  <c r="MP48" i="6"/>
  <c r="MQ48" i="6"/>
  <c r="MR48" i="6"/>
  <c r="MS48" i="6"/>
  <c r="MT48" i="6"/>
  <c r="MU48" i="6"/>
  <c r="MC49" i="6"/>
  <c r="MD49" i="6"/>
  <c r="ME49" i="6"/>
  <c r="MF49" i="6"/>
  <c r="MG49" i="6"/>
  <c r="MH49" i="6"/>
  <c r="MI49" i="6"/>
  <c r="MJ49" i="6"/>
  <c r="MK49" i="6"/>
  <c r="ML49" i="6"/>
  <c r="MM49" i="6"/>
  <c r="MN49" i="6"/>
  <c r="MO49" i="6"/>
  <c r="MP49" i="6"/>
  <c r="MQ49" i="6"/>
  <c r="MR49" i="6"/>
  <c r="MS49" i="6"/>
  <c r="MT49" i="6"/>
  <c r="MU49" i="6"/>
  <c r="MC50" i="6"/>
  <c r="MD50" i="6"/>
  <c r="ME50" i="6"/>
  <c r="MF50" i="6"/>
  <c r="MG50" i="6"/>
  <c r="MH50" i="6"/>
  <c r="MI50" i="6"/>
  <c r="MJ50" i="6"/>
  <c r="MK50" i="6"/>
  <c r="ML50" i="6"/>
  <c r="MM50" i="6"/>
  <c r="MN50" i="6"/>
  <c r="MO50" i="6"/>
  <c r="MP50" i="6"/>
  <c r="MQ50" i="6"/>
  <c r="MR50" i="6"/>
  <c r="MS50" i="6"/>
  <c r="MT50" i="6"/>
  <c r="MU50" i="6"/>
  <c r="MC51" i="6"/>
  <c r="MD51" i="6"/>
  <c r="ME51" i="6"/>
  <c r="MF51" i="6"/>
  <c r="MG51" i="6"/>
  <c r="MH51" i="6"/>
  <c r="MI51" i="6"/>
  <c r="MJ51" i="6"/>
  <c r="MK51" i="6"/>
  <c r="ML51" i="6"/>
  <c r="MM51" i="6"/>
  <c r="MN51" i="6"/>
  <c r="MO51" i="6"/>
  <c r="MP51" i="6"/>
  <c r="MQ51" i="6"/>
  <c r="MR51" i="6"/>
  <c r="MS51" i="6"/>
  <c r="MT51" i="6"/>
  <c r="MU51" i="6"/>
  <c r="MC52" i="6"/>
  <c r="MD52" i="6"/>
  <c r="ME52" i="6"/>
  <c r="MF52" i="6"/>
  <c r="MG52" i="6"/>
  <c r="MH52" i="6"/>
  <c r="MI52" i="6"/>
  <c r="MJ52" i="6"/>
  <c r="MK52" i="6"/>
  <c r="ML52" i="6"/>
  <c r="MM52" i="6"/>
  <c r="MN52" i="6"/>
  <c r="MO52" i="6"/>
  <c r="MP52" i="6"/>
  <c r="MQ52" i="6"/>
  <c r="MR52" i="6"/>
  <c r="MS52" i="6"/>
  <c r="MT52" i="6"/>
  <c r="MU52" i="6"/>
  <c r="MC53" i="6"/>
  <c r="MD53" i="6"/>
  <c r="ME53" i="6"/>
  <c r="MF53" i="6"/>
  <c r="MG53" i="6"/>
  <c r="MH53" i="6"/>
  <c r="MI53" i="6"/>
  <c r="MJ53" i="6"/>
  <c r="MK53" i="6"/>
  <c r="ML53" i="6"/>
  <c r="MM53" i="6"/>
  <c r="MN53" i="6"/>
  <c r="MO53" i="6"/>
  <c r="MP53" i="6"/>
  <c r="MQ53" i="6"/>
  <c r="MR53" i="6"/>
  <c r="MS53" i="6"/>
  <c r="MT53" i="6"/>
  <c r="MU53" i="6"/>
  <c r="MC54" i="6"/>
  <c r="MD54" i="6"/>
  <c r="ME54" i="6"/>
  <c r="MF54" i="6"/>
  <c r="MG54" i="6"/>
  <c r="MH54" i="6"/>
  <c r="MI54" i="6"/>
  <c r="MJ54" i="6"/>
  <c r="MK54" i="6"/>
  <c r="ML54" i="6"/>
  <c r="MM54" i="6"/>
  <c r="MN54" i="6"/>
  <c r="MO54" i="6"/>
  <c r="MP54" i="6"/>
  <c r="MQ54" i="6"/>
  <c r="MR54" i="6"/>
  <c r="MS54" i="6"/>
  <c r="MT54" i="6"/>
  <c r="MU54" i="6"/>
  <c r="MC55" i="6"/>
  <c r="MD55" i="6"/>
  <c r="ME55" i="6"/>
  <c r="MF55" i="6"/>
  <c r="MG55" i="6"/>
  <c r="MH55" i="6"/>
  <c r="MI55" i="6"/>
  <c r="MJ55" i="6"/>
  <c r="MK55" i="6"/>
  <c r="ML55" i="6"/>
  <c r="MM55" i="6"/>
  <c r="MN55" i="6"/>
  <c r="MO55" i="6"/>
  <c r="MP55" i="6"/>
  <c r="MQ55" i="6"/>
  <c r="MR55" i="6"/>
  <c r="MS55" i="6"/>
  <c r="MT55" i="6"/>
  <c r="MU55" i="6"/>
  <c r="MC56" i="6"/>
  <c r="MD56" i="6"/>
  <c r="ME56" i="6"/>
  <c r="MF56" i="6"/>
  <c r="MG56" i="6"/>
  <c r="MH56" i="6"/>
  <c r="MI56" i="6"/>
  <c r="MJ56" i="6"/>
  <c r="MK56" i="6"/>
  <c r="ML56" i="6"/>
  <c r="MM56" i="6"/>
  <c r="MN56" i="6"/>
  <c r="MO56" i="6"/>
  <c r="MP56" i="6"/>
  <c r="MQ56" i="6"/>
  <c r="MR56" i="6"/>
  <c r="MS56" i="6"/>
  <c r="MT56" i="6"/>
  <c r="MU56" i="6"/>
  <c r="MC57" i="6"/>
  <c r="MD57" i="6"/>
  <c r="ME57" i="6"/>
  <c r="MF57" i="6"/>
  <c r="MG57" i="6"/>
  <c r="MH57" i="6"/>
  <c r="MI57" i="6"/>
  <c r="MJ57" i="6"/>
  <c r="MK57" i="6"/>
  <c r="ML57" i="6"/>
  <c r="MM57" i="6"/>
  <c r="MN57" i="6"/>
  <c r="MO57" i="6"/>
  <c r="MP57" i="6"/>
  <c r="MQ57" i="6"/>
  <c r="MR57" i="6"/>
  <c r="MS57" i="6"/>
  <c r="MT57" i="6"/>
  <c r="MU57" i="6"/>
  <c r="MC58" i="6"/>
  <c r="MD58" i="6"/>
  <c r="ME58" i="6"/>
  <c r="MF58" i="6"/>
  <c r="MG58" i="6"/>
  <c r="MH58" i="6"/>
  <c r="MI58" i="6"/>
  <c r="MJ58" i="6"/>
  <c r="MK58" i="6"/>
  <c r="ML58" i="6"/>
  <c r="MM58" i="6"/>
  <c r="MN58" i="6"/>
  <c r="MO58" i="6"/>
  <c r="MP58" i="6"/>
  <c r="MQ58" i="6"/>
  <c r="MR58" i="6"/>
  <c r="MS58" i="6"/>
  <c r="MT58" i="6"/>
  <c r="MU58" i="6"/>
  <c r="MC59" i="6"/>
  <c r="MD59" i="6"/>
  <c r="ME59" i="6"/>
  <c r="MF59" i="6"/>
  <c r="MG59" i="6"/>
  <c r="MH59" i="6"/>
  <c r="MI59" i="6"/>
  <c r="MJ59" i="6"/>
  <c r="MK59" i="6"/>
  <c r="ML59" i="6"/>
  <c r="MM59" i="6"/>
  <c r="MN59" i="6"/>
  <c r="MO59" i="6"/>
  <c r="MP59" i="6"/>
  <c r="MQ59" i="6"/>
  <c r="MR59" i="6"/>
  <c r="MS59" i="6"/>
  <c r="MT59" i="6"/>
  <c r="MU59" i="6"/>
  <c r="MC60" i="6"/>
  <c r="MD60" i="6"/>
  <c r="ME60" i="6"/>
  <c r="MF60" i="6"/>
  <c r="MG60" i="6"/>
  <c r="MH60" i="6"/>
  <c r="MI60" i="6"/>
  <c r="MJ60" i="6"/>
  <c r="MK60" i="6"/>
  <c r="ML60" i="6"/>
  <c r="MM60" i="6"/>
  <c r="MN60" i="6"/>
  <c r="MO60" i="6"/>
  <c r="MP60" i="6"/>
  <c r="MQ60" i="6"/>
  <c r="MR60" i="6"/>
  <c r="MS60" i="6"/>
  <c r="MT60" i="6"/>
  <c r="MU60" i="6"/>
  <c r="MC61" i="6"/>
  <c r="MD61" i="6"/>
  <c r="ME61" i="6"/>
  <c r="MF61" i="6"/>
  <c r="MG61" i="6"/>
  <c r="MH61" i="6"/>
  <c r="MI61" i="6"/>
  <c r="MJ61" i="6"/>
  <c r="MK61" i="6"/>
  <c r="ML61" i="6"/>
  <c r="MM61" i="6"/>
  <c r="MN61" i="6"/>
  <c r="MO61" i="6"/>
  <c r="MP61" i="6"/>
  <c r="MQ61" i="6"/>
  <c r="MR61" i="6"/>
  <c r="MS61" i="6"/>
  <c r="MT61" i="6"/>
  <c r="MU61" i="6"/>
  <c r="MC62" i="6"/>
  <c r="MD62" i="6"/>
  <c r="ME62" i="6"/>
  <c r="MF62" i="6"/>
  <c r="MG62" i="6"/>
  <c r="MH62" i="6"/>
  <c r="MI62" i="6"/>
  <c r="MJ62" i="6"/>
  <c r="MK62" i="6"/>
  <c r="ML62" i="6"/>
  <c r="MM62" i="6"/>
  <c r="MN62" i="6"/>
  <c r="MO62" i="6"/>
  <c r="MP62" i="6"/>
  <c r="MQ62" i="6"/>
  <c r="MR62" i="6"/>
  <c r="MS62" i="6"/>
  <c r="MT62" i="6"/>
  <c r="MU62" i="6"/>
  <c r="MC63" i="6"/>
  <c r="MD63" i="6"/>
  <c r="ME63" i="6"/>
  <c r="MF63" i="6"/>
  <c r="MG63" i="6"/>
  <c r="MH63" i="6"/>
  <c r="MI63" i="6"/>
  <c r="MJ63" i="6"/>
  <c r="MK63" i="6"/>
  <c r="ML63" i="6"/>
  <c r="MM63" i="6"/>
  <c r="MN63" i="6"/>
  <c r="MO63" i="6"/>
  <c r="MP63" i="6"/>
  <c r="MQ63" i="6"/>
  <c r="MR63" i="6"/>
  <c r="MS63" i="6"/>
  <c r="MT63" i="6"/>
  <c r="MU63" i="6"/>
  <c r="MC64" i="6"/>
  <c r="MD64" i="6"/>
  <c r="ME64" i="6"/>
  <c r="MF64" i="6"/>
  <c r="MG64" i="6"/>
  <c r="MH64" i="6"/>
  <c r="MI64" i="6"/>
  <c r="MJ64" i="6"/>
  <c r="MK64" i="6"/>
  <c r="ML64" i="6"/>
  <c r="MM64" i="6"/>
  <c r="MN64" i="6"/>
  <c r="MO64" i="6"/>
  <c r="MP64" i="6"/>
  <c r="MQ64" i="6"/>
  <c r="MR64" i="6"/>
  <c r="MS64" i="6"/>
  <c r="MT64" i="6"/>
  <c r="MU64" i="6"/>
  <c r="MC65" i="6"/>
  <c r="MD65" i="6"/>
  <c r="ME65" i="6"/>
  <c r="MF65" i="6"/>
  <c r="MG65" i="6"/>
  <c r="MH65" i="6"/>
  <c r="MI65" i="6"/>
  <c r="MJ65" i="6"/>
  <c r="MK65" i="6"/>
  <c r="ML65" i="6"/>
  <c r="MM65" i="6"/>
  <c r="MN65" i="6"/>
  <c r="MO65" i="6"/>
  <c r="MP65" i="6"/>
  <c r="MQ65" i="6"/>
  <c r="MS65" i="6"/>
  <c r="MT65" i="6"/>
  <c r="MU65" i="6"/>
  <c r="MC66" i="6"/>
  <c r="MD66" i="6"/>
  <c r="ME66" i="6"/>
  <c r="MF66" i="6"/>
  <c r="MG66" i="6"/>
  <c r="MH66" i="6"/>
  <c r="MI66" i="6"/>
  <c r="MJ66" i="6"/>
  <c r="MK66" i="6"/>
  <c r="ML66" i="6"/>
  <c r="MM66" i="6"/>
  <c r="MN66" i="6"/>
  <c r="MO66" i="6"/>
  <c r="MP66" i="6"/>
  <c r="MQ66" i="6"/>
  <c r="MR66" i="6"/>
  <c r="MS66" i="6"/>
  <c r="MT66" i="6"/>
  <c r="MU66" i="6"/>
  <c r="MC67" i="6"/>
  <c r="MD67" i="6"/>
  <c r="ME67" i="6"/>
  <c r="MF67" i="6"/>
  <c r="MG67" i="6"/>
  <c r="MH67" i="6"/>
  <c r="MI67" i="6"/>
  <c r="MJ67" i="6"/>
  <c r="MK67" i="6"/>
  <c r="ML67" i="6"/>
  <c r="MM67" i="6"/>
  <c r="MN67" i="6"/>
  <c r="MO67" i="6"/>
  <c r="MP67" i="6"/>
  <c r="MQ67" i="6"/>
  <c r="MR67" i="6"/>
  <c r="MS67" i="6"/>
  <c r="MT67" i="6"/>
  <c r="MU67" i="6"/>
  <c r="MC68" i="6"/>
  <c r="MD68" i="6"/>
  <c r="ME68" i="6"/>
  <c r="MF68" i="6"/>
  <c r="MG68" i="6"/>
  <c r="MH68" i="6"/>
  <c r="MI68" i="6"/>
  <c r="MJ68" i="6"/>
  <c r="MK68" i="6"/>
  <c r="ML68" i="6"/>
  <c r="MM68" i="6"/>
  <c r="MN68" i="6"/>
  <c r="MO68" i="6"/>
  <c r="MP68" i="6"/>
  <c r="MQ68" i="6"/>
  <c r="MR68" i="6"/>
  <c r="MS68" i="6"/>
  <c r="MT68" i="6"/>
  <c r="MU68" i="6"/>
  <c r="MC69" i="6"/>
  <c r="MD69" i="6"/>
  <c r="ME69" i="6"/>
  <c r="MF69" i="6"/>
  <c r="MG69" i="6"/>
  <c r="MH69" i="6"/>
  <c r="MI69" i="6"/>
  <c r="MJ69" i="6"/>
  <c r="MK69" i="6"/>
  <c r="ML69" i="6"/>
  <c r="MM69" i="6"/>
  <c r="MN69" i="6"/>
  <c r="MO69" i="6"/>
  <c r="MP69" i="6"/>
  <c r="MQ69" i="6"/>
  <c r="MR69" i="6"/>
  <c r="MS69" i="6"/>
  <c r="MT69" i="6"/>
  <c r="MU69" i="6"/>
  <c r="MC70" i="6"/>
  <c r="MD70" i="6"/>
  <c r="ME70" i="6"/>
  <c r="MF70" i="6"/>
  <c r="MG70" i="6"/>
  <c r="MH70" i="6"/>
  <c r="MI70" i="6"/>
  <c r="MJ70" i="6"/>
  <c r="MK70" i="6"/>
  <c r="ML70" i="6"/>
  <c r="MM70" i="6"/>
  <c r="MN70" i="6"/>
  <c r="MO70" i="6"/>
  <c r="MP70" i="6"/>
  <c r="MQ70" i="6"/>
  <c r="MR70" i="6"/>
  <c r="MS70" i="6"/>
  <c r="MT70" i="6"/>
  <c r="MU70" i="6"/>
  <c r="MC71" i="6"/>
  <c r="MD71" i="6"/>
  <c r="ME71" i="6"/>
  <c r="MF71" i="6"/>
  <c r="MG71" i="6"/>
  <c r="MH71" i="6"/>
  <c r="MI71" i="6"/>
  <c r="MJ71" i="6"/>
  <c r="MK71" i="6"/>
  <c r="ML71" i="6"/>
  <c r="MM71" i="6"/>
  <c r="MN71" i="6"/>
  <c r="MO71" i="6"/>
  <c r="MP71" i="6"/>
  <c r="MQ71" i="6"/>
  <c r="MR71" i="6"/>
  <c r="MS71" i="6"/>
  <c r="MT71" i="6"/>
  <c r="MU71" i="6"/>
  <c r="MC72" i="6"/>
  <c r="MD72" i="6"/>
  <c r="ME72" i="6"/>
  <c r="MF72" i="6"/>
  <c r="MG72" i="6"/>
  <c r="MH72" i="6"/>
  <c r="MI72" i="6"/>
  <c r="MJ72" i="6"/>
  <c r="MK72" i="6"/>
  <c r="ML72" i="6"/>
  <c r="MM72" i="6"/>
  <c r="MN72" i="6"/>
  <c r="MO72" i="6"/>
  <c r="MP72" i="6"/>
  <c r="MQ72" i="6"/>
  <c r="MR72" i="6"/>
  <c r="MS72" i="6"/>
  <c r="MT72" i="6"/>
  <c r="MU72" i="6"/>
  <c r="MC73" i="6"/>
  <c r="MD73" i="6"/>
  <c r="ME73" i="6"/>
  <c r="MF73" i="6"/>
  <c r="MG73" i="6"/>
  <c r="MH73" i="6"/>
  <c r="MI73" i="6"/>
  <c r="MJ73" i="6"/>
  <c r="MK73" i="6"/>
  <c r="ML73" i="6"/>
  <c r="MM73" i="6"/>
  <c r="MN73" i="6"/>
  <c r="MO73" i="6"/>
  <c r="MP73" i="6"/>
  <c r="MQ73" i="6"/>
  <c r="MR73" i="6"/>
  <c r="MS73" i="6"/>
  <c r="MT73" i="6"/>
  <c r="MU73" i="6"/>
  <c r="MC74" i="6"/>
  <c r="MF74" i="6"/>
  <c r="MG74" i="6"/>
  <c r="MH74" i="6"/>
  <c r="MI74" i="6"/>
  <c r="MJ74" i="6"/>
  <c r="ML74" i="6"/>
  <c r="MN74" i="6"/>
  <c r="MP74" i="6"/>
  <c r="MQ74" i="6"/>
  <c r="MS74" i="6"/>
  <c r="MU74" i="6"/>
  <c r="MC75" i="6"/>
  <c r="MD75" i="6"/>
  <c r="ME75" i="6"/>
  <c r="MF75" i="6"/>
  <c r="MG75" i="6"/>
  <c r="MH75" i="6"/>
  <c r="MI75" i="6"/>
  <c r="MJ75" i="6"/>
  <c r="MK75" i="6"/>
  <c r="ML75" i="6"/>
  <c r="MM75" i="6"/>
  <c r="MN75" i="6"/>
  <c r="MO75" i="6"/>
  <c r="MP75" i="6"/>
  <c r="MQ75" i="6"/>
  <c r="MR75" i="6"/>
  <c r="MS75" i="6"/>
  <c r="MT75" i="6"/>
  <c r="MU75" i="6"/>
  <c r="MC76" i="6"/>
  <c r="MD76" i="6"/>
  <c r="ME76" i="6"/>
  <c r="MF76" i="6"/>
  <c r="MG76" i="6"/>
  <c r="MH76" i="6"/>
  <c r="MI76" i="6"/>
  <c r="MJ76" i="6"/>
  <c r="MK76" i="6"/>
  <c r="ML76" i="6"/>
  <c r="MM76" i="6"/>
  <c r="MN76" i="6"/>
  <c r="MO76" i="6"/>
  <c r="MP76" i="6"/>
  <c r="MQ76" i="6"/>
  <c r="MS76" i="6"/>
  <c r="MT76" i="6"/>
  <c r="MU76" i="6"/>
  <c r="MC77" i="6"/>
  <c r="MD77" i="6"/>
  <c r="ME77" i="6"/>
  <c r="MF77" i="6"/>
  <c r="MG77" i="6"/>
  <c r="MH77" i="6"/>
  <c r="MI77" i="6"/>
  <c r="MJ77" i="6"/>
  <c r="MK77" i="6"/>
  <c r="ML77" i="6"/>
  <c r="MM77" i="6"/>
  <c r="MN77" i="6"/>
  <c r="MO77" i="6"/>
  <c r="MP77" i="6"/>
  <c r="MQ77" i="6"/>
  <c r="MR77" i="6"/>
  <c r="MS77" i="6"/>
  <c r="MT77" i="6"/>
  <c r="MU77" i="6"/>
  <c r="MC78" i="6"/>
  <c r="MD78" i="6"/>
  <c r="ME78" i="6"/>
  <c r="MF78" i="6"/>
  <c r="MG78" i="6"/>
  <c r="MH78" i="6"/>
  <c r="MI78" i="6"/>
  <c r="MJ78" i="6"/>
  <c r="MK78" i="6"/>
  <c r="ML78" i="6"/>
  <c r="MM78" i="6"/>
  <c r="MN78" i="6"/>
  <c r="MO78" i="6"/>
  <c r="MP78" i="6"/>
  <c r="MQ78" i="6"/>
  <c r="MR78" i="6"/>
  <c r="MS78" i="6"/>
  <c r="MT78" i="6"/>
  <c r="MU78" i="6"/>
  <c r="MC79" i="6"/>
  <c r="MD79" i="6"/>
  <c r="ME79" i="6"/>
  <c r="MF79" i="6"/>
  <c r="MG79" i="6"/>
  <c r="MH79" i="6"/>
  <c r="MI79" i="6"/>
  <c r="MJ79" i="6"/>
  <c r="MK79" i="6"/>
  <c r="ML79" i="6"/>
  <c r="MM79" i="6"/>
  <c r="MN79" i="6"/>
  <c r="MO79" i="6"/>
  <c r="MP79" i="6"/>
  <c r="MQ79" i="6"/>
  <c r="MR79" i="6"/>
  <c r="MS79" i="6"/>
  <c r="MT79" i="6"/>
  <c r="MU79" i="6"/>
  <c r="MC80" i="6"/>
  <c r="MD80" i="6"/>
  <c r="ME80" i="6"/>
  <c r="MF80" i="6"/>
  <c r="MG80" i="6"/>
  <c r="MH80" i="6"/>
  <c r="MI80" i="6"/>
  <c r="MJ80" i="6"/>
  <c r="MK80" i="6"/>
  <c r="ML80" i="6"/>
  <c r="MM80" i="6"/>
  <c r="MN80" i="6"/>
  <c r="MO80" i="6"/>
  <c r="MP80" i="6"/>
  <c r="MQ80" i="6"/>
  <c r="MR80" i="6"/>
  <c r="MS80" i="6"/>
  <c r="MT80" i="6"/>
  <c r="MU80" i="6"/>
  <c r="MC81" i="6"/>
  <c r="MD81" i="6"/>
  <c r="ME81" i="6"/>
  <c r="MF81" i="6"/>
  <c r="MG81" i="6"/>
  <c r="MH81" i="6"/>
  <c r="MI81" i="6"/>
  <c r="MJ81" i="6"/>
  <c r="MK81" i="6"/>
  <c r="ML81" i="6"/>
  <c r="MM81" i="6"/>
  <c r="MN81" i="6"/>
  <c r="MO81" i="6"/>
  <c r="MP81" i="6"/>
  <c r="MQ81" i="6"/>
  <c r="MR81" i="6"/>
  <c r="MS81" i="6"/>
  <c r="MT81" i="6"/>
  <c r="MU81" i="6"/>
  <c r="MC82" i="6"/>
  <c r="MD82" i="6"/>
  <c r="ME82" i="6"/>
  <c r="MF82" i="6"/>
  <c r="MG82" i="6"/>
  <c r="MH82" i="6"/>
  <c r="MI82" i="6"/>
  <c r="MJ82" i="6"/>
  <c r="MK82" i="6"/>
  <c r="ML82" i="6"/>
  <c r="MM82" i="6"/>
  <c r="MN82" i="6"/>
  <c r="MO82" i="6"/>
  <c r="MP82" i="6"/>
  <c r="MQ82" i="6"/>
  <c r="MR82" i="6"/>
  <c r="MS82" i="6"/>
  <c r="MT82" i="6"/>
  <c r="MU82" i="6"/>
  <c r="MC83" i="6"/>
  <c r="MD83" i="6"/>
  <c r="ME83" i="6"/>
  <c r="MF83" i="6"/>
  <c r="MG83" i="6"/>
  <c r="MH83" i="6"/>
  <c r="MI83" i="6"/>
  <c r="MJ83" i="6"/>
  <c r="MK83" i="6"/>
  <c r="ML83" i="6"/>
  <c r="MM83" i="6"/>
  <c r="MN83" i="6"/>
  <c r="MO83" i="6"/>
  <c r="MP83" i="6"/>
  <c r="MQ83" i="6"/>
  <c r="MR83" i="6"/>
  <c r="MS83" i="6"/>
  <c r="MT83" i="6"/>
  <c r="MU83" i="6"/>
  <c r="MC84" i="6"/>
  <c r="MD84" i="6"/>
  <c r="ME84" i="6"/>
  <c r="MF84" i="6"/>
  <c r="MG84" i="6"/>
  <c r="MH84" i="6"/>
  <c r="MI84" i="6"/>
  <c r="MJ84" i="6"/>
  <c r="MK84" i="6"/>
  <c r="ML84" i="6"/>
  <c r="MM84" i="6"/>
  <c r="MN84" i="6"/>
  <c r="MO84" i="6"/>
  <c r="MP84" i="6"/>
  <c r="MQ84" i="6"/>
  <c r="MR84" i="6"/>
  <c r="MS84" i="6"/>
  <c r="MT84" i="6"/>
  <c r="MU84" i="6"/>
  <c r="MC85" i="6"/>
  <c r="MD85" i="6"/>
  <c r="ME85" i="6"/>
  <c r="MF85" i="6"/>
  <c r="MG85" i="6"/>
  <c r="MH85" i="6"/>
  <c r="MI85" i="6"/>
  <c r="MJ85" i="6"/>
  <c r="MK85" i="6"/>
  <c r="ML85" i="6"/>
  <c r="MM85" i="6"/>
  <c r="MN85" i="6"/>
  <c r="MO85" i="6"/>
  <c r="MP85" i="6"/>
  <c r="MQ85" i="6"/>
  <c r="MR85" i="6"/>
  <c r="MS85" i="6"/>
  <c r="MT85" i="6"/>
  <c r="MU85" i="6"/>
  <c r="MC86" i="6"/>
  <c r="MD86" i="6"/>
  <c r="ME86" i="6"/>
  <c r="MF86" i="6"/>
  <c r="MG86" i="6"/>
  <c r="MH86" i="6"/>
  <c r="MI86" i="6"/>
  <c r="MJ86" i="6"/>
  <c r="MK86" i="6"/>
  <c r="ML86" i="6"/>
  <c r="MM86" i="6"/>
  <c r="MN86" i="6"/>
  <c r="MO86" i="6"/>
  <c r="MP86" i="6"/>
  <c r="MQ86" i="6"/>
  <c r="MR86" i="6"/>
  <c r="MS86" i="6"/>
  <c r="MT86" i="6"/>
  <c r="MU86" i="6"/>
  <c r="MC87" i="6"/>
  <c r="MD87" i="6"/>
  <c r="ME87" i="6"/>
  <c r="MF87" i="6"/>
  <c r="MG87" i="6"/>
  <c r="MH87" i="6"/>
  <c r="MI87" i="6"/>
  <c r="MJ87" i="6"/>
  <c r="MK87" i="6"/>
  <c r="ML87" i="6"/>
  <c r="MM87" i="6"/>
  <c r="MN87" i="6"/>
  <c r="MO87" i="6"/>
  <c r="MP87" i="6"/>
  <c r="MQ87" i="6"/>
  <c r="MR87" i="6"/>
  <c r="MS87" i="6"/>
  <c r="MT87" i="6"/>
  <c r="MU87" i="6"/>
  <c r="MC88" i="6"/>
  <c r="MD88" i="6"/>
  <c r="ME88" i="6"/>
  <c r="MF88" i="6"/>
  <c r="MG88" i="6"/>
  <c r="MH88" i="6"/>
  <c r="MI88" i="6"/>
  <c r="MJ88" i="6"/>
  <c r="MK88" i="6"/>
  <c r="ML88" i="6"/>
  <c r="MM88" i="6"/>
  <c r="MN88" i="6"/>
  <c r="MO88" i="6"/>
  <c r="MP88" i="6"/>
  <c r="MQ88" i="6"/>
  <c r="MR88" i="6"/>
  <c r="MS88" i="6"/>
  <c r="MT88" i="6"/>
  <c r="MU88" i="6"/>
  <c r="MC89" i="6"/>
  <c r="MD89" i="6"/>
  <c r="ME89" i="6"/>
  <c r="MF89" i="6"/>
  <c r="MG89" i="6"/>
  <c r="MH89" i="6"/>
  <c r="MI89" i="6"/>
  <c r="MJ89" i="6"/>
  <c r="MK89" i="6"/>
  <c r="ML89" i="6"/>
  <c r="MM89" i="6"/>
  <c r="MN89" i="6"/>
  <c r="MO89" i="6"/>
  <c r="MP89" i="6"/>
  <c r="MQ89" i="6"/>
  <c r="MR89" i="6"/>
  <c r="MS89" i="6"/>
  <c r="MT89" i="6"/>
  <c r="MU89" i="6"/>
  <c r="MC90" i="6"/>
  <c r="MD90" i="6"/>
  <c r="ME90" i="6"/>
  <c r="MF90" i="6"/>
  <c r="MG90" i="6"/>
  <c r="MH90" i="6"/>
  <c r="MI90" i="6"/>
  <c r="MJ90" i="6"/>
  <c r="MK90" i="6"/>
  <c r="ML90" i="6"/>
  <c r="MM90" i="6"/>
  <c r="MN90" i="6"/>
  <c r="MO90" i="6"/>
  <c r="MP90" i="6"/>
  <c r="MQ90" i="6"/>
  <c r="MR90" i="6"/>
  <c r="MS90" i="6"/>
  <c r="MT90" i="6"/>
  <c r="MU90" i="6"/>
  <c r="MC91" i="6"/>
  <c r="MD91" i="6"/>
  <c r="ME91" i="6"/>
  <c r="MF91" i="6"/>
  <c r="MG91" i="6"/>
  <c r="MH91" i="6"/>
  <c r="MI91" i="6"/>
  <c r="MJ91" i="6"/>
  <c r="MK91" i="6"/>
  <c r="ML91" i="6"/>
  <c r="MM91" i="6"/>
  <c r="MN91" i="6"/>
  <c r="MO91" i="6"/>
  <c r="MP91" i="6"/>
  <c r="MQ91" i="6"/>
  <c r="MR91" i="6"/>
  <c r="MS91" i="6"/>
  <c r="MT91" i="6"/>
  <c r="MU91" i="6"/>
  <c r="MC92" i="6"/>
  <c r="MD92" i="6"/>
  <c r="ME92" i="6"/>
  <c r="MF92" i="6"/>
  <c r="MG92" i="6"/>
  <c r="MH92" i="6"/>
  <c r="MI92" i="6"/>
  <c r="MJ92" i="6"/>
  <c r="MK92" i="6"/>
  <c r="ML92" i="6"/>
  <c r="MM92" i="6"/>
  <c r="MN92" i="6"/>
  <c r="MO92" i="6"/>
  <c r="MP92" i="6"/>
  <c r="MQ92" i="6"/>
  <c r="MR92" i="6"/>
  <c r="MS92" i="6"/>
  <c r="MT92" i="6"/>
  <c r="MU92" i="6"/>
  <c r="MC93" i="6"/>
  <c r="MD93" i="6"/>
  <c r="ME93" i="6"/>
  <c r="MF93" i="6"/>
  <c r="MG93" i="6"/>
  <c r="MH93" i="6"/>
  <c r="MI93" i="6"/>
  <c r="MJ93" i="6"/>
  <c r="MK93" i="6"/>
  <c r="ML93" i="6"/>
  <c r="MM93" i="6"/>
  <c r="MN93" i="6"/>
  <c r="MO93" i="6"/>
  <c r="MP93" i="6"/>
  <c r="MQ93" i="6"/>
  <c r="MR93" i="6"/>
  <c r="MS93" i="6"/>
  <c r="MT93" i="6"/>
  <c r="MU93" i="6"/>
  <c r="MC94" i="6"/>
  <c r="MD94" i="6"/>
  <c r="ME94" i="6"/>
  <c r="MF94" i="6"/>
  <c r="MG94" i="6"/>
  <c r="MH94" i="6"/>
  <c r="MI94" i="6"/>
  <c r="MJ94" i="6"/>
  <c r="MK94" i="6"/>
  <c r="ML94" i="6"/>
  <c r="MM94" i="6"/>
  <c r="MN94" i="6"/>
  <c r="MO94" i="6"/>
  <c r="MP94" i="6"/>
  <c r="MQ94" i="6"/>
  <c r="MR94" i="6"/>
  <c r="MS94" i="6"/>
  <c r="MT94" i="6"/>
  <c r="MU94" i="6"/>
  <c r="MC95" i="6"/>
  <c r="MD95" i="6"/>
  <c r="ME95" i="6"/>
  <c r="MF95" i="6"/>
  <c r="MG95" i="6"/>
  <c r="MH95" i="6"/>
  <c r="MI95" i="6"/>
  <c r="MJ95" i="6"/>
  <c r="MK95" i="6"/>
  <c r="ML95" i="6"/>
  <c r="MM95" i="6"/>
  <c r="MN95" i="6"/>
  <c r="MO95" i="6"/>
  <c r="MP95" i="6"/>
  <c r="MQ95" i="6"/>
  <c r="MR95" i="6"/>
  <c r="MS95" i="6"/>
  <c r="MT95" i="6"/>
  <c r="MU95" i="6"/>
  <c r="MC96" i="6"/>
  <c r="MD96" i="6"/>
  <c r="ME96" i="6"/>
  <c r="MF96" i="6"/>
  <c r="MG96" i="6"/>
  <c r="MH96" i="6"/>
  <c r="MI96" i="6"/>
  <c r="MJ96" i="6"/>
  <c r="MK96" i="6"/>
  <c r="ML96" i="6"/>
  <c r="MM96" i="6"/>
  <c r="MN96" i="6"/>
  <c r="MO96" i="6"/>
  <c r="MP96" i="6"/>
  <c r="MQ96" i="6"/>
  <c r="MR96" i="6"/>
  <c r="MS96" i="6"/>
  <c r="MT96" i="6"/>
  <c r="MU96" i="6"/>
  <c r="MC97" i="6"/>
  <c r="MD97" i="6"/>
  <c r="ME97" i="6"/>
  <c r="MF97" i="6"/>
  <c r="MG97" i="6"/>
  <c r="MH97" i="6"/>
  <c r="MI97" i="6"/>
  <c r="MJ97" i="6"/>
  <c r="MK97" i="6"/>
  <c r="ML97" i="6"/>
  <c r="MM97" i="6"/>
  <c r="MN97" i="6"/>
  <c r="MO97" i="6"/>
  <c r="MP97" i="6"/>
  <c r="MQ97" i="6"/>
  <c r="MR97" i="6"/>
  <c r="MS97" i="6"/>
  <c r="MT97" i="6"/>
  <c r="MU97" i="6"/>
  <c r="MC98" i="6"/>
  <c r="MD98" i="6"/>
  <c r="ME98" i="6"/>
  <c r="MF98" i="6"/>
  <c r="MG98" i="6"/>
  <c r="MH98" i="6"/>
  <c r="MI98" i="6"/>
  <c r="MJ98" i="6"/>
  <c r="MK98" i="6"/>
  <c r="ML98" i="6"/>
  <c r="MM98" i="6"/>
  <c r="MN98" i="6"/>
  <c r="MO98" i="6"/>
  <c r="MP98" i="6"/>
  <c r="MQ98" i="6"/>
  <c r="MR98" i="6"/>
  <c r="MS98" i="6"/>
  <c r="MT98" i="6"/>
  <c r="MU98" i="6"/>
  <c r="MC99" i="6"/>
  <c r="MD99" i="6"/>
  <c r="ME99" i="6"/>
  <c r="MF99" i="6"/>
  <c r="MG99" i="6"/>
  <c r="MH99" i="6"/>
  <c r="MI99" i="6"/>
  <c r="MJ99" i="6"/>
  <c r="MK99" i="6"/>
  <c r="ML99" i="6"/>
  <c r="MM99" i="6"/>
  <c r="MN99" i="6"/>
  <c r="MO99" i="6"/>
  <c r="MP99" i="6"/>
  <c r="MQ99" i="6"/>
  <c r="MR99" i="6"/>
  <c r="MS99" i="6"/>
  <c r="MT99" i="6"/>
  <c r="MU99" i="6"/>
  <c r="MC100" i="6"/>
  <c r="MD100" i="6"/>
  <c r="ME100" i="6"/>
  <c r="MF100" i="6"/>
  <c r="MG100" i="6"/>
  <c r="MH100" i="6"/>
  <c r="MI100" i="6"/>
  <c r="MJ100" i="6"/>
  <c r="MK100" i="6"/>
  <c r="ML100" i="6"/>
  <c r="MM100" i="6"/>
  <c r="MN100" i="6"/>
  <c r="MO100" i="6"/>
  <c r="MP100" i="6"/>
  <c r="MQ100" i="6"/>
  <c r="MR100" i="6"/>
  <c r="MS100" i="6"/>
  <c r="MT100" i="6"/>
  <c r="MU100" i="6"/>
  <c r="MC101" i="6"/>
  <c r="MD101" i="6"/>
  <c r="ME101" i="6"/>
  <c r="MF101" i="6"/>
  <c r="MG101" i="6"/>
  <c r="MH101" i="6"/>
  <c r="MI101" i="6"/>
  <c r="MJ101" i="6"/>
  <c r="MK101" i="6"/>
  <c r="ML101" i="6"/>
  <c r="MM101" i="6"/>
  <c r="MN101" i="6"/>
  <c r="MO101" i="6"/>
  <c r="MP101" i="6"/>
  <c r="MQ101" i="6"/>
  <c r="MR101" i="6"/>
  <c r="MS101" i="6"/>
  <c r="MT101" i="6"/>
  <c r="MU101" i="6"/>
  <c r="MC102" i="6"/>
  <c r="MD102" i="6"/>
  <c r="ME102" i="6"/>
  <c r="MF102" i="6"/>
  <c r="MG102" i="6"/>
  <c r="MH102" i="6"/>
  <c r="MI102" i="6"/>
  <c r="MJ102" i="6"/>
  <c r="MK102" i="6"/>
  <c r="ML102" i="6"/>
  <c r="MN102" i="6"/>
  <c r="MO102" i="6"/>
  <c r="MP102" i="6"/>
  <c r="MQ102" i="6"/>
  <c r="MR102" i="6"/>
  <c r="MS102" i="6"/>
  <c r="MT102" i="6"/>
  <c r="MU102" i="6"/>
  <c r="MC103" i="6"/>
  <c r="MD103" i="6"/>
  <c r="ME103" i="6"/>
  <c r="MF103" i="6"/>
  <c r="MG103" i="6"/>
  <c r="MH103" i="6"/>
  <c r="MI103" i="6"/>
  <c r="MJ103" i="6"/>
  <c r="MK103" i="6"/>
  <c r="ML103" i="6"/>
  <c r="MM103" i="6"/>
  <c r="MN103" i="6"/>
  <c r="MO103" i="6"/>
  <c r="MP103" i="6"/>
  <c r="MQ103" i="6"/>
  <c r="MR103" i="6"/>
  <c r="MS103" i="6"/>
  <c r="MT103" i="6"/>
  <c r="MU103" i="6"/>
  <c r="MC104" i="6"/>
  <c r="MD104" i="6"/>
  <c r="ME104" i="6"/>
  <c r="MF104" i="6"/>
  <c r="MG104" i="6"/>
  <c r="MH104" i="6"/>
  <c r="MI104" i="6"/>
  <c r="MJ104" i="6"/>
  <c r="MK104" i="6"/>
  <c r="ML104" i="6"/>
  <c r="MM104" i="6"/>
  <c r="MN104" i="6"/>
  <c r="MO104" i="6"/>
  <c r="MP104" i="6"/>
  <c r="MQ104" i="6"/>
  <c r="MR104" i="6"/>
  <c r="MS104" i="6"/>
  <c r="MT104" i="6"/>
  <c r="MU104" i="6"/>
  <c r="MC105" i="6"/>
  <c r="MD105" i="6"/>
  <c r="ME105" i="6"/>
  <c r="MF105" i="6"/>
  <c r="MG105" i="6"/>
  <c r="MH105" i="6"/>
  <c r="MI105" i="6"/>
  <c r="MJ105" i="6"/>
  <c r="MK105" i="6"/>
  <c r="ML105" i="6"/>
  <c r="MM105" i="6"/>
  <c r="MN105" i="6"/>
  <c r="MO105" i="6"/>
  <c r="MP105" i="6"/>
  <c r="MQ105" i="6"/>
  <c r="MR105" i="6"/>
  <c r="MS105" i="6"/>
  <c r="MT105" i="6"/>
  <c r="MU105" i="6"/>
  <c r="MC106" i="6"/>
  <c r="MD106" i="6"/>
  <c r="ME106" i="6"/>
  <c r="MF106" i="6"/>
  <c r="MG106" i="6"/>
  <c r="MH106" i="6"/>
  <c r="MI106" i="6"/>
  <c r="MJ106" i="6"/>
  <c r="MK106" i="6"/>
  <c r="ML106" i="6"/>
  <c r="MM106" i="6"/>
  <c r="MN106" i="6"/>
  <c r="MO106" i="6"/>
  <c r="MP106" i="6"/>
  <c r="MQ106" i="6"/>
  <c r="MR106" i="6"/>
  <c r="MS106" i="6"/>
  <c r="MT106" i="6"/>
  <c r="MU106" i="6"/>
  <c r="MC107" i="6"/>
  <c r="MD107" i="6"/>
  <c r="ME107" i="6"/>
  <c r="MF107" i="6"/>
  <c r="MG107" i="6"/>
  <c r="MH107" i="6"/>
  <c r="MI107" i="6"/>
  <c r="MJ107" i="6"/>
  <c r="MK107" i="6"/>
  <c r="ML107" i="6"/>
  <c r="MM107" i="6"/>
  <c r="MN107" i="6"/>
  <c r="MO107" i="6"/>
  <c r="MP107" i="6"/>
  <c r="MQ107" i="6"/>
  <c r="MR107" i="6"/>
  <c r="MS107" i="6"/>
  <c r="MT107" i="6"/>
  <c r="MU107" i="6"/>
  <c r="MC108" i="6"/>
  <c r="MD108" i="6"/>
  <c r="ME108" i="6"/>
  <c r="MF108" i="6"/>
  <c r="MG108" i="6"/>
  <c r="MH108" i="6"/>
  <c r="MI108" i="6"/>
  <c r="MJ108" i="6"/>
  <c r="MK108" i="6"/>
  <c r="ML108" i="6"/>
  <c r="MM108" i="6"/>
  <c r="MN108" i="6"/>
  <c r="MO108" i="6"/>
  <c r="MP108" i="6"/>
  <c r="MQ108" i="6"/>
  <c r="MR108" i="6"/>
  <c r="MS108" i="6"/>
  <c r="MT108" i="6"/>
  <c r="MU108" i="6"/>
  <c r="MC109" i="6"/>
  <c r="MD109" i="6"/>
  <c r="ME109" i="6"/>
  <c r="MF109" i="6"/>
  <c r="MG109" i="6"/>
  <c r="MH109" i="6"/>
  <c r="MI109" i="6"/>
  <c r="MJ109" i="6"/>
  <c r="MK109" i="6"/>
  <c r="ML109" i="6"/>
  <c r="MM109" i="6"/>
  <c r="MN109" i="6"/>
  <c r="MO109" i="6"/>
  <c r="MP109" i="6"/>
  <c r="MQ109" i="6"/>
  <c r="MR109" i="6"/>
  <c r="MS109" i="6"/>
  <c r="MT109" i="6"/>
  <c r="MU109" i="6"/>
  <c r="MC110" i="6"/>
  <c r="MD110" i="6"/>
  <c r="ME110" i="6"/>
  <c r="MF110" i="6"/>
  <c r="MG110" i="6"/>
  <c r="MH110" i="6"/>
  <c r="MI110" i="6"/>
  <c r="MJ110" i="6"/>
  <c r="MK110" i="6"/>
  <c r="ML110" i="6"/>
  <c r="MM110" i="6"/>
  <c r="MN110" i="6"/>
  <c r="MO110" i="6"/>
  <c r="MP110" i="6"/>
  <c r="MQ110" i="6"/>
  <c r="MR110" i="6"/>
  <c r="MS110" i="6"/>
  <c r="MT110" i="6"/>
  <c r="MU110" i="6"/>
  <c r="MC111" i="6"/>
  <c r="MD111" i="6"/>
  <c r="ME111" i="6"/>
  <c r="MF111" i="6"/>
  <c r="MG111" i="6"/>
  <c r="MH111" i="6"/>
  <c r="MI111" i="6"/>
  <c r="MJ111" i="6"/>
  <c r="MK111" i="6"/>
  <c r="ML111" i="6"/>
  <c r="MM111" i="6"/>
  <c r="MN111" i="6"/>
  <c r="MO111" i="6"/>
  <c r="MP111" i="6"/>
  <c r="MQ111" i="6"/>
  <c r="MR111" i="6"/>
  <c r="MS111" i="6"/>
  <c r="MT111" i="6"/>
  <c r="MU111" i="6"/>
  <c r="MC112" i="6"/>
  <c r="MD112" i="6"/>
  <c r="ME112" i="6"/>
  <c r="MF112" i="6"/>
  <c r="MG112" i="6"/>
  <c r="MH112" i="6"/>
  <c r="MI112" i="6"/>
  <c r="MJ112" i="6"/>
  <c r="MK112" i="6"/>
  <c r="ML112" i="6"/>
  <c r="MM112" i="6"/>
  <c r="MN112" i="6"/>
  <c r="MO112" i="6"/>
  <c r="MP112" i="6"/>
  <c r="MQ112" i="6"/>
  <c r="MR112" i="6"/>
  <c r="MS112" i="6"/>
  <c r="MT112" i="6"/>
  <c r="MU112" i="6"/>
  <c r="MC113" i="6"/>
  <c r="MD113" i="6"/>
  <c r="ME113" i="6"/>
  <c r="MF113" i="6"/>
  <c r="MG113" i="6"/>
  <c r="MH113" i="6"/>
  <c r="MI113" i="6"/>
  <c r="MJ113" i="6"/>
  <c r="MK113" i="6"/>
  <c r="ML113" i="6"/>
  <c r="MM113" i="6"/>
  <c r="MN113" i="6"/>
  <c r="MO113" i="6"/>
  <c r="MP113" i="6"/>
  <c r="MQ113" i="6"/>
  <c r="MR113" i="6"/>
  <c r="MS113" i="6"/>
  <c r="MT113" i="6"/>
  <c r="MU113" i="6"/>
  <c r="MC114" i="6"/>
  <c r="MD114" i="6"/>
  <c r="ME114" i="6"/>
  <c r="MF114" i="6"/>
  <c r="MG114" i="6"/>
  <c r="MH114" i="6"/>
  <c r="MI114" i="6"/>
  <c r="MJ114" i="6"/>
  <c r="MK114" i="6"/>
  <c r="ML114" i="6"/>
  <c r="MM114" i="6"/>
  <c r="MN114" i="6"/>
  <c r="MO114" i="6"/>
  <c r="MP114" i="6"/>
  <c r="MQ114" i="6"/>
  <c r="MR114" i="6"/>
  <c r="MS114" i="6"/>
  <c r="MT114" i="6"/>
  <c r="MU114" i="6"/>
  <c r="MC115" i="6"/>
  <c r="MD115" i="6"/>
  <c r="ME115" i="6"/>
  <c r="MF115" i="6"/>
  <c r="MG115" i="6"/>
  <c r="MH115" i="6"/>
  <c r="MI115" i="6"/>
  <c r="MJ115" i="6"/>
  <c r="MK115" i="6"/>
  <c r="ML115" i="6"/>
  <c r="MM115" i="6"/>
  <c r="MN115" i="6"/>
  <c r="MO115" i="6"/>
  <c r="MP115" i="6"/>
  <c r="MQ115" i="6"/>
  <c r="MR115" i="6"/>
  <c r="MS115" i="6"/>
  <c r="MT115" i="6"/>
  <c r="MU115" i="6"/>
  <c r="MC116" i="6"/>
  <c r="MD116" i="6"/>
  <c r="ME116" i="6"/>
  <c r="MF116" i="6"/>
  <c r="MG116" i="6"/>
  <c r="MH116" i="6"/>
  <c r="MI116" i="6"/>
  <c r="MJ116" i="6"/>
  <c r="MK116" i="6"/>
  <c r="ML116" i="6"/>
  <c r="MM116" i="6"/>
  <c r="MN116" i="6"/>
  <c r="MO116" i="6"/>
  <c r="MP116" i="6"/>
  <c r="MQ116" i="6"/>
  <c r="MR116" i="6"/>
  <c r="MS116" i="6"/>
  <c r="MT116" i="6"/>
  <c r="MU116" i="6"/>
  <c r="MC117" i="6"/>
  <c r="MD117" i="6"/>
  <c r="ME117" i="6"/>
  <c r="MF117" i="6"/>
  <c r="MG117" i="6"/>
  <c r="MH117" i="6"/>
  <c r="MI117" i="6"/>
  <c r="MJ117" i="6"/>
  <c r="MK117" i="6"/>
  <c r="ML117" i="6"/>
  <c r="MM117" i="6"/>
  <c r="MN117" i="6"/>
  <c r="MO117" i="6"/>
  <c r="MP117" i="6"/>
  <c r="MQ117" i="6"/>
  <c r="MR117" i="6"/>
  <c r="MS117" i="6"/>
  <c r="MT117" i="6"/>
  <c r="MU117" i="6"/>
  <c r="MC118" i="6"/>
  <c r="MD118" i="6"/>
  <c r="ME118" i="6"/>
  <c r="MF118" i="6"/>
  <c r="MG118" i="6"/>
  <c r="MH118" i="6"/>
  <c r="MI118" i="6"/>
  <c r="MJ118" i="6"/>
  <c r="MK118" i="6"/>
  <c r="ML118" i="6"/>
  <c r="MM118" i="6"/>
  <c r="MN118" i="6"/>
  <c r="MO118" i="6"/>
  <c r="MP118" i="6"/>
  <c r="MQ118" i="6"/>
  <c r="MR118" i="6"/>
  <c r="MS118" i="6"/>
  <c r="MT118" i="6"/>
  <c r="MU118" i="6"/>
  <c r="MC119" i="6"/>
  <c r="MD119" i="6"/>
  <c r="ME119" i="6"/>
  <c r="MF119" i="6"/>
  <c r="MG119" i="6"/>
  <c r="MH119" i="6"/>
  <c r="MI119" i="6"/>
  <c r="MJ119" i="6"/>
  <c r="MK119" i="6"/>
  <c r="ML119" i="6"/>
  <c r="MM119" i="6"/>
  <c r="MN119" i="6"/>
  <c r="MO119" i="6"/>
  <c r="MP119" i="6"/>
  <c r="MQ119" i="6"/>
  <c r="MR119" i="6"/>
  <c r="MS119" i="6"/>
  <c r="MT119" i="6"/>
  <c r="MU119" i="6"/>
  <c r="MC120" i="6"/>
  <c r="MD120" i="6"/>
  <c r="ME120" i="6"/>
  <c r="MF120" i="6"/>
  <c r="MG120" i="6"/>
  <c r="MH120" i="6"/>
  <c r="MI120" i="6"/>
  <c r="MJ120" i="6"/>
  <c r="MK120" i="6"/>
  <c r="ML120" i="6"/>
  <c r="MM120" i="6"/>
  <c r="MN120" i="6"/>
  <c r="MO120" i="6"/>
  <c r="MP120" i="6"/>
  <c r="MQ120" i="6"/>
  <c r="MR120" i="6"/>
  <c r="MS120" i="6"/>
  <c r="MT120" i="6"/>
  <c r="MU120" i="6"/>
  <c r="MC121" i="6"/>
  <c r="MD121" i="6"/>
  <c r="ME121" i="6"/>
  <c r="MF121" i="6"/>
  <c r="MG121" i="6"/>
  <c r="MH121" i="6"/>
  <c r="MI121" i="6"/>
  <c r="MJ121" i="6"/>
  <c r="MK121" i="6"/>
  <c r="ML121" i="6"/>
  <c r="MM121" i="6"/>
  <c r="MN121" i="6"/>
  <c r="MO121" i="6"/>
  <c r="MP121" i="6"/>
  <c r="MQ121" i="6"/>
  <c r="MR121" i="6"/>
  <c r="MS121" i="6"/>
  <c r="MT121" i="6"/>
  <c r="MU121" i="6"/>
  <c r="MC122" i="6"/>
  <c r="MD122" i="6"/>
  <c r="ME122" i="6"/>
  <c r="MF122" i="6"/>
  <c r="MG122" i="6"/>
  <c r="MH122" i="6"/>
  <c r="MI122" i="6"/>
  <c r="MJ122" i="6"/>
  <c r="MK122" i="6"/>
  <c r="ML122" i="6"/>
  <c r="MM122" i="6"/>
  <c r="MN122" i="6"/>
  <c r="MO122" i="6"/>
  <c r="MP122" i="6"/>
  <c r="MQ122" i="6"/>
  <c r="MR122" i="6"/>
  <c r="MS122" i="6"/>
  <c r="MT122" i="6"/>
  <c r="MU122" i="6"/>
  <c r="MC123" i="6"/>
  <c r="MD123" i="6"/>
  <c r="ME123" i="6"/>
  <c r="MF123" i="6"/>
  <c r="MG123" i="6"/>
  <c r="MH123" i="6"/>
  <c r="MI123" i="6"/>
  <c r="MJ123" i="6"/>
  <c r="MK123" i="6"/>
  <c r="ML123" i="6"/>
  <c r="MM123" i="6"/>
  <c r="MN123" i="6"/>
  <c r="MO123" i="6"/>
  <c r="MP123" i="6"/>
  <c r="MQ123" i="6"/>
  <c r="MR123" i="6"/>
  <c r="MS123" i="6"/>
  <c r="MT123" i="6"/>
  <c r="MU123" i="6"/>
  <c r="MC124" i="6"/>
  <c r="MD124" i="6"/>
  <c r="ME124" i="6"/>
  <c r="MF124" i="6"/>
  <c r="MG124" i="6"/>
  <c r="MH124" i="6"/>
  <c r="MI124" i="6"/>
  <c r="MJ124" i="6"/>
  <c r="MK124" i="6"/>
  <c r="ML124" i="6"/>
  <c r="MM124" i="6"/>
  <c r="MN124" i="6"/>
  <c r="MO124" i="6"/>
  <c r="MP124" i="6"/>
  <c r="MQ124" i="6"/>
  <c r="MR124" i="6"/>
  <c r="MS124" i="6"/>
  <c r="MT124" i="6"/>
  <c r="MU124" i="6"/>
  <c r="MC125" i="6"/>
  <c r="MD125" i="6"/>
  <c r="ME125" i="6"/>
  <c r="MF125" i="6"/>
  <c r="MG125" i="6"/>
  <c r="MH125" i="6"/>
  <c r="MI125" i="6"/>
  <c r="MJ125" i="6"/>
  <c r="MK125" i="6"/>
  <c r="ML125" i="6"/>
  <c r="MM125" i="6"/>
  <c r="MN125" i="6"/>
  <c r="MO125" i="6"/>
  <c r="MP125" i="6"/>
  <c r="MQ125" i="6"/>
  <c r="MR125" i="6"/>
  <c r="MS125" i="6"/>
  <c r="MT125" i="6"/>
  <c r="MU125" i="6"/>
  <c r="MC126" i="6"/>
  <c r="MD126" i="6"/>
  <c r="ME126" i="6"/>
  <c r="MF126" i="6"/>
  <c r="MG126" i="6"/>
  <c r="MH126" i="6"/>
  <c r="MI126" i="6"/>
  <c r="MJ126" i="6"/>
  <c r="MK126" i="6"/>
  <c r="ML126" i="6"/>
  <c r="MM126" i="6"/>
  <c r="MN126" i="6"/>
  <c r="MO126" i="6"/>
  <c r="MP126" i="6"/>
  <c r="MQ126" i="6"/>
  <c r="MR126" i="6"/>
  <c r="MS126" i="6"/>
  <c r="MT126" i="6"/>
  <c r="MU126" i="6"/>
  <c r="MC127" i="6"/>
  <c r="MD127" i="6"/>
  <c r="ME127" i="6"/>
  <c r="MF127" i="6"/>
  <c r="MG127" i="6"/>
  <c r="MH127" i="6"/>
  <c r="MI127" i="6"/>
  <c r="MJ127" i="6"/>
  <c r="MK127" i="6"/>
  <c r="ML127" i="6"/>
  <c r="MM127" i="6"/>
  <c r="MN127" i="6"/>
  <c r="MO127" i="6"/>
  <c r="MP127" i="6"/>
  <c r="MQ127" i="6"/>
  <c r="MR127" i="6"/>
  <c r="MS127" i="6"/>
  <c r="MT127" i="6"/>
  <c r="MU127" i="6"/>
  <c r="MC128" i="6"/>
  <c r="MD128" i="6"/>
  <c r="ME128" i="6"/>
  <c r="MF128" i="6"/>
  <c r="MG128" i="6"/>
  <c r="MH128" i="6"/>
  <c r="MI128" i="6"/>
  <c r="MJ128" i="6"/>
  <c r="MK128" i="6"/>
  <c r="ML128" i="6"/>
  <c r="MM128" i="6"/>
  <c r="MN128" i="6"/>
  <c r="MO128" i="6"/>
  <c r="MP128" i="6"/>
  <c r="MQ128" i="6"/>
  <c r="MR128" i="6"/>
  <c r="MS128" i="6"/>
  <c r="MT128" i="6"/>
  <c r="MU128" i="6"/>
  <c r="MC129" i="6"/>
  <c r="MD129" i="6"/>
  <c r="ME129" i="6"/>
  <c r="MF129" i="6"/>
  <c r="MG129" i="6"/>
  <c r="MH129" i="6"/>
  <c r="MI129" i="6"/>
  <c r="MJ129" i="6"/>
  <c r="MK129" i="6"/>
  <c r="ML129" i="6"/>
  <c r="MM129" i="6"/>
  <c r="MN129" i="6"/>
  <c r="MO129" i="6"/>
  <c r="MP129" i="6"/>
  <c r="MQ129" i="6"/>
  <c r="MR129" i="6"/>
  <c r="MS129" i="6"/>
  <c r="MT129" i="6"/>
  <c r="MU129" i="6"/>
  <c r="MC130" i="6"/>
  <c r="MD130" i="6"/>
  <c r="ME130" i="6"/>
  <c r="MF130" i="6"/>
  <c r="MG130" i="6"/>
  <c r="MH130" i="6"/>
  <c r="MI130" i="6"/>
  <c r="MJ130" i="6"/>
  <c r="MK130" i="6"/>
  <c r="ML130" i="6"/>
  <c r="MM130" i="6"/>
  <c r="MN130" i="6"/>
  <c r="MO130" i="6"/>
  <c r="MP130" i="6"/>
  <c r="MQ130" i="6"/>
  <c r="MR130" i="6"/>
  <c r="MS130" i="6"/>
  <c r="MT130" i="6"/>
  <c r="MU130" i="6"/>
  <c r="MC131" i="6"/>
  <c r="MD131" i="6"/>
  <c r="ME131" i="6"/>
  <c r="MF131" i="6"/>
  <c r="MG131" i="6"/>
  <c r="MH131" i="6"/>
  <c r="MI131" i="6"/>
  <c r="MJ131" i="6"/>
  <c r="MK131" i="6"/>
  <c r="ML131" i="6"/>
  <c r="MM131" i="6"/>
  <c r="MN131" i="6"/>
  <c r="MO131" i="6"/>
  <c r="MP131" i="6"/>
  <c r="MQ131" i="6"/>
  <c r="MR131" i="6"/>
  <c r="MS131" i="6"/>
  <c r="MT131" i="6"/>
  <c r="MU131" i="6"/>
  <c r="MC132" i="6"/>
  <c r="MD132" i="6"/>
  <c r="ME132" i="6"/>
  <c r="MF132" i="6"/>
  <c r="MG132" i="6"/>
  <c r="MH132" i="6"/>
  <c r="MI132" i="6"/>
  <c r="MJ132" i="6"/>
  <c r="MK132" i="6"/>
  <c r="ML132" i="6"/>
  <c r="MM132" i="6"/>
  <c r="MN132" i="6"/>
  <c r="MO132" i="6"/>
  <c r="MP132" i="6"/>
  <c r="MQ132" i="6"/>
  <c r="MR132" i="6"/>
  <c r="MS132" i="6"/>
  <c r="MT132" i="6"/>
  <c r="MU132" i="6"/>
  <c r="MC133" i="6"/>
  <c r="MD133" i="6"/>
  <c r="ME133" i="6"/>
  <c r="MF133" i="6"/>
  <c r="MG133" i="6"/>
  <c r="MH133" i="6"/>
  <c r="MI133" i="6"/>
  <c r="MJ133" i="6"/>
  <c r="MK133" i="6"/>
  <c r="ML133" i="6"/>
  <c r="MM133" i="6"/>
  <c r="MN133" i="6"/>
  <c r="MO133" i="6"/>
  <c r="MP133" i="6"/>
  <c r="MQ133" i="6"/>
  <c r="MR133" i="6"/>
  <c r="MS133" i="6"/>
  <c r="MT133" i="6"/>
  <c r="MU133" i="6"/>
  <c r="MC134" i="6"/>
  <c r="MD134" i="6"/>
  <c r="ME134" i="6"/>
  <c r="MF134" i="6"/>
  <c r="MG134" i="6"/>
  <c r="MH134" i="6"/>
  <c r="MI134" i="6"/>
  <c r="MJ134" i="6"/>
  <c r="MK134" i="6"/>
  <c r="ML134" i="6"/>
  <c r="MM134" i="6"/>
  <c r="MN134" i="6"/>
  <c r="MO134" i="6"/>
  <c r="MP134" i="6"/>
  <c r="MQ134" i="6"/>
  <c r="MR134" i="6"/>
  <c r="MS134" i="6"/>
  <c r="MT134" i="6"/>
  <c r="MU134" i="6"/>
  <c r="MC135" i="6"/>
  <c r="MD135" i="6"/>
  <c r="ME135" i="6"/>
  <c r="MF135" i="6"/>
  <c r="MG135" i="6"/>
  <c r="MH135" i="6"/>
  <c r="MI135" i="6"/>
  <c r="MK135" i="6"/>
  <c r="MO135" i="6"/>
  <c r="MR135" i="6"/>
  <c r="MS135" i="6"/>
  <c r="MT135" i="6"/>
  <c r="MU135" i="6"/>
  <c r="MC136" i="6"/>
  <c r="MD136" i="6"/>
  <c r="ME136" i="6"/>
  <c r="MF136" i="6"/>
  <c r="MG136" i="6"/>
  <c r="MH136" i="6"/>
  <c r="MI136" i="6"/>
  <c r="MJ136" i="6"/>
  <c r="MK136" i="6"/>
  <c r="ML136" i="6"/>
  <c r="MM136" i="6"/>
  <c r="MN136" i="6"/>
  <c r="MO136" i="6"/>
  <c r="MP136" i="6"/>
  <c r="MQ136" i="6"/>
  <c r="MR136" i="6"/>
  <c r="MS136" i="6"/>
  <c r="MT136" i="6"/>
  <c r="MU136" i="6"/>
  <c r="MC137" i="6"/>
  <c r="MD137" i="6"/>
  <c r="ME137" i="6"/>
  <c r="MF137" i="6"/>
  <c r="MG137" i="6"/>
  <c r="MH137" i="6"/>
  <c r="MI137" i="6"/>
  <c r="MJ137" i="6"/>
  <c r="MK137" i="6"/>
  <c r="ML137" i="6"/>
  <c r="MM137" i="6"/>
  <c r="MN137" i="6"/>
  <c r="MO137" i="6"/>
  <c r="MP137" i="6"/>
  <c r="MQ137" i="6"/>
  <c r="MR137" i="6"/>
  <c r="MS137" i="6"/>
  <c r="MT137" i="6"/>
  <c r="MU137" i="6"/>
  <c r="MC138" i="6"/>
  <c r="MD138" i="6"/>
  <c r="ME138" i="6"/>
  <c r="MF138" i="6"/>
  <c r="MG138" i="6"/>
  <c r="MH138" i="6"/>
  <c r="MI138" i="6"/>
  <c r="MJ138" i="6"/>
  <c r="MK138" i="6"/>
  <c r="ML138" i="6"/>
  <c r="MM138" i="6"/>
  <c r="MN138" i="6"/>
  <c r="MO138" i="6"/>
  <c r="MP138" i="6"/>
  <c r="MQ138" i="6"/>
  <c r="MR138" i="6"/>
  <c r="MS138" i="6"/>
  <c r="MT138" i="6"/>
  <c r="MU138" i="6"/>
  <c r="MC139" i="6"/>
  <c r="MD139" i="6"/>
  <c r="ME139" i="6"/>
  <c r="MF139" i="6"/>
  <c r="MG139" i="6"/>
  <c r="MH139" i="6"/>
  <c r="MI139" i="6"/>
  <c r="MJ139" i="6"/>
  <c r="MK139" i="6"/>
  <c r="ML139" i="6"/>
  <c r="MM139" i="6"/>
  <c r="MN139" i="6"/>
  <c r="MO139" i="6"/>
  <c r="MP139" i="6"/>
  <c r="MQ139" i="6"/>
  <c r="MR139" i="6"/>
  <c r="MS139" i="6"/>
  <c r="MT139" i="6"/>
  <c r="MU139" i="6"/>
  <c r="MC140" i="6"/>
  <c r="MD140" i="6"/>
  <c r="ME140" i="6"/>
  <c r="MF140" i="6"/>
  <c r="MG140" i="6"/>
  <c r="MH140" i="6"/>
  <c r="MI140" i="6"/>
  <c r="MJ140" i="6"/>
  <c r="MK140" i="6"/>
  <c r="ML140" i="6"/>
  <c r="MM140" i="6"/>
  <c r="MN140" i="6"/>
  <c r="MO140" i="6"/>
  <c r="MP140" i="6"/>
  <c r="MQ140" i="6"/>
  <c r="MR140" i="6"/>
  <c r="MS140" i="6"/>
  <c r="MT140" i="6"/>
  <c r="MU140" i="6"/>
  <c r="MC141" i="6"/>
  <c r="MD141" i="6"/>
  <c r="ME141" i="6"/>
  <c r="MF141" i="6"/>
  <c r="MG141" i="6"/>
  <c r="MH141" i="6"/>
  <c r="MI141" i="6"/>
  <c r="MJ141" i="6"/>
  <c r="MK141" i="6"/>
  <c r="ML141" i="6"/>
  <c r="MM141" i="6"/>
  <c r="MN141" i="6"/>
  <c r="MO141" i="6"/>
  <c r="MP141" i="6"/>
  <c r="MQ141" i="6"/>
  <c r="MR141" i="6"/>
  <c r="MS141" i="6"/>
  <c r="MT141" i="6"/>
  <c r="MU141" i="6"/>
  <c r="MC142" i="6"/>
  <c r="MD142" i="6"/>
  <c r="ME142" i="6"/>
  <c r="MF142" i="6"/>
  <c r="MG142" i="6"/>
  <c r="MH142" i="6"/>
  <c r="MI142" i="6"/>
  <c r="MJ142" i="6"/>
  <c r="MK142" i="6"/>
  <c r="ML142" i="6"/>
  <c r="MM142" i="6"/>
  <c r="MN142" i="6"/>
  <c r="MO142" i="6"/>
  <c r="MP142" i="6"/>
  <c r="MQ142" i="6"/>
  <c r="MR142" i="6"/>
  <c r="MS142" i="6"/>
  <c r="MT142" i="6"/>
  <c r="MU142" i="6"/>
  <c r="MC143" i="6"/>
  <c r="MD143" i="6"/>
  <c r="ME143" i="6"/>
  <c r="MF143" i="6"/>
  <c r="MG143" i="6"/>
  <c r="MH143" i="6"/>
  <c r="MI143" i="6"/>
  <c r="MJ143" i="6"/>
  <c r="MK143" i="6"/>
  <c r="ML143" i="6"/>
  <c r="MM143" i="6"/>
  <c r="MN143" i="6"/>
  <c r="MO143" i="6"/>
  <c r="MP143" i="6"/>
  <c r="MQ143" i="6"/>
  <c r="MR143" i="6"/>
  <c r="MS143" i="6"/>
  <c r="MT143" i="6"/>
  <c r="MU143" i="6"/>
  <c r="MC144" i="6"/>
  <c r="MD144" i="6"/>
  <c r="ME144" i="6"/>
  <c r="MF144" i="6"/>
  <c r="MG144" i="6"/>
  <c r="MH144" i="6"/>
  <c r="MI144" i="6"/>
  <c r="MJ144" i="6"/>
  <c r="MK144" i="6"/>
  <c r="ML144" i="6"/>
  <c r="MM144" i="6"/>
  <c r="MN144" i="6"/>
  <c r="MO144" i="6"/>
  <c r="MP144" i="6"/>
  <c r="MQ144" i="6"/>
  <c r="MR144" i="6"/>
  <c r="MS144" i="6"/>
  <c r="MT144" i="6"/>
  <c r="MU144" i="6"/>
  <c r="MC145" i="6"/>
  <c r="MD145" i="6"/>
  <c r="ME145" i="6"/>
  <c r="MF145" i="6"/>
  <c r="MG145" i="6"/>
  <c r="MH145" i="6"/>
  <c r="MI145" i="6"/>
  <c r="MJ145" i="6"/>
  <c r="MK145" i="6"/>
  <c r="ML145" i="6"/>
  <c r="MM145" i="6"/>
  <c r="MN145" i="6"/>
  <c r="MO145" i="6"/>
  <c r="MP145" i="6"/>
  <c r="MQ145" i="6"/>
  <c r="MR145" i="6"/>
  <c r="MS145" i="6"/>
  <c r="MT145" i="6"/>
  <c r="MU145" i="6"/>
  <c r="MC146" i="6"/>
  <c r="MD146" i="6"/>
  <c r="ME146" i="6"/>
  <c r="MF146" i="6"/>
  <c r="MG146" i="6"/>
  <c r="MH146" i="6"/>
  <c r="MI146" i="6"/>
  <c r="MJ146" i="6"/>
  <c r="MK146" i="6"/>
  <c r="ML146" i="6"/>
  <c r="MM146" i="6"/>
  <c r="MN146" i="6"/>
  <c r="MO146" i="6"/>
  <c r="MP146" i="6"/>
  <c r="MQ146" i="6"/>
  <c r="MR146" i="6"/>
  <c r="MS146" i="6"/>
  <c r="MT146" i="6"/>
  <c r="MU146" i="6"/>
  <c r="MC147" i="6"/>
  <c r="MD147" i="6"/>
  <c r="ME147" i="6"/>
  <c r="MF147" i="6"/>
  <c r="MG147" i="6"/>
  <c r="MH147" i="6"/>
  <c r="MI147" i="6"/>
  <c r="MJ147" i="6"/>
  <c r="MK147" i="6"/>
  <c r="ML147" i="6"/>
  <c r="MM147" i="6"/>
  <c r="MN147" i="6"/>
  <c r="MO147" i="6"/>
  <c r="MP147" i="6"/>
  <c r="MQ147" i="6"/>
  <c r="MR147" i="6"/>
  <c r="MS147" i="6"/>
  <c r="MT147" i="6"/>
  <c r="MU147" i="6"/>
  <c r="MC148" i="6"/>
  <c r="MD148" i="6"/>
  <c r="ME148" i="6"/>
  <c r="MF148" i="6"/>
  <c r="MG148" i="6"/>
  <c r="MH148" i="6"/>
  <c r="MI148" i="6"/>
  <c r="MJ148" i="6"/>
  <c r="MK148" i="6"/>
  <c r="ML148" i="6"/>
  <c r="MM148" i="6"/>
  <c r="MN148" i="6"/>
  <c r="MO148" i="6"/>
  <c r="MP148" i="6"/>
  <c r="MQ148" i="6"/>
  <c r="MR148" i="6"/>
  <c r="MS148" i="6"/>
  <c r="MT148" i="6"/>
  <c r="MU148" i="6"/>
  <c r="MC149" i="6"/>
  <c r="MD149" i="6"/>
  <c r="ME149" i="6"/>
  <c r="MF149" i="6"/>
  <c r="MG149" i="6"/>
  <c r="MH149" i="6"/>
  <c r="MI149" i="6"/>
  <c r="MJ149" i="6"/>
  <c r="MK149" i="6"/>
  <c r="ML149" i="6"/>
  <c r="MM149" i="6"/>
  <c r="MN149" i="6"/>
  <c r="MO149" i="6"/>
  <c r="MP149" i="6"/>
  <c r="MQ149" i="6"/>
  <c r="MR149" i="6"/>
  <c r="MS149" i="6"/>
  <c r="MT149" i="6"/>
  <c r="MU149" i="6"/>
  <c r="MC150" i="6"/>
  <c r="MD150" i="6"/>
  <c r="ME150" i="6"/>
  <c r="MF150" i="6"/>
  <c r="MG150" i="6"/>
  <c r="MH150" i="6"/>
  <c r="MI150" i="6"/>
  <c r="MJ150" i="6"/>
  <c r="MK150" i="6"/>
  <c r="ML150" i="6"/>
  <c r="MM150" i="6"/>
  <c r="MN150" i="6"/>
  <c r="MO150" i="6"/>
  <c r="MP150" i="6"/>
  <c r="MQ150" i="6"/>
  <c r="MR150" i="6"/>
  <c r="MS150" i="6"/>
  <c r="MT150" i="6"/>
  <c r="MU150" i="6"/>
  <c r="MC151" i="6"/>
  <c r="MD151" i="6"/>
  <c r="ME151" i="6"/>
  <c r="MF151" i="6"/>
  <c r="MG151" i="6"/>
  <c r="MH151" i="6"/>
  <c r="MI151" i="6"/>
  <c r="MJ151" i="6"/>
  <c r="MK151" i="6"/>
  <c r="ML151" i="6"/>
  <c r="MM151" i="6"/>
  <c r="MN151" i="6"/>
  <c r="MO151" i="6"/>
  <c r="MP151" i="6"/>
  <c r="MQ151" i="6"/>
  <c r="MR151" i="6"/>
  <c r="MS151" i="6"/>
  <c r="MT151" i="6"/>
  <c r="MU151" i="6"/>
  <c r="MC152" i="6"/>
  <c r="MD152" i="6"/>
  <c r="ME152" i="6"/>
  <c r="MF152" i="6"/>
  <c r="MG152" i="6"/>
  <c r="MH152" i="6"/>
  <c r="MI152" i="6"/>
  <c r="MJ152" i="6"/>
  <c r="MK152" i="6"/>
  <c r="ML152" i="6"/>
  <c r="MM152" i="6"/>
  <c r="MN152" i="6"/>
  <c r="MO152" i="6"/>
  <c r="MP152" i="6"/>
  <c r="MQ152" i="6"/>
  <c r="MR152" i="6"/>
  <c r="MS152" i="6"/>
  <c r="MT152" i="6"/>
  <c r="MU152" i="6"/>
  <c r="MC153" i="6"/>
  <c r="MD153" i="6"/>
  <c r="ME153" i="6"/>
  <c r="MF153" i="6"/>
  <c r="MG153" i="6"/>
  <c r="MH153" i="6"/>
  <c r="MI153" i="6"/>
  <c r="MJ153" i="6"/>
  <c r="MK153" i="6"/>
  <c r="ML153" i="6"/>
  <c r="MM153" i="6"/>
  <c r="MN153" i="6"/>
  <c r="MO153" i="6"/>
  <c r="MP153" i="6"/>
  <c r="MQ153" i="6"/>
  <c r="MR153" i="6"/>
  <c r="MS153" i="6"/>
  <c r="MT153" i="6"/>
  <c r="MU153" i="6"/>
  <c r="MC154" i="6"/>
  <c r="MD154" i="6"/>
  <c r="ME154" i="6"/>
  <c r="MF154" i="6"/>
  <c r="MG154" i="6"/>
  <c r="MH154" i="6"/>
  <c r="MI154" i="6"/>
  <c r="MJ154" i="6"/>
  <c r="MK154" i="6"/>
  <c r="ML154" i="6"/>
  <c r="MM154" i="6"/>
  <c r="MN154" i="6"/>
  <c r="MO154" i="6"/>
  <c r="MP154" i="6"/>
  <c r="MQ154" i="6"/>
  <c r="MR154" i="6"/>
  <c r="MS154" i="6"/>
  <c r="MT154" i="6"/>
  <c r="MU154" i="6"/>
  <c r="MC155" i="6"/>
  <c r="MD155" i="6"/>
  <c r="ME155" i="6"/>
  <c r="MF155" i="6"/>
  <c r="MG155" i="6"/>
  <c r="MH155" i="6"/>
  <c r="MI155" i="6"/>
  <c r="MJ155" i="6"/>
  <c r="MK155" i="6"/>
  <c r="ML155" i="6"/>
  <c r="MM155" i="6"/>
  <c r="MN155" i="6"/>
  <c r="MO155" i="6"/>
  <c r="MP155" i="6"/>
  <c r="MQ155" i="6"/>
  <c r="MR155" i="6"/>
  <c r="MS155" i="6"/>
  <c r="MT155" i="6"/>
  <c r="MU155" i="6"/>
  <c r="MC156" i="6"/>
  <c r="MD156" i="6"/>
  <c r="ME156" i="6"/>
  <c r="MF156" i="6"/>
  <c r="MG156" i="6"/>
  <c r="MH156" i="6"/>
  <c r="MI156" i="6"/>
  <c r="MJ156" i="6"/>
  <c r="MK156" i="6"/>
  <c r="ML156" i="6"/>
  <c r="MM156" i="6"/>
  <c r="MN156" i="6"/>
  <c r="MO156" i="6"/>
  <c r="MP156" i="6"/>
  <c r="MQ156" i="6"/>
  <c r="MR156" i="6"/>
  <c r="MS156" i="6"/>
  <c r="MT156" i="6"/>
  <c r="MU156" i="6"/>
  <c r="MC157" i="6"/>
  <c r="MD157" i="6"/>
  <c r="ME157" i="6"/>
  <c r="MF157" i="6"/>
  <c r="MG157" i="6"/>
  <c r="MH157" i="6"/>
  <c r="MI157" i="6"/>
  <c r="MJ157" i="6"/>
  <c r="MK157" i="6"/>
  <c r="ML157" i="6"/>
  <c r="MN157" i="6"/>
  <c r="MP157" i="6"/>
  <c r="MQ157" i="6"/>
  <c r="MR157" i="6"/>
  <c r="MS157" i="6"/>
  <c r="MT157" i="6"/>
  <c r="MU157" i="6"/>
  <c r="MC158" i="6"/>
  <c r="MD158" i="6"/>
  <c r="ME158" i="6"/>
  <c r="MF158" i="6"/>
  <c r="MG158" i="6"/>
  <c r="MH158" i="6"/>
  <c r="MI158" i="6"/>
  <c r="MJ158" i="6"/>
  <c r="MK158" i="6"/>
  <c r="ML158" i="6"/>
  <c r="MM158" i="6"/>
  <c r="MN158" i="6"/>
  <c r="MO158" i="6"/>
  <c r="MP158" i="6"/>
  <c r="MQ158" i="6"/>
  <c r="MR158" i="6"/>
  <c r="MS158" i="6"/>
  <c r="MT158" i="6"/>
  <c r="MU158" i="6"/>
  <c r="MC159" i="6"/>
  <c r="MD159" i="6"/>
  <c r="ME159" i="6"/>
  <c r="MF159" i="6"/>
  <c r="MG159" i="6"/>
  <c r="MH159" i="6"/>
  <c r="MI159" i="6"/>
  <c r="MJ159" i="6"/>
  <c r="MK159" i="6"/>
  <c r="ML159" i="6"/>
  <c r="MM159" i="6"/>
  <c r="MN159" i="6"/>
  <c r="MO159" i="6"/>
  <c r="MP159" i="6"/>
  <c r="MQ159" i="6"/>
  <c r="MR159" i="6"/>
  <c r="MS159" i="6"/>
  <c r="MT159" i="6"/>
  <c r="MU159" i="6"/>
  <c r="MC160" i="6"/>
  <c r="MD160" i="6"/>
  <c r="ME160" i="6"/>
  <c r="MF160" i="6"/>
  <c r="MG160" i="6"/>
  <c r="MH160" i="6"/>
  <c r="MI160" i="6"/>
  <c r="MJ160" i="6"/>
  <c r="MK160" i="6"/>
  <c r="ML160" i="6"/>
  <c r="MM160" i="6"/>
  <c r="MN160" i="6"/>
  <c r="MO160" i="6"/>
  <c r="MP160" i="6"/>
  <c r="MQ160" i="6"/>
  <c r="MR160" i="6"/>
  <c r="MS160" i="6"/>
  <c r="MT160" i="6"/>
  <c r="MU160" i="6"/>
  <c r="MC161" i="6"/>
  <c r="MD161" i="6"/>
  <c r="ME161" i="6"/>
  <c r="MF161" i="6"/>
  <c r="MG161" i="6"/>
  <c r="MH161" i="6"/>
  <c r="MI161" i="6"/>
  <c r="MJ161" i="6"/>
  <c r="MK161" i="6"/>
  <c r="ML161" i="6"/>
  <c r="MM161" i="6"/>
  <c r="MN161" i="6"/>
  <c r="MO161" i="6"/>
  <c r="MP161" i="6"/>
  <c r="MQ161" i="6"/>
  <c r="MR161" i="6"/>
  <c r="MS161" i="6"/>
  <c r="MT161" i="6"/>
  <c r="MU161" i="6"/>
  <c r="MC162" i="6"/>
  <c r="MD162" i="6"/>
  <c r="ME162" i="6"/>
  <c r="MF162" i="6"/>
  <c r="MG162" i="6"/>
  <c r="MH162" i="6"/>
  <c r="MI162" i="6"/>
  <c r="MJ162" i="6"/>
  <c r="MK162" i="6"/>
  <c r="ML162" i="6"/>
  <c r="MM162" i="6"/>
  <c r="MN162" i="6"/>
  <c r="MO162" i="6"/>
  <c r="MP162" i="6"/>
  <c r="MQ162" i="6"/>
  <c r="MR162" i="6"/>
  <c r="MS162" i="6"/>
  <c r="MT162" i="6"/>
  <c r="MU162" i="6"/>
  <c r="MC163" i="6"/>
  <c r="MD163" i="6"/>
  <c r="ME163" i="6"/>
  <c r="MF163" i="6"/>
  <c r="MG163" i="6"/>
  <c r="MH163" i="6"/>
  <c r="MI163" i="6"/>
  <c r="MJ163" i="6"/>
  <c r="MK163" i="6"/>
  <c r="ML163" i="6"/>
  <c r="MM163" i="6"/>
  <c r="MN163" i="6"/>
  <c r="MO163" i="6"/>
  <c r="MP163" i="6"/>
  <c r="MQ163" i="6"/>
  <c r="MR163" i="6"/>
  <c r="MS163" i="6"/>
  <c r="MT163" i="6"/>
  <c r="MU163" i="6"/>
  <c r="MC164" i="6"/>
  <c r="MD164" i="6"/>
  <c r="ME164" i="6"/>
  <c r="MF164" i="6"/>
  <c r="MG164" i="6"/>
  <c r="MH164" i="6"/>
  <c r="MI164" i="6"/>
  <c r="MJ164" i="6"/>
  <c r="MK164" i="6"/>
  <c r="ML164" i="6"/>
  <c r="MM164" i="6"/>
  <c r="MN164" i="6"/>
  <c r="MO164" i="6"/>
  <c r="MP164" i="6"/>
  <c r="MQ164" i="6"/>
  <c r="MR164" i="6"/>
  <c r="MS164" i="6"/>
  <c r="MT164" i="6"/>
  <c r="MU164" i="6"/>
  <c r="MC165" i="6"/>
  <c r="MD165" i="6"/>
  <c r="ME165" i="6"/>
  <c r="MF165" i="6"/>
  <c r="MG165" i="6"/>
  <c r="MH165" i="6"/>
  <c r="MI165" i="6"/>
  <c r="MJ165" i="6"/>
  <c r="MK165" i="6"/>
  <c r="ML165" i="6"/>
  <c r="MM165" i="6"/>
  <c r="MN165" i="6"/>
  <c r="MO165" i="6"/>
  <c r="MP165" i="6"/>
  <c r="MQ165" i="6"/>
  <c r="MR165" i="6"/>
  <c r="MS165" i="6"/>
  <c r="MT165" i="6"/>
  <c r="MU165" i="6"/>
  <c r="MC166" i="6"/>
  <c r="MD166" i="6"/>
  <c r="ME166" i="6"/>
  <c r="MF166" i="6"/>
  <c r="MG166" i="6"/>
  <c r="MH166" i="6"/>
  <c r="MI166" i="6"/>
  <c r="MJ166" i="6"/>
  <c r="MK166" i="6"/>
  <c r="ML166" i="6"/>
  <c r="MM166" i="6"/>
  <c r="MN166" i="6"/>
  <c r="MO166" i="6"/>
  <c r="MP166" i="6"/>
  <c r="MQ166" i="6"/>
  <c r="MR166" i="6"/>
  <c r="MS166" i="6"/>
  <c r="MT166" i="6"/>
  <c r="MU166" i="6"/>
  <c r="MC167" i="6"/>
  <c r="MD167" i="6"/>
  <c r="ME167" i="6"/>
  <c r="MF167" i="6"/>
  <c r="MG167" i="6"/>
  <c r="MH167" i="6"/>
  <c r="MI167" i="6"/>
  <c r="MJ167" i="6"/>
  <c r="MK167" i="6"/>
  <c r="ML167" i="6"/>
  <c r="MM167" i="6"/>
  <c r="MN167" i="6"/>
  <c r="MO167" i="6"/>
  <c r="MP167" i="6"/>
  <c r="MQ167" i="6"/>
  <c r="MR167" i="6"/>
  <c r="MS167" i="6"/>
  <c r="MT167" i="6"/>
  <c r="MU167" i="6"/>
  <c r="MC168" i="6"/>
  <c r="MD168" i="6"/>
  <c r="ME168" i="6"/>
  <c r="MF168" i="6"/>
  <c r="MG168" i="6"/>
  <c r="MH168" i="6"/>
  <c r="MI168" i="6"/>
  <c r="MJ168" i="6"/>
  <c r="MK168" i="6"/>
  <c r="ML168" i="6"/>
  <c r="MM168" i="6"/>
  <c r="MN168" i="6"/>
  <c r="MO168" i="6"/>
  <c r="MP168" i="6"/>
  <c r="MQ168" i="6"/>
  <c r="MR168" i="6"/>
  <c r="MS168" i="6"/>
  <c r="MT168" i="6"/>
  <c r="MU168" i="6"/>
  <c r="MC169" i="6"/>
  <c r="MD169" i="6"/>
  <c r="ME169" i="6"/>
  <c r="MF169" i="6"/>
  <c r="MG169" i="6"/>
  <c r="MH169" i="6"/>
  <c r="MI169" i="6"/>
  <c r="MJ169" i="6"/>
  <c r="MK169" i="6"/>
  <c r="ML169" i="6"/>
  <c r="MM169" i="6"/>
  <c r="MN169" i="6"/>
  <c r="MO169" i="6"/>
  <c r="MP169" i="6"/>
  <c r="MQ169" i="6"/>
  <c r="MR169" i="6"/>
  <c r="MS169" i="6"/>
  <c r="MT169" i="6"/>
  <c r="MU169" i="6"/>
  <c r="MC170" i="6"/>
  <c r="MD170" i="6"/>
  <c r="ME170" i="6"/>
  <c r="MF170" i="6"/>
  <c r="MG170" i="6"/>
  <c r="MH170" i="6"/>
  <c r="MI170" i="6"/>
  <c r="MJ170" i="6"/>
  <c r="MK170" i="6"/>
  <c r="ML170" i="6"/>
  <c r="MM170" i="6"/>
  <c r="MN170" i="6"/>
  <c r="MO170" i="6"/>
  <c r="MP170" i="6"/>
  <c r="MQ170" i="6"/>
  <c r="MR170" i="6"/>
  <c r="MS170" i="6"/>
  <c r="MT170" i="6"/>
  <c r="MU170" i="6"/>
  <c r="MC171" i="6"/>
  <c r="MD171" i="6"/>
  <c r="ME171" i="6"/>
  <c r="MF171" i="6"/>
  <c r="MG171" i="6"/>
  <c r="MH171" i="6"/>
  <c r="MI171" i="6"/>
  <c r="MJ171" i="6"/>
  <c r="MK171" i="6"/>
  <c r="ML171" i="6"/>
  <c r="MM171" i="6"/>
  <c r="MN171" i="6"/>
  <c r="MO171" i="6"/>
  <c r="MP171" i="6"/>
  <c r="MQ171" i="6"/>
  <c r="MR171" i="6"/>
  <c r="MS171" i="6"/>
  <c r="MT171" i="6"/>
  <c r="MU171" i="6"/>
  <c r="MC172" i="6"/>
  <c r="MD172" i="6"/>
  <c r="ME172" i="6"/>
  <c r="MF172" i="6"/>
  <c r="MG172" i="6"/>
  <c r="MH172" i="6"/>
  <c r="MI172" i="6"/>
  <c r="MJ172" i="6"/>
  <c r="MK172" i="6"/>
  <c r="ML172" i="6"/>
  <c r="MM172" i="6"/>
  <c r="MN172" i="6"/>
  <c r="MO172" i="6"/>
  <c r="MP172" i="6"/>
  <c r="MQ172" i="6"/>
  <c r="MR172" i="6"/>
  <c r="MS172" i="6"/>
  <c r="MT172" i="6"/>
  <c r="MU172" i="6"/>
  <c r="MC173" i="6"/>
  <c r="MD173" i="6"/>
  <c r="ME173" i="6"/>
  <c r="MF173" i="6"/>
  <c r="MG173" i="6"/>
  <c r="MH173" i="6"/>
  <c r="MI173" i="6"/>
  <c r="MJ173" i="6"/>
  <c r="MK173" i="6"/>
  <c r="ML173" i="6"/>
  <c r="MM173" i="6"/>
  <c r="MN173" i="6"/>
  <c r="MO173" i="6"/>
  <c r="MP173" i="6"/>
  <c r="MQ173" i="6"/>
  <c r="MR173" i="6"/>
  <c r="MS173" i="6"/>
  <c r="MT173" i="6"/>
  <c r="MU173" i="6"/>
  <c r="MC174" i="6"/>
  <c r="MD174" i="6"/>
  <c r="ME174" i="6"/>
  <c r="MF174" i="6"/>
  <c r="MG174" i="6"/>
  <c r="MH174" i="6"/>
  <c r="MI174" i="6"/>
  <c r="MJ174" i="6"/>
  <c r="MK174" i="6"/>
  <c r="ML174" i="6"/>
  <c r="MN174" i="6"/>
  <c r="MO174" i="6"/>
  <c r="MP174" i="6"/>
  <c r="MS174" i="6"/>
  <c r="MU174" i="6"/>
  <c r="MC175" i="6"/>
  <c r="MD175" i="6"/>
  <c r="ME175" i="6"/>
  <c r="MF175" i="6"/>
  <c r="MG175" i="6"/>
  <c r="MH175" i="6"/>
  <c r="MI175" i="6"/>
  <c r="MJ175" i="6"/>
  <c r="MK175" i="6"/>
  <c r="ML175" i="6"/>
  <c r="MM175" i="6"/>
  <c r="MN175" i="6"/>
  <c r="MO175" i="6"/>
  <c r="MP175" i="6"/>
  <c r="MQ175" i="6"/>
  <c r="MR175" i="6"/>
  <c r="MS175" i="6"/>
  <c r="MT175" i="6"/>
  <c r="MU175" i="6"/>
  <c r="MC176" i="6"/>
  <c r="MD176" i="6"/>
  <c r="ME176" i="6"/>
  <c r="MF176" i="6"/>
  <c r="MG176" i="6"/>
  <c r="MH176" i="6"/>
  <c r="MI176" i="6"/>
  <c r="MJ176" i="6"/>
  <c r="MK176" i="6"/>
  <c r="ML176" i="6"/>
  <c r="MM176" i="6"/>
  <c r="MN176" i="6"/>
  <c r="MO176" i="6"/>
  <c r="MP176" i="6"/>
  <c r="MQ176" i="6"/>
  <c r="MR176" i="6"/>
  <c r="MS176" i="6"/>
  <c r="MT176" i="6"/>
  <c r="MU176" i="6"/>
  <c r="MC177" i="6"/>
  <c r="MD177" i="6"/>
  <c r="ME177" i="6"/>
  <c r="MF177" i="6"/>
  <c r="MG177" i="6"/>
  <c r="MH177" i="6"/>
  <c r="MI177" i="6"/>
  <c r="MJ177" i="6"/>
  <c r="MK177" i="6"/>
  <c r="ML177" i="6"/>
  <c r="MM177" i="6"/>
  <c r="MN177" i="6"/>
  <c r="MO177" i="6"/>
  <c r="MP177" i="6"/>
  <c r="MQ177" i="6"/>
  <c r="MR177" i="6"/>
  <c r="MS177" i="6"/>
  <c r="MT177" i="6"/>
  <c r="MU177" i="6"/>
  <c r="MC178" i="6"/>
  <c r="MD178" i="6"/>
  <c r="ME178" i="6"/>
  <c r="MF178" i="6"/>
  <c r="MG178" i="6"/>
  <c r="MH178" i="6"/>
  <c r="MI178" i="6"/>
  <c r="MJ178" i="6"/>
  <c r="MK178" i="6"/>
  <c r="ML178" i="6"/>
  <c r="MM178" i="6"/>
  <c r="MN178" i="6"/>
  <c r="MO178" i="6"/>
  <c r="MP178" i="6"/>
  <c r="MQ178" i="6"/>
  <c r="MR178" i="6"/>
  <c r="MS178" i="6"/>
  <c r="MT178" i="6"/>
  <c r="MU178" i="6"/>
  <c r="MC179" i="6"/>
  <c r="MD179" i="6"/>
  <c r="ME179" i="6"/>
  <c r="MF179" i="6"/>
  <c r="MG179" i="6"/>
  <c r="MH179" i="6"/>
  <c r="MI179" i="6"/>
  <c r="MJ179" i="6"/>
  <c r="MK179" i="6"/>
  <c r="ML179" i="6"/>
  <c r="MM179" i="6"/>
  <c r="MN179" i="6"/>
  <c r="MO179" i="6"/>
  <c r="MP179" i="6"/>
  <c r="MQ179" i="6"/>
  <c r="MR179" i="6"/>
  <c r="MS179" i="6"/>
  <c r="MT179" i="6"/>
  <c r="MU179" i="6"/>
  <c r="MC180" i="6"/>
  <c r="MD180" i="6"/>
  <c r="ME180" i="6"/>
  <c r="MF180" i="6"/>
  <c r="MG180" i="6"/>
  <c r="MH180" i="6"/>
  <c r="MI180" i="6"/>
  <c r="MJ180" i="6"/>
  <c r="MK180" i="6"/>
  <c r="ML180" i="6"/>
  <c r="MM180" i="6"/>
  <c r="MN180" i="6"/>
  <c r="MO180" i="6"/>
  <c r="MP180" i="6"/>
  <c r="MQ180" i="6"/>
  <c r="MR180" i="6"/>
  <c r="MS180" i="6"/>
  <c r="MT180" i="6"/>
  <c r="MU180" i="6"/>
  <c r="MC3" i="6"/>
  <c r="MD3" i="6"/>
  <c r="ME3" i="6"/>
  <c r="MF3" i="6"/>
  <c r="MG3" i="6"/>
  <c r="MH3" i="6"/>
  <c r="MI3" i="6"/>
  <c r="MJ3" i="6"/>
  <c r="MK3" i="6"/>
  <c r="ML3" i="6"/>
  <c r="MM3" i="6"/>
  <c r="MN3" i="6"/>
  <c r="MO3" i="6"/>
  <c r="MP3" i="6"/>
  <c r="MQ3" i="6"/>
  <c r="MR3" i="6"/>
  <c r="MS3" i="6"/>
  <c r="MT3" i="6"/>
  <c r="MU3" i="6"/>
  <c r="MU2" i="6"/>
  <c r="MT2" i="6"/>
  <c r="MS2" i="6"/>
  <c r="MR2" i="6"/>
  <c r="MQ2" i="6"/>
  <c r="MP2" i="6"/>
  <c r="MO2" i="6"/>
  <c r="MN2" i="6"/>
  <c r="MM2" i="6"/>
  <c r="ML2" i="6"/>
  <c r="MK2" i="6"/>
  <c r="MJ2" i="6"/>
  <c r="MI2" i="6"/>
  <c r="MH2" i="6"/>
  <c r="MG2" i="6"/>
  <c r="MF2" i="6"/>
  <c r="ME2" i="6"/>
  <c r="MD2" i="6"/>
  <c r="MC2" i="6"/>
  <c r="KC165" i="6"/>
  <c r="KE165" i="6" s="1"/>
  <c r="U165" i="3" s="1"/>
  <c r="KD165" i="6"/>
  <c r="T165" i="3" s="1"/>
  <c r="KE152" i="6"/>
  <c r="U152" i="3" s="1"/>
  <c r="KE133" i="6"/>
  <c r="U133" i="3" s="1"/>
  <c r="JV128" i="6"/>
  <c r="KD128" i="6" s="1"/>
  <c r="T128" i="3" s="1"/>
  <c r="JO103" i="6"/>
  <c r="KD103" i="6" s="1"/>
  <c r="T103" i="3" s="1"/>
  <c r="JZ39" i="6"/>
  <c r="KE39" i="6" s="1"/>
  <c r="U39" i="3" s="1"/>
  <c r="JS39" i="6"/>
  <c r="JU39" i="6" s="1"/>
  <c r="KD3" i="6"/>
  <c r="T3" i="3" s="1"/>
  <c r="KE3" i="6"/>
  <c r="U3" i="3" s="1"/>
  <c r="KD4" i="6"/>
  <c r="T4" i="3" s="1"/>
  <c r="KE4" i="6"/>
  <c r="U4" i="3" s="1"/>
  <c r="KD5" i="6"/>
  <c r="T5" i="3" s="1"/>
  <c r="KE5" i="6"/>
  <c r="U5" i="3" s="1"/>
  <c r="KD6" i="6"/>
  <c r="T6" i="3" s="1"/>
  <c r="KE6" i="6"/>
  <c r="U6" i="3" s="1"/>
  <c r="KD7" i="6"/>
  <c r="T7" i="3" s="1"/>
  <c r="KE7" i="6"/>
  <c r="U7" i="3" s="1"/>
  <c r="KD8" i="6"/>
  <c r="T8" i="3" s="1"/>
  <c r="KE8" i="6"/>
  <c r="U8" i="3" s="1"/>
  <c r="KD9" i="6"/>
  <c r="T9" i="3" s="1"/>
  <c r="KE9" i="6"/>
  <c r="U9" i="3" s="1"/>
  <c r="KD10" i="6"/>
  <c r="T10" i="3" s="1"/>
  <c r="KE10" i="6"/>
  <c r="U10" i="3" s="1"/>
  <c r="KD11" i="6"/>
  <c r="T11" i="3" s="1"/>
  <c r="KE11" i="6"/>
  <c r="U11" i="3" s="1"/>
  <c r="KD12" i="6"/>
  <c r="T12" i="3" s="1"/>
  <c r="KE12" i="6"/>
  <c r="U12" i="3" s="1"/>
  <c r="KD13" i="6"/>
  <c r="T13" i="3" s="1"/>
  <c r="KE13" i="6"/>
  <c r="U13" i="3" s="1"/>
  <c r="KD14" i="6"/>
  <c r="T14" i="3" s="1"/>
  <c r="KE14" i="6"/>
  <c r="U14" i="3" s="1"/>
  <c r="KD15" i="6"/>
  <c r="T15" i="3" s="1"/>
  <c r="KE15" i="6"/>
  <c r="U15" i="3" s="1"/>
  <c r="KD16" i="6"/>
  <c r="T16" i="3" s="1"/>
  <c r="KE16" i="6"/>
  <c r="U16" i="3" s="1"/>
  <c r="KD17" i="6"/>
  <c r="T17" i="3" s="1"/>
  <c r="KE17" i="6"/>
  <c r="U17" i="3" s="1"/>
  <c r="KD18" i="6"/>
  <c r="T18" i="3" s="1"/>
  <c r="KE18" i="6"/>
  <c r="U18" i="3" s="1"/>
  <c r="KD19" i="6"/>
  <c r="T19" i="3" s="1"/>
  <c r="KE19" i="6"/>
  <c r="U19" i="3" s="1"/>
  <c r="KD20" i="6"/>
  <c r="T20" i="3" s="1"/>
  <c r="KE20" i="6"/>
  <c r="U20" i="3" s="1"/>
  <c r="KD21" i="6"/>
  <c r="T21" i="3" s="1"/>
  <c r="KE21" i="6"/>
  <c r="U21" i="3" s="1"/>
  <c r="KD22" i="6"/>
  <c r="T22" i="3" s="1"/>
  <c r="KE22" i="6"/>
  <c r="U22" i="3" s="1"/>
  <c r="KD23" i="6"/>
  <c r="T23" i="3" s="1"/>
  <c r="KE23" i="6"/>
  <c r="U23" i="3" s="1"/>
  <c r="KD24" i="6"/>
  <c r="T24" i="3" s="1"/>
  <c r="KE24" i="6"/>
  <c r="U24" i="3" s="1"/>
  <c r="KD25" i="6"/>
  <c r="T25" i="3" s="1"/>
  <c r="KE25" i="6"/>
  <c r="U25" i="3" s="1"/>
  <c r="KD26" i="6"/>
  <c r="T26" i="3" s="1"/>
  <c r="KE26" i="6"/>
  <c r="U26" i="3" s="1"/>
  <c r="KD27" i="6"/>
  <c r="T27" i="3" s="1"/>
  <c r="KE27" i="6"/>
  <c r="U27" i="3" s="1"/>
  <c r="KD28" i="6"/>
  <c r="T28" i="3" s="1"/>
  <c r="KE28" i="6"/>
  <c r="U28" i="3" s="1"/>
  <c r="KD29" i="6"/>
  <c r="T29" i="3" s="1"/>
  <c r="KE29" i="6"/>
  <c r="U29" i="3" s="1"/>
  <c r="KD30" i="6"/>
  <c r="T30" i="3" s="1"/>
  <c r="KE30" i="6"/>
  <c r="U30" i="3" s="1"/>
  <c r="KD31" i="6"/>
  <c r="T31" i="3" s="1"/>
  <c r="KE31" i="6"/>
  <c r="U31" i="3" s="1"/>
  <c r="KD32" i="6"/>
  <c r="T32" i="3" s="1"/>
  <c r="KE32" i="6"/>
  <c r="U32" i="3" s="1"/>
  <c r="KD33" i="6"/>
  <c r="T33" i="3" s="1"/>
  <c r="KE33" i="6"/>
  <c r="U33" i="3" s="1"/>
  <c r="KD34" i="6"/>
  <c r="T34" i="3" s="1"/>
  <c r="KE34" i="6"/>
  <c r="U34" i="3" s="1"/>
  <c r="KD35" i="6"/>
  <c r="T35" i="3" s="1"/>
  <c r="KE35" i="6"/>
  <c r="U35" i="3" s="1"/>
  <c r="KD36" i="6"/>
  <c r="T36" i="3" s="1"/>
  <c r="KE36" i="6"/>
  <c r="U36" i="3" s="1"/>
  <c r="KD37" i="6"/>
  <c r="T37" i="3" s="1"/>
  <c r="KE37" i="6"/>
  <c r="U37" i="3" s="1"/>
  <c r="KD38" i="6"/>
  <c r="T38" i="3" s="1"/>
  <c r="KE38" i="6"/>
  <c r="U38" i="3" s="1"/>
  <c r="KD40" i="6"/>
  <c r="T40" i="3" s="1"/>
  <c r="KE40" i="6"/>
  <c r="U40" i="3" s="1"/>
  <c r="KD41" i="6"/>
  <c r="T41" i="3" s="1"/>
  <c r="KE41" i="6"/>
  <c r="U41" i="3" s="1"/>
  <c r="KD42" i="6"/>
  <c r="T42" i="3" s="1"/>
  <c r="KE42" i="6"/>
  <c r="U42" i="3" s="1"/>
  <c r="KD43" i="6"/>
  <c r="T43" i="3" s="1"/>
  <c r="KE43" i="6"/>
  <c r="U43" i="3" s="1"/>
  <c r="KD44" i="6"/>
  <c r="T44" i="3" s="1"/>
  <c r="KE44" i="6"/>
  <c r="U44" i="3" s="1"/>
  <c r="KD45" i="6"/>
  <c r="T45" i="3" s="1"/>
  <c r="KE45" i="6"/>
  <c r="U45" i="3" s="1"/>
  <c r="KD46" i="6"/>
  <c r="T46" i="3" s="1"/>
  <c r="KE46" i="6"/>
  <c r="U46" i="3" s="1"/>
  <c r="KD47" i="6"/>
  <c r="T47" i="3" s="1"/>
  <c r="KE47" i="6"/>
  <c r="U47" i="3" s="1"/>
  <c r="KD49" i="6"/>
  <c r="T49" i="3" s="1"/>
  <c r="KE49" i="6"/>
  <c r="U49" i="3" s="1"/>
  <c r="KD50" i="6"/>
  <c r="T50" i="3" s="1"/>
  <c r="KE50" i="6"/>
  <c r="U50" i="3" s="1"/>
  <c r="KD51" i="6"/>
  <c r="T51" i="3" s="1"/>
  <c r="KE51" i="6"/>
  <c r="U51" i="3" s="1"/>
  <c r="KD52" i="6"/>
  <c r="T52" i="3" s="1"/>
  <c r="KE52" i="6"/>
  <c r="U52" i="3" s="1"/>
  <c r="KD53" i="6"/>
  <c r="T53" i="3" s="1"/>
  <c r="KE53" i="6"/>
  <c r="U53" i="3" s="1"/>
  <c r="KD54" i="6"/>
  <c r="T54" i="3" s="1"/>
  <c r="KE54" i="6"/>
  <c r="KD55" i="6"/>
  <c r="T55" i="3" s="1"/>
  <c r="KE55" i="6"/>
  <c r="U55" i="3" s="1"/>
  <c r="KD56" i="6"/>
  <c r="T56" i="3" s="1"/>
  <c r="KE56" i="6"/>
  <c r="U56" i="3" s="1"/>
  <c r="KD57" i="6"/>
  <c r="T57" i="3" s="1"/>
  <c r="KE57" i="6"/>
  <c r="U57" i="3" s="1"/>
  <c r="KD58" i="6"/>
  <c r="T58" i="3" s="1"/>
  <c r="KE58" i="6"/>
  <c r="U58" i="3" s="1"/>
  <c r="KD59" i="6"/>
  <c r="T59" i="3" s="1"/>
  <c r="KE59" i="6"/>
  <c r="U59" i="3" s="1"/>
  <c r="KD60" i="6"/>
  <c r="T60" i="3" s="1"/>
  <c r="KE60" i="6"/>
  <c r="U60" i="3" s="1"/>
  <c r="KD61" i="6"/>
  <c r="T61" i="3" s="1"/>
  <c r="KE61" i="6"/>
  <c r="U61" i="3" s="1"/>
  <c r="KD62" i="6"/>
  <c r="T62" i="3" s="1"/>
  <c r="KE62" i="6"/>
  <c r="U62" i="3" s="1"/>
  <c r="KD63" i="6"/>
  <c r="T63" i="3" s="1"/>
  <c r="KE63" i="6"/>
  <c r="U63" i="3" s="1"/>
  <c r="KD64" i="6"/>
  <c r="T64" i="3" s="1"/>
  <c r="KE64" i="6"/>
  <c r="U64" i="3" s="1"/>
  <c r="KD65" i="6"/>
  <c r="T65" i="3" s="1"/>
  <c r="KE65" i="6"/>
  <c r="U65" i="3" s="1"/>
  <c r="KD66" i="6"/>
  <c r="T66" i="3" s="1"/>
  <c r="KE66" i="6"/>
  <c r="U66" i="3" s="1"/>
  <c r="KD67" i="6"/>
  <c r="T67" i="3" s="1"/>
  <c r="KE67" i="6"/>
  <c r="U67" i="3" s="1"/>
  <c r="KD68" i="6"/>
  <c r="T68" i="3" s="1"/>
  <c r="KE68" i="6"/>
  <c r="U68" i="3" s="1"/>
  <c r="KD69" i="6"/>
  <c r="T69" i="3" s="1"/>
  <c r="KE69" i="6"/>
  <c r="U69" i="3" s="1"/>
  <c r="KD70" i="6"/>
  <c r="T70" i="3" s="1"/>
  <c r="KE70" i="6"/>
  <c r="U70" i="3" s="1"/>
  <c r="KD71" i="6"/>
  <c r="T71" i="3" s="1"/>
  <c r="KE71" i="6"/>
  <c r="U71" i="3" s="1"/>
  <c r="KD72" i="6"/>
  <c r="T72" i="3" s="1"/>
  <c r="KE72" i="6"/>
  <c r="U72" i="3" s="1"/>
  <c r="KD73" i="6"/>
  <c r="T73" i="3" s="1"/>
  <c r="KE73" i="6"/>
  <c r="U73" i="3" s="1"/>
  <c r="KD74" i="6"/>
  <c r="T74" i="3" s="1"/>
  <c r="KE74" i="6"/>
  <c r="U74" i="3" s="1"/>
  <c r="KD75" i="6"/>
  <c r="T75" i="3" s="1"/>
  <c r="KE75" i="6"/>
  <c r="U75" i="3" s="1"/>
  <c r="KD76" i="6"/>
  <c r="T76" i="3" s="1"/>
  <c r="KE76" i="6"/>
  <c r="U76" i="3" s="1"/>
  <c r="KD77" i="6"/>
  <c r="T77" i="3" s="1"/>
  <c r="KE77" i="6"/>
  <c r="U77" i="3" s="1"/>
  <c r="KD78" i="6"/>
  <c r="T78" i="3" s="1"/>
  <c r="KE78" i="6"/>
  <c r="KD79" i="6"/>
  <c r="T79" i="3" s="1"/>
  <c r="KE79" i="6"/>
  <c r="U79" i="3" s="1"/>
  <c r="KD80" i="6"/>
  <c r="T80" i="3" s="1"/>
  <c r="KE80" i="6"/>
  <c r="U80" i="3" s="1"/>
  <c r="KD81" i="6"/>
  <c r="T81" i="3" s="1"/>
  <c r="KE81" i="6"/>
  <c r="U81" i="3" s="1"/>
  <c r="KD82" i="6"/>
  <c r="T82" i="3" s="1"/>
  <c r="KE82" i="6"/>
  <c r="U82" i="3" s="1"/>
  <c r="KD83" i="6"/>
  <c r="T83" i="3" s="1"/>
  <c r="KE83" i="6"/>
  <c r="U83" i="3" s="1"/>
  <c r="KD84" i="6"/>
  <c r="T84" i="3" s="1"/>
  <c r="KE84" i="6"/>
  <c r="U84" i="3" s="1"/>
  <c r="KD85" i="6"/>
  <c r="T85" i="3" s="1"/>
  <c r="KE85" i="6"/>
  <c r="U85" i="3" s="1"/>
  <c r="KD86" i="6"/>
  <c r="T86" i="3" s="1"/>
  <c r="KE86" i="6"/>
  <c r="U86" i="3" s="1"/>
  <c r="KD87" i="6"/>
  <c r="T87" i="3" s="1"/>
  <c r="KE87" i="6"/>
  <c r="U87" i="3" s="1"/>
  <c r="KD88" i="6"/>
  <c r="T88" i="3" s="1"/>
  <c r="KE88" i="6"/>
  <c r="U88" i="3" s="1"/>
  <c r="KD89" i="6"/>
  <c r="T89" i="3" s="1"/>
  <c r="KE89" i="6"/>
  <c r="U89" i="3" s="1"/>
  <c r="KD90" i="6"/>
  <c r="T90" i="3" s="1"/>
  <c r="KE90" i="6"/>
  <c r="U90" i="3" s="1"/>
  <c r="KD91" i="6"/>
  <c r="T91" i="3" s="1"/>
  <c r="KE91" i="6"/>
  <c r="U91" i="3" s="1"/>
  <c r="KD92" i="6"/>
  <c r="T92" i="3" s="1"/>
  <c r="KE92" i="6"/>
  <c r="U92" i="3" s="1"/>
  <c r="KD93" i="6"/>
  <c r="T93" i="3" s="1"/>
  <c r="KE93" i="6"/>
  <c r="U93" i="3" s="1"/>
  <c r="KD94" i="6"/>
  <c r="T94" i="3" s="1"/>
  <c r="KE94" i="6"/>
  <c r="U94" i="3" s="1"/>
  <c r="KD95" i="6"/>
  <c r="T95" i="3" s="1"/>
  <c r="KE95" i="6"/>
  <c r="U95" i="3" s="1"/>
  <c r="KD96" i="6"/>
  <c r="T96" i="3" s="1"/>
  <c r="KE96" i="6"/>
  <c r="U96" i="3" s="1"/>
  <c r="KD97" i="6"/>
  <c r="T97" i="3" s="1"/>
  <c r="KE97" i="6"/>
  <c r="U97" i="3" s="1"/>
  <c r="KD98" i="6"/>
  <c r="T98" i="3" s="1"/>
  <c r="KE98" i="6"/>
  <c r="U98" i="3" s="1"/>
  <c r="KD99" i="6"/>
  <c r="T99" i="3" s="1"/>
  <c r="KE99" i="6"/>
  <c r="U99" i="3" s="1"/>
  <c r="KD100" i="6"/>
  <c r="T100" i="3" s="1"/>
  <c r="KE100" i="6"/>
  <c r="U100" i="3" s="1"/>
  <c r="KD101" i="6"/>
  <c r="T101" i="3" s="1"/>
  <c r="KE101" i="6"/>
  <c r="U101" i="3" s="1"/>
  <c r="KD102" i="6"/>
  <c r="T102" i="3" s="1"/>
  <c r="KE102" i="6"/>
  <c r="U102" i="3" s="1"/>
  <c r="KE103" i="6"/>
  <c r="U103" i="3" s="1"/>
  <c r="KD104" i="6"/>
  <c r="T104" i="3" s="1"/>
  <c r="KE104" i="6"/>
  <c r="U104" i="3" s="1"/>
  <c r="KD105" i="6"/>
  <c r="T105" i="3" s="1"/>
  <c r="KE105" i="6"/>
  <c r="U105" i="3" s="1"/>
  <c r="KD106" i="6"/>
  <c r="T106" i="3" s="1"/>
  <c r="KE106" i="6"/>
  <c r="U106" i="3" s="1"/>
  <c r="KD107" i="6"/>
  <c r="T107" i="3" s="1"/>
  <c r="KE107" i="6"/>
  <c r="U107" i="3" s="1"/>
  <c r="KD108" i="6"/>
  <c r="T108" i="3" s="1"/>
  <c r="KE108" i="6"/>
  <c r="U108" i="3" s="1"/>
  <c r="KD109" i="6"/>
  <c r="T109" i="3" s="1"/>
  <c r="KE109" i="6"/>
  <c r="U109" i="3" s="1"/>
  <c r="KD110" i="6"/>
  <c r="T110" i="3" s="1"/>
  <c r="KE110" i="6"/>
  <c r="U110" i="3" s="1"/>
  <c r="KD111" i="6"/>
  <c r="T111" i="3" s="1"/>
  <c r="KE111" i="6"/>
  <c r="U111" i="3" s="1"/>
  <c r="KD112" i="6"/>
  <c r="T112" i="3" s="1"/>
  <c r="KE112" i="6"/>
  <c r="U112" i="3" s="1"/>
  <c r="KD113" i="6"/>
  <c r="T113" i="3" s="1"/>
  <c r="KE113" i="6"/>
  <c r="U113" i="3" s="1"/>
  <c r="KD114" i="6"/>
  <c r="T114" i="3" s="1"/>
  <c r="KE114" i="6"/>
  <c r="U114" i="3" s="1"/>
  <c r="KD115" i="6"/>
  <c r="T115" i="3" s="1"/>
  <c r="KE115" i="6"/>
  <c r="U115" i="3" s="1"/>
  <c r="KD116" i="6"/>
  <c r="T116" i="3" s="1"/>
  <c r="KE116" i="6"/>
  <c r="U116" i="3" s="1"/>
  <c r="KD117" i="6"/>
  <c r="T117" i="3" s="1"/>
  <c r="KE117" i="6"/>
  <c r="U117" i="3" s="1"/>
  <c r="KD118" i="6"/>
  <c r="T118" i="3" s="1"/>
  <c r="KE118" i="6"/>
  <c r="U118" i="3" s="1"/>
  <c r="KD120" i="6"/>
  <c r="T120" i="3" s="1"/>
  <c r="KE120" i="6"/>
  <c r="U120" i="3" s="1"/>
  <c r="KD121" i="6"/>
  <c r="T121" i="3" s="1"/>
  <c r="KE121" i="6"/>
  <c r="U121" i="3" s="1"/>
  <c r="KD122" i="6"/>
  <c r="T122" i="3" s="1"/>
  <c r="KE122" i="6"/>
  <c r="U122" i="3" s="1"/>
  <c r="KD123" i="6"/>
  <c r="T123" i="3" s="1"/>
  <c r="KE123" i="6"/>
  <c r="U123" i="3" s="1"/>
  <c r="KD124" i="6"/>
  <c r="T124" i="3" s="1"/>
  <c r="KE124" i="6"/>
  <c r="U124" i="3" s="1"/>
  <c r="KD125" i="6"/>
  <c r="T125" i="3" s="1"/>
  <c r="KE125" i="6"/>
  <c r="U125" i="3" s="1"/>
  <c r="KD126" i="6"/>
  <c r="T126" i="3" s="1"/>
  <c r="KE126" i="6"/>
  <c r="U126" i="3" s="1"/>
  <c r="KD127" i="6"/>
  <c r="T127" i="3" s="1"/>
  <c r="KE127" i="6"/>
  <c r="U127" i="3" s="1"/>
  <c r="KE128" i="6"/>
  <c r="U128" i="3" s="1"/>
  <c r="KD129" i="6"/>
  <c r="T129" i="3" s="1"/>
  <c r="KE129" i="6"/>
  <c r="U129" i="3" s="1"/>
  <c r="KD130" i="6"/>
  <c r="T130" i="3" s="1"/>
  <c r="KE130" i="6"/>
  <c r="U130" i="3" s="1"/>
  <c r="KD131" i="6"/>
  <c r="T131" i="3" s="1"/>
  <c r="KE131" i="6"/>
  <c r="U131" i="3" s="1"/>
  <c r="KD132" i="6"/>
  <c r="T132" i="3" s="1"/>
  <c r="KE132" i="6"/>
  <c r="U132" i="3" s="1"/>
  <c r="KD133" i="6"/>
  <c r="T133" i="3" s="1"/>
  <c r="KD134" i="6"/>
  <c r="T134" i="3" s="1"/>
  <c r="KE134" i="6"/>
  <c r="U134" i="3" s="1"/>
  <c r="KD135" i="6"/>
  <c r="T135" i="3" s="1"/>
  <c r="KE135" i="6"/>
  <c r="U135" i="3" s="1"/>
  <c r="KD136" i="6"/>
  <c r="T136" i="3" s="1"/>
  <c r="KE136" i="6"/>
  <c r="U136" i="3" s="1"/>
  <c r="KD137" i="6"/>
  <c r="T137" i="3" s="1"/>
  <c r="KE137" i="6"/>
  <c r="U137" i="3" s="1"/>
  <c r="KD138" i="6"/>
  <c r="T138" i="3" s="1"/>
  <c r="KE138" i="6"/>
  <c r="U138" i="3" s="1"/>
  <c r="KD139" i="6"/>
  <c r="T139" i="3" s="1"/>
  <c r="KE139" i="6"/>
  <c r="U139" i="3" s="1"/>
  <c r="KD140" i="6"/>
  <c r="T140" i="3" s="1"/>
  <c r="KE140" i="6"/>
  <c r="U140" i="3" s="1"/>
  <c r="KD141" i="6"/>
  <c r="T141" i="3" s="1"/>
  <c r="KE141" i="6"/>
  <c r="U141" i="3" s="1"/>
  <c r="KD142" i="6"/>
  <c r="T142" i="3" s="1"/>
  <c r="KE142" i="6"/>
  <c r="U142" i="3" s="1"/>
  <c r="KD143" i="6"/>
  <c r="T143" i="3" s="1"/>
  <c r="KE143" i="6"/>
  <c r="U143" i="3" s="1"/>
  <c r="KD144" i="6"/>
  <c r="T144" i="3" s="1"/>
  <c r="KE144" i="6"/>
  <c r="U144" i="3" s="1"/>
  <c r="KD145" i="6"/>
  <c r="T145" i="3" s="1"/>
  <c r="KE145" i="6"/>
  <c r="KD146" i="6"/>
  <c r="T146" i="3" s="1"/>
  <c r="KE146" i="6"/>
  <c r="U146" i="3" s="1"/>
  <c r="KD147" i="6"/>
  <c r="T147" i="3" s="1"/>
  <c r="KE147" i="6"/>
  <c r="KD148" i="6"/>
  <c r="T148" i="3" s="1"/>
  <c r="KE148" i="6"/>
  <c r="U148" i="3" s="1"/>
  <c r="KD149" i="6"/>
  <c r="T149" i="3" s="1"/>
  <c r="KE149" i="6"/>
  <c r="U149" i="3" s="1"/>
  <c r="KD150" i="6"/>
  <c r="T150" i="3" s="1"/>
  <c r="KE150" i="6"/>
  <c r="U150" i="3" s="1"/>
  <c r="KD151" i="6"/>
  <c r="T151" i="3" s="1"/>
  <c r="KE151" i="6"/>
  <c r="U151" i="3" s="1"/>
  <c r="KD152" i="6"/>
  <c r="T152" i="3" s="1"/>
  <c r="KD153" i="6"/>
  <c r="T153" i="3" s="1"/>
  <c r="KE153" i="6"/>
  <c r="U153" i="3" s="1"/>
  <c r="KD154" i="6"/>
  <c r="T154" i="3" s="1"/>
  <c r="KE154" i="6"/>
  <c r="U154" i="3" s="1"/>
  <c r="KD155" i="6"/>
  <c r="T155" i="3" s="1"/>
  <c r="KE155" i="6"/>
  <c r="U155" i="3" s="1"/>
  <c r="KD156" i="6"/>
  <c r="T156" i="3" s="1"/>
  <c r="KE156" i="6"/>
  <c r="U156" i="3" s="1"/>
  <c r="KD157" i="6"/>
  <c r="T157" i="3" s="1"/>
  <c r="KE157" i="6"/>
  <c r="U157" i="3" s="1"/>
  <c r="KD158" i="6"/>
  <c r="T158" i="3" s="1"/>
  <c r="KE158" i="6"/>
  <c r="U158" i="3" s="1"/>
  <c r="KD159" i="6"/>
  <c r="T159" i="3" s="1"/>
  <c r="KE159" i="6"/>
  <c r="U159" i="3" s="1"/>
  <c r="KD160" i="6"/>
  <c r="T160" i="3" s="1"/>
  <c r="KE160" i="6"/>
  <c r="U160" i="3" s="1"/>
  <c r="KD161" i="6"/>
  <c r="T161" i="3" s="1"/>
  <c r="KE161" i="6"/>
  <c r="U161" i="3" s="1"/>
  <c r="KD162" i="6"/>
  <c r="T162" i="3" s="1"/>
  <c r="KE162" i="6"/>
  <c r="U162" i="3" s="1"/>
  <c r="KD163" i="6"/>
  <c r="T163" i="3" s="1"/>
  <c r="KE163" i="6"/>
  <c r="U163" i="3" s="1"/>
  <c r="KD164" i="6"/>
  <c r="T164" i="3" s="1"/>
  <c r="KE164" i="6"/>
  <c r="U164" i="3" s="1"/>
  <c r="KD166" i="6"/>
  <c r="T166" i="3" s="1"/>
  <c r="KE166" i="6"/>
  <c r="U166" i="3" s="1"/>
  <c r="KD167" i="6"/>
  <c r="T167" i="3" s="1"/>
  <c r="KE167" i="6"/>
  <c r="U167" i="3" s="1"/>
  <c r="KD168" i="6"/>
  <c r="T168" i="3" s="1"/>
  <c r="KE168" i="6"/>
  <c r="U168" i="3" s="1"/>
  <c r="KD169" i="6"/>
  <c r="T169" i="3" s="1"/>
  <c r="KE169" i="6"/>
  <c r="U169" i="3" s="1"/>
  <c r="KD170" i="6"/>
  <c r="T170" i="3" s="1"/>
  <c r="KE170" i="6"/>
  <c r="U170" i="3" s="1"/>
  <c r="KD171" i="6"/>
  <c r="T171" i="3" s="1"/>
  <c r="KE171" i="6"/>
  <c r="U171" i="3" s="1"/>
  <c r="KD172" i="6"/>
  <c r="T172" i="3" s="1"/>
  <c r="KE172" i="6"/>
  <c r="U172" i="3" s="1"/>
  <c r="KD173" i="6"/>
  <c r="T173" i="3" s="1"/>
  <c r="KE173" i="6"/>
  <c r="U173" i="3" s="1"/>
  <c r="KD174" i="6"/>
  <c r="T174" i="3" s="1"/>
  <c r="KE174" i="6"/>
  <c r="U174" i="3" s="1"/>
  <c r="KD175" i="6"/>
  <c r="T175" i="3" s="1"/>
  <c r="KE175" i="6"/>
  <c r="U175" i="3" s="1"/>
  <c r="KD176" i="6"/>
  <c r="T176" i="3" s="1"/>
  <c r="KE176" i="6"/>
  <c r="U176" i="3" s="1"/>
  <c r="KD177" i="6"/>
  <c r="T177" i="3" s="1"/>
  <c r="KE177" i="6"/>
  <c r="U177" i="3" s="1"/>
  <c r="KD178" i="6"/>
  <c r="T178" i="3" s="1"/>
  <c r="KE178" i="6"/>
  <c r="U178" i="3" s="1"/>
  <c r="KD179" i="6"/>
  <c r="T179" i="3" s="1"/>
  <c r="KE179" i="6"/>
  <c r="U179" i="3" s="1"/>
  <c r="KE2" i="6"/>
  <c r="U2" i="3" s="1"/>
  <c r="T2" i="3"/>
  <c r="HA178" i="6"/>
  <c r="HK178" i="6" s="1"/>
  <c r="S178" i="3" s="1"/>
  <c r="GO176" i="6"/>
  <c r="HH176" i="6" s="1"/>
  <c r="P176" i="3" s="1"/>
  <c r="GU154" i="6"/>
  <c r="HI154" i="6" s="1"/>
  <c r="Q154" i="3" s="1"/>
  <c r="HD119" i="6"/>
  <c r="L119" i="3" s="1"/>
  <c r="HJ108" i="6"/>
  <c r="R108" i="3" s="1"/>
  <c r="GW108" i="6"/>
  <c r="HI108" i="6" s="1"/>
  <c r="Q108" i="3" s="1"/>
  <c r="GG108" i="6"/>
  <c r="HF108" i="6" s="1"/>
  <c r="N108" i="3" s="1"/>
  <c r="FZ103" i="6"/>
  <c r="HD103" i="6" s="1"/>
  <c r="L103" i="3" s="1"/>
  <c r="HK79" i="6"/>
  <c r="S79" i="3" s="1"/>
  <c r="GI78" i="6"/>
  <c r="HG78" i="6" s="1"/>
  <c r="O78" i="3" s="1"/>
  <c r="HK77" i="6"/>
  <c r="S77" i="3" s="1"/>
  <c r="HJ77" i="6"/>
  <c r="R77" i="3" s="1"/>
  <c r="GQ74" i="6"/>
  <c r="HH74" i="6" s="1"/>
  <c r="P74" i="3" s="1"/>
  <c r="HI74" i="6"/>
  <c r="Q74" i="3" s="1"/>
  <c r="HG75" i="6"/>
  <c r="O75" i="3" s="1"/>
  <c r="GB74" i="6"/>
  <c r="GC74" i="6"/>
  <c r="FX74" i="6"/>
  <c r="HD74" i="6" s="1"/>
  <c r="L74" i="3" s="1"/>
  <c r="GL74" i="6"/>
  <c r="HG74" i="6" s="1"/>
  <c r="O74" i="3" s="1"/>
  <c r="HC54" i="6"/>
  <c r="HB54" i="6"/>
  <c r="GK47" i="6"/>
  <c r="GJ47" i="6"/>
  <c r="GB47" i="6"/>
  <c r="GC47" i="6"/>
  <c r="GP41" i="6"/>
  <c r="HH41" i="6" s="1"/>
  <c r="P41" i="3" s="1"/>
  <c r="GA41" i="6"/>
  <c r="HD41" i="6" s="1"/>
  <c r="L41" i="3" s="1"/>
  <c r="GJ41" i="6"/>
  <c r="HG41" i="6" s="1"/>
  <c r="O41" i="3" s="1"/>
  <c r="GO39" i="6"/>
  <c r="GP39" i="6"/>
  <c r="GH31" i="6"/>
  <c r="HG31" i="6" s="1"/>
  <c r="O31" i="3" s="1"/>
  <c r="FZ21" i="6"/>
  <c r="FY21" i="6"/>
  <c r="HD22" i="6"/>
  <c r="L22" i="3" s="1"/>
  <c r="GV16" i="6"/>
  <c r="HI16" i="6" s="1"/>
  <c r="Q16" i="3" s="1"/>
  <c r="GX16" i="6"/>
  <c r="GZ16" i="6"/>
  <c r="HD3" i="6"/>
  <c r="L3" i="3" s="1"/>
  <c r="HE3" i="6"/>
  <c r="M3" i="3" s="1"/>
  <c r="HF3" i="6"/>
  <c r="N3" i="3" s="1"/>
  <c r="HG3" i="6"/>
  <c r="O3" i="3" s="1"/>
  <c r="HH3" i="6"/>
  <c r="P3" i="3" s="1"/>
  <c r="HI3" i="6"/>
  <c r="Q3" i="3" s="1"/>
  <c r="HJ3" i="6"/>
  <c r="R3" i="3" s="1"/>
  <c r="HK3" i="6"/>
  <c r="S3" i="3" s="1"/>
  <c r="HD4" i="6"/>
  <c r="L4" i="3" s="1"/>
  <c r="HE4" i="6"/>
  <c r="M4" i="3" s="1"/>
  <c r="HF4" i="6"/>
  <c r="N4" i="3" s="1"/>
  <c r="HG4" i="6"/>
  <c r="O4" i="3" s="1"/>
  <c r="HH4" i="6"/>
  <c r="P4" i="3" s="1"/>
  <c r="HI4" i="6"/>
  <c r="Q4" i="3" s="1"/>
  <c r="HJ4" i="6"/>
  <c r="R4" i="3" s="1"/>
  <c r="HK4" i="6"/>
  <c r="S4" i="3" s="1"/>
  <c r="HD5" i="6"/>
  <c r="L5" i="3" s="1"/>
  <c r="HE5" i="6"/>
  <c r="M5" i="3" s="1"/>
  <c r="HF5" i="6"/>
  <c r="N5" i="3" s="1"/>
  <c r="HG5" i="6"/>
  <c r="O5" i="3" s="1"/>
  <c r="HH5" i="6"/>
  <c r="P5" i="3" s="1"/>
  <c r="HI5" i="6"/>
  <c r="Q5" i="3" s="1"/>
  <c r="HJ5" i="6"/>
  <c r="R5" i="3" s="1"/>
  <c r="HK5" i="6"/>
  <c r="S5" i="3" s="1"/>
  <c r="HD6" i="6"/>
  <c r="L6" i="3" s="1"/>
  <c r="HE6" i="6"/>
  <c r="M6" i="3" s="1"/>
  <c r="HF6" i="6"/>
  <c r="N6" i="3" s="1"/>
  <c r="HG6" i="6"/>
  <c r="O6" i="3" s="1"/>
  <c r="HH6" i="6"/>
  <c r="P6" i="3" s="1"/>
  <c r="HI6" i="6"/>
  <c r="Q6" i="3" s="1"/>
  <c r="HJ6" i="6"/>
  <c r="R6" i="3" s="1"/>
  <c r="HK6" i="6"/>
  <c r="S6" i="3" s="1"/>
  <c r="HD7" i="6"/>
  <c r="L7" i="3" s="1"/>
  <c r="HE7" i="6"/>
  <c r="M7" i="3" s="1"/>
  <c r="HF7" i="6"/>
  <c r="N7" i="3" s="1"/>
  <c r="HG7" i="6"/>
  <c r="O7" i="3" s="1"/>
  <c r="HH7" i="6"/>
  <c r="P7" i="3" s="1"/>
  <c r="HI7" i="6"/>
  <c r="Q7" i="3" s="1"/>
  <c r="HJ7" i="6"/>
  <c r="R7" i="3" s="1"/>
  <c r="HK7" i="6"/>
  <c r="S7" i="3" s="1"/>
  <c r="HD8" i="6"/>
  <c r="L8" i="3" s="1"/>
  <c r="HE8" i="6"/>
  <c r="M8" i="3" s="1"/>
  <c r="HF8" i="6"/>
  <c r="N8" i="3" s="1"/>
  <c r="HG8" i="6"/>
  <c r="O8" i="3" s="1"/>
  <c r="HH8" i="6"/>
  <c r="P8" i="3" s="1"/>
  <c r="HI8" i="6"/>
  <c r="Q8" i="3" s="1"/>
  <c r="HJ8" i="6"/>
  <c r="R8" i="3" s="1"/>
  <c r="HK8" i="6"/>
  <c r="S8" i="3" s="1"/>
  <c r="HD9" i="6"/>
  <c r="L9" i="3" s="1"/>
  <c r="HE9" i="6"/>
  <c r="M9" i="3" s="1"/>
  <c r="HF9" i="6"/>
  <c r="N9" i="3" s="1"/>
  <c r="HG9" i="6"/>
  <c r="O9" i="3" s="1"/>
  <c r="HH9" i="6"/>
  <c r="P9" i="3" s="1"/>
  <c r="HI9" i="6"/>
  <c r="Q9" i="3" s="1"/>
  <c r="HJ9" i="6"/>
  <c r="R9" i="3" s="1"/>
  <c r="HK9" i="6"/>
  <c r="S9" i="3" s="1"/>
  <c r="HD10" i="6"/>
  <c r="L10" i="3" s="1"/>
  <c r="HE10" i="6"/>
  <c r="M10" i="3" s="1"/>
  <c r="HF10" i="6"/>
  <c r="N10" i="3" s="1"/>
  <c r="HG10" i="6"/>
  <c r="O10" i="3" s="1"/>
  <c r="HH10" i="6"/>
  <c r="P10" i="3" s="1"/>
  <c r="HI10" i="6"/>
  <c r="Q10" i="3" s="1"/>
  <c r="HJ10" i="6"/>
  <c r="R10" i="3" s="1"/>
  <c r="HK10" i="6"/>
  <c r="S10" i="3" s="1"/>
  <c r="HD11" i="6"/>
  <c r="L11" i="3" s="1"/>
  <c r="HE11" i="6"/>
  <c r="M11" i="3" s="1"/>
  <c r="HF11" i="6"/>
  <c r="N11" i="3" s="1"/>
  <c r="HG11" i="6"/>
  <c r="O11" i="3" s="1"/>
  <c r="HH11" i="6"/>
  <c r="P11" i="3" s="1"/>
  <c r="HI11" i="6"/>
  <c r="Q11" i="3" s="1"/>
  <c r="HJ11" i="6"/>
  <c r="R11" i="3" s="1"/>
  <c r="HK11" i="6"/>
  <c r="S11" i="3" s="1"/>
  <c r="HD12" i="6"/>
  <c r="L12" i="3" s="1"/>
  <c r="HE12" i="6"/>
  <c r="M12" i="3" s="1"/>
  <c r="HF12" i="6"/>
  <c r="N12" i="3" s="1"/>
  <c r="HG12" i="6"/>
  <c r="O12" i="3" s="1"/>
  <c r="HH12" i="6"/>
  <c r="P12" i="3" s="1"/>
  <c r="HI12" i="6"/>
  <c r="Q12" i="3" s="1"/>
  <c r="HJ12" i="6"/>
  <c r="R12" i="3" s="1"/>
  <c r="HK12" i="6"/>
  <c r="S12" i="3" s="1"/>
  <c r="HD13" i="6"/>
  <c r="L13" i="3" s="1"/>
  <c r="HE13" i="6"/>
  <c r="M13" i="3" s="1"/>
  <c r="HF13" i="6"/>
  <c r="N13" i="3" s="1"/>
  <c r="HG13" i="6"/>
  <c r="O13" i="3" s="1"/>
  <c r="HH13" i="6"/>
  <c r="P13" i="3" s="1"/>
  <c r="HI13" i="6"/>
  <c r="Q13" i="3" s="1"/>
  <c r="HJ13" i="6"/>
  <c r="R13" i="3" s="1"/>
  <c r="HK13" i="6"/>
  <c r="S13" i="3" s="1"/>
  <c r="HD14" i="6"/>
  <c r="L14" i="3" s="1"/>
  <c r="HE14" i="6"/>
  <c r="M14" i="3" s="1"/>
  <c r="HF14" i="6"/>
  <c r="N14" i="3" s="1"/>
  <c r="HG14" i="6"/>
  <c r="O14" i="3" s="1"/>
  <c r="HH14" i="6"/>
  <c r="P14" i="3" s="1"/>
  <c r="HI14" i="6"/>
  <c r="Q14" i="3" s="1"/>
  <c r="HJ14" i="6"/>
  <c r="R14" i="3" s="1"/>
  <c r="HK14" i="6"/>
  <c r="S14" i="3" s="1"/>
  <c r="HD15" i="6"/>
  <c r="L15" i="3" s="1"/>
  <c r="HE15" i="6"/>
  <c r="M15" i="3" s="1"/>
  <c r="HF15" i="6"/>
  <c r="N15" i="3" s="1"/>
  <c r="HG15" i="6"/>
  <c r="O15" i="3" s="1"/>
  <c r="HH15" i="6"/>
  <c r="P15" i="3" s="1"/>
  <c r="HI15" i="6"/>
  <c r="Q15" i="3" s="1"/>
  <c r="HJ15" i="6"/>
  <c r="R15" i="3" s="1"/>
  <c r="HK15" i="6"/>
  <c r="S15" i="3" s="1"/>
  <c r="HD16" i="6"/>
  <c r="L16" i="3" s="1"/>
  <c r="HE16" i="6"/>
  <c r="M16" i="3" s="1"/>
  <c r="HF16" i="6"/>
  <c r="N16" i="3" s="1"/>
  <c r="HG16" i="6"/>
  <c r="O16" i="3" s="1"/>
  <c r="HH16" i="6"/>
  <c r="P16" i="3" s="1"/>
  <c r="HK16" i="6"/>
  <c r="S16" i="3" s="1"/>
  <c r="HD17" i="6"/>
  <c r="L17" i="3" s="1"/>
  <c r="HE17" i="6"/>
  <c r="M17" i="3" s="1"/>
  <c r="HF17" i="6"/>
  <c r="N17" i="3" s="1"/>
  <c r="HG17" i="6"/>
  <c r="O17" i="3" s="1"/>
  <c r="HH17" i="6"/>
  <c r="P17" i="3" s="1"/>
  <c r="HI17" i="6"/>
  <c r="Q17" i="3" s="1"/>
  <c r="HJ17" i="6"/>
  <c r="R17" i="3" s="1"/>
  <c r="HK17" i="6"/>
  <c r="S17" i="3" s="1"/>
  <c r="HD18" i="6"/>
  <c r="L18" i="3" s="1"/>
  <c r="HE18" i="6"/>
  <c r="M18" i="3" s="1"/>
  <c r="HF18" i="6"/>
  <c r="N18" i="3" s="1"/>
  <c r="HG18" i="6"/>
  <c r="O18" i="3" s="1"/>
  <c r="HH18" i="6"/>
  <c r="P18" i="3" s="1"/>
  <c r="HI18" i="6"/>
  <c r="Q18" i="3" s="1"/>
  <c r="HJ18" i="6"/>
  <c r="R18" i="3" s="1"/>
  <c r="HK18" i="6"/>
  <c r="S18" i="3" s="1"/>
  <c r="HD19" i="6"/>
  <c r="L19" i="3" s="1"/>
  <c r="HE19" i="6"/>
  <c r="M19" i="3" s="1"/>
  <c r="HF19" i="6"/>
  <c r="N19" i="3" s="1"/>
  <c r="HG19" i="6"/>
  <c r="O19" i="3" s="1"/>
  <c r="HH19" i="6"/>
  <c r="P19" i="3" s="1"/>
  <c r="HI19" i="6"/>
  <c r="Q19" i="3" s="1"/>
  <c r="HJ19" i="6"/>
  <c r="R19" i="3" s="1"/>
  <c r="HK19" i="6"/>
  <c r="S19" i="3" s="1"/>
  <c r="HD20" i="6"/>
  <c r="L20" i="3" s="1"/>
  <c r="HE20" i="6"/>
  <c r="M20" i="3" s="1"/>
  <c r="HF20" i="6"/>
  <c r="N20" i="3" s="1"/>
  <c r="HG20" i="6"/>
  <c r="O20" i="3" s="1"/>
  <c r="HH20" i="6"/>
  <c r="P20" i="3" s="1"/>
  <c r="HI20" i="6"/>
  <c r="Q20" i="3" s="1"/>
  <c r="HJ20" i="6"/>
  <c r="R20" i="3" s="1"/>
  <c r="HK20" i="6"/>
  <c r="S20" i="3" s="1"/>
  <c r="HE21" i="6"/>
  <c r="M21" i="3" s="1"/>
  <c r="HF21" i="6"/>
  <c r="N21" i="3" s="1"/>
  <c r="HG21" i="6"/>
  <c r="O21" i="3" s="1"/>
  <c r="HH21" i="6"/>
  <c r="P21" i="3" s="1"/>
  <c r="HI21" i="6"/>
  <c r="Q21" i="3" s="1"/>
  <c r="HJ21" i="6"/>
  <c r="R21" i="3" s="1"/>
  <c r="HK21" i="6"/>
  <c r="S21" i="3" s="1"/>
  <c r="HE22" i="6"/>
  <c r="M22" i="3" s="1"/>
  <c r="HF22" i="6"/>
  <c r="N22" i="3" s="1"/>
  <c r="HG22" i="6"/>
  <c r="O22" i="3" s="1"/>
  <c r="HH22" i="6"/>
  <c r="P22" i="3" s="1"/>
  <c r="HI22" i="6"/>
  <c r="Q22" i="3" s="1"/>
  <c r="HJ22" i="6"/>
  <c r="R22" i="3" s="1"/>
  <c r="HK22" i="6"/>
  <c r="S22" i="3" s="1"/>
  <c r="HD23" i="6"/>
  <c r="L23" i="3" s="1"/>
  <c r="HE23" i="6"/>
  <c r="M23" i="3" s="1"/>
  <c r="HF23" i="6"/>
  <c r="N23" i="3" s="1"/>
  <c r="HG23" i="6"/>
  <c r="O23" i="3" s="1"/>
  <c r="HH23" i="6"/>
  <c r="P23" i="3" s="1"/>
  <c r="HI23" i="6"/>
  <c r="Q23" i="3" s="1"/>
  <c r="HJ23" i="6"/>
  <c r="R23" i="3" s="1"/>
  <c r="HK23" i="6"/>
  <c r="S23" i="3" s="1"/>
  <c r="HD24" i="6"/>
  <c r="L24" i="3" s="1"/>
  <c r="HE24" i="6"/>
  <c r="M24" i="3" s="1"/>
  <c r="HF24" i="6"/>
  <c r="N24" i="3" s="1"/>
  <c r="HG24" i="6"/>
  <c r="O24" i="3" s="1"/>
  <c r="HH24" i="6"/>
  <c r="P24" i="3" s="1"/>
  <c r="HI24" i="6"/>
  <c r="Q24" i="3" s="1"/>
  <c r="HJ24" i="6"/>
  <c r="R24" i="3" s="1"/>
  <c r="HK24" i="6"/>
  <c r="S24" i="3" s="1"/>
  <c r="HD25" i="6"/>
  <c r="L25" i="3" s="1"/>
  <c r="HE25" i="6"/>
  <c r="M25" i="3" s="1"/>
  <c r="HF25" i="6"/>
  <c r="N25" i="3" s="1"/>
  <c r="HG25" i="6"/>
  <c r="O25" i="3" s="1"/>
  <c r="HH25" i="6"/>
  <c r="P25" i="3" s="1"/>
  <c r="HI25" i="6"/>
  <c r="Q25" i="3" s="1"/>
  <c r="HJ25" i="6"/>
  <c r="R25" i="3" s="1"/>
  <c r="HK25" i="6"/>
  <c r="S25" i="3" s="1"/>
  <c r="HD26" i="6"/>
  <c r="L26" i="3" s="1"/>
  <c r="HE26" i="6"/>
  <c r="M26" i="3" s="1"/>
  <c r="HF26" i="6"/>
  <c r="N26" i="3" s="1"/>
  <c r="HG26" i="6"/>
  <c r="O26" i="3" s="1"/>
  <c r="HH26" i="6"/>
  <c r="P26" i="3" s="1"/>
  <c r="HI26" i="6"/>
  <c r="Q26" i="3" s="1"/>
  <c r="HJ26" i="6"/>
  <c r="R26" i="3" s="1"/>
  <c r="HK26" i="6"/>
  <c r="S26" i="3" s="1"/>
  <c r="HD27" i="6"/>
  <c r="L27" i="3" s="1"/>
  <c r="HE27" i="6"/>
  <c r="M27" i="3" s="1"/>
  <c r="HF27" i="6"/>
  <c r="N27" i="3" s="1"/>
  <c r="HG27" i="6"/>
  <c r="O27" i="3" s="1"/>
  <c r="HH27" i="6"/>
  <c r="P27" i="3" s="1"/>
  <c r="HI27" i="6"/>
  <c r="Q27" i="3" s="1"/>
  <c r="HJ27" i="6"/>
  <c r="R27" i="3" s="1"/>
  <c r="HK27" i="6"/>
  <c r="S27" i="3" s="1"/>
  <c r="HD28" i="6"/>
  <c r="L28" i="3" s="1"/>
  <c r="HE28" i="6"/>
  <c r="M28" i="3" s="1"/>
  <c r="HF28" i="6"/>
  <c r="N28" i="3" s="1"/>
  <c r="HG28" i="6"/>
  <c r="O28" i="3" s="1"/>
  <c r="HH28" i="6"/>
  <c r="P28" i="3" s="1"/>
  <c r="HI28" i="6"/>
  <c r="Q28" i="3" s="1"/>
  <c r="HJ28" i="6"/>
  <c r="R28" i="3" s="1"/>
  <c r="HK28" i="6"/>
  <c r="S28" i="3" s="1"/>
  <c r="HD29" i="6"/>
  <c r="L29" i="3" s="1"/>
  <c r="HE29" i="6"/>
  <c r="M29" i="3" s="1"/>
  <c r="HF29" i="6"/>
  <c r="N29" i="3" s="1"/>
  <c r="HG29" i="6"/>
  <c r="O29" i="3" s="1"/>
  <c r="HH29" i="6"/>
  <c r="P29" i="3" s="1"/>
  <c r="HI29" i="6"/>
  <c r="Q29" i="3" s="1"/>
  <c r="HJ29" i="6"/>
  <c r="R29" i="3" s="1"/>
  <c r="HK29" i="6"/>
  <c r="S29" i="3" s="1"/>
  <c r="HD30" i="6"/>
  <c r="L30" i="3" s="1"/>
  <c r="HE30" i="6"/>
  <c r="M30" i="3" s="1"/>
  <c r="HF30" i="6"/>
  <c r="N30" i="3" s="1"/>
  <c r="HG30" i="6"/>
  <c r="O30" i="3" s="1"/>
  <c r="HH30" i="6"/>
  <c r="P30" i="3" s="1"/>
  <c r="HI30" i="6"/>
  <c r="Q30" i="3" s="1"/>
  <c r="HJ30" i="6"/>
  <c r="R30" i="3" s="1"/>
  <c r="HK30" i="6"/>
  <c r="S30" i="3" s="1"/>
  <c r="HD31" i="6"/>
  <c r="L31" i="3" s="1"/>
  <c r="HE31" i="6"/>
  <c r="M31" i="3" s="1"/>
  <c r="HF31" i="6"/>
  <c r="N31" i="3" s="1"/>
  <c r="HH31" i="6"/>
  <c r="P31" i="3" s="1"/>
  <c r="HI31" i="6"/>
  <c r="Q31" i="3" s="1"/>
  <c r="HJ31" i="6"/>
  <c r="R31" i="3" s="1"/>
  <c r="HK31" i="6"/>
  <c r="S31" i="3" s="1"/>
  <c r="HD32" i="6"/>
  <c r="L32" i="3" s="1"/>
  <c r="HE32" i="6"/>
  <c r="M32" i="3" s="1"/>
  <c r="HF32" i="6"/>
  <c r="N32" i="3" s="1"/>
  <c r="HG32" i="6"/>
  <c r="O32" i="3" s="1"/>
  <c r="HH32" i="6"/>
  <c r="P32" i="3" s="1"/>
  <c r="HI32" i="6"/>
  <c r="Q32" i="3" s="1"/>
  <c r="HJ32" i="6"/>
  <c r="R32" i="3" s="1"/>
  <c r="HK32" i="6"/>
  <c r="S32" i="3" s="1"/>
  <c r="HD33" i="6"/>
  <c r="L33" i="3" s="1"/>
  <c r="HE33" i="6"/>
  <c r="M33" i="3" s="1"/>
  <c r="HF33" i="6"/>
  <c r="N33" i="3" s="1"/>
  <c r="HG33" i="6"/>
  <c r="O33" i="3" s="1"/>
  <c r="HH33" i="6"/>
  <c r="P33" i="3" s="1"/>
  <c r="HI33" i="6"/>
  <c r="Q33" i="3" s="1"/>
  <c r="HJ33" i="6"/>
  <c r="R33" i="3" s="1"/>
  <c r="HK33" i="6"/>
  <c r="S33" i="3" s="1"/>
  <c r="HD34" i="6"/>
  <c r="L34" i="3" s="1"/>
  <c r="HE34" i="6"/>
  <c r="M34" i="3" s="1"/>
  <c r="HF34" i="6"/>
  <c r="N34" i="3" s="1"/>
  <c r="HG34" i="6"/>
  <c r="O34" i="3" s="1"/>
  <c r="HH34" i="6"/>
  <c r="P34" i="3" s="1"/>
  <c r="HI34" i="6"/>
  <c r="Q34" i="3" s="1"/>
  <c r="HJ34" i="6"/>
  <c r="R34" i="3" s="1"/>
  <c r="HK34" i="6"/>
  <c r="S34" i="3" s="1"/>
  <c r="HD35" i="6"/>
  <c r="L35" i="3" s="1"/>
  <c r="HE35" i="6"/>
  <c r="M35" i="3" s="1"/>
  <c r="HF35" i="6"/>
  <c r="N35" i="3" s="1"/>
  <c r="HG35" i="6"/>
  <c r="O35" i="3" s="1"/>
  <c r="HH35" i="6"/>
  <c r="P35" i="3" s="1"/>
  <c r="HI35" i="6"/>
  <c r="Q35" i="3" s="1"/>
  <c r="HJ35" i="6"/>
  <c r="R35" i="3" s="1"/>
  <c r="HK35" i="6"/>
  <c r="S35" i="3" s="1"/>
  <c r="HD36" i="6"/>
  <c r="L36" i="3" s="1"/>
  <c r="HE36" i="6"/>
  <c r="M36" i="3" s="1"/>
  <c r="HF36" i="6"/>
  <c r="N36" i="3" s="1"/>
  <c r="HG36" i="6"/>
  <c r="O36" i="3" s="1"/>
  <c r="HH36" i="6"/>
  <c r="P36" i="3" s="1"/>
  <c r="HI36" i="6"/>
  <c r="Q36" i="3" s="1"/>
  <c r="HJ36" i="6"/>
  <c r="R36" i="3" s="1"/>
  <c r="HK36" i="6"/>
  <c r="S36" i="3" s="1"/>
  <c r="HD37" i="6"/>
  <c r="L37" i="3" s="1"/>
  <c r="HE37" i="6"/>
  <c r="M37" i="3" s="1"/>
  <c r="HF37" i="6"/>
  <c r="N37" i="3" s="1"/>
  <c r="HG37" i="6"/>
  <c r="O37" i="3" s="1"/>
  <c r="HH37" i="6"/>
  <c r="P37" i="3" s="1"/>
  <c r="HI37" i="6"/>
  <c r="Q37" i="3" s="1"/>
  <c r="HJ37" i="6"/>
  <c r="R37" i="3" s="1"/>
  <c r="HK37" i="6"/>
  <c r="S37" i="3" s="1"/>
  <c r="HD38" i="6"/>
  <c r="L38" i="3" s="1"/>
  <c r="HE38" i="6"/>
  <c r="M38" i="3" s="1"/>
  <c r="HF38" i="6"/>
  <c r="N38" i="3" s="1"/>
  <c r="HG38" i="6"/>
  <c r="O38" i="3" s="1"/>
  <c r="HH38" i="6"/>
  <c r="P38" i="3" s="1"/>
  <c r="HI38" i="6"/>
  <c r="Q38" i="3" s="1"/>
  <c r="HJ38" i="6"/>
  <c r="R38" i="3" s="1"/>
  <c r="HK38" i="6"/>
  <c r="S38" i="3" s="1"/>
  <c r="HD39" i="6"/>
  <c r="L39" i="3" s="1"/>
  <c r="HE39" i="6"/>
  <c r="M39" i="3" s="1"/>
  <c r="HF39" i="6"/>
  <c r="N39" i="3" s="1"/>
  <c r="HG39" i="6"/>
  <c r="O39" i="3" s="1"/>
  <c r="HI39" i="6"/>
  <c r="Q39" i="3" s="1"/>
  <c r="HJ39" i="6"/>
  <c r="R39" i="3" s="1"/>
  <c r="HK39" i="6"/>
  <c r="S39" i="3" s="1"/>
  <c r="HD40" i="6"/>
  <c r="L40" i="3" s="1"/>
  <c r="HE40" i="6"/>
  <c r="M40" i="3" s="1"/>
  <c r="HF40" i="6"/>
  <c r="N40" i="3" s="1"/>
  <c r="HG40" i="6"/>
  <c r="O40" i="3" s="1"/>
  <c r="HH40" i="6"/>
  <c r="P40" i="3" s="1"/>
  <c r="HI40" i="6"/>
  <c r="Q40" i="3" s="1"/>
  <c r="HJ40" i="6"/>
  <c r="R40" i="3" s="1"/>
  <c r="HK40" i="6"/>
  <c r="S40" i="3" s="1"/>
  <c r="HE41" i="6"/>
  <c r="M41" i="3" s="1"/>
  <c r="HF41" i="6"/>
  <c r="N41" i="3" s="1"/>
  <c r="HI41" i="6"/>
  <c r="Q41" i="3" s="1"/>
  <c r="HJ41" i="6"/>
  <c r="R41" i="3" s="1"/>
  <c r="HK41" i="6"/>
  <c r="S41" i="3" s="1"/>
  <c r="HD42" i="6"/>
  <c r="L42" i="3" s="1"/>
  <c r="HE42" i="6"/>
  <c r="M42" i="3" s="1"/>
  <c r="HF42" i="6"/>
  <c r="N42" i="3" s="1"/>
  <c r="HG42" i="6"/>
  <c r="O42" i="3" s="1"/>
  <c r="HH42" i="6"/>
  <c r="P42" i="3" s="1"/>
  <c r="HI42" i="6"/>
  <c r="Q42" i="3" s="1"/>
  <c r="HJ42" i="6"/>
  <c r="R42" i="3" s="1"/>
  <c r="HK42" i="6"/>
  <c r="S42" i="3" s="1"/>
  <c r="HD43" i="6"/>
  <c r="L43" i="3" s="1"/>
  <c r="HE43" i="6"/>
  <c r="M43" i="3" s="1"/>
  <c r="HF43" i="6"/>
  <c r="N43" i="3" s="1"/>
  <c r="HG43" i="6"/>
  <c r="O43" i="3" s="1"/>
  <c r="HH43" i="6"/>
  <c r="P43" i="3" s="1"/>
  <c r="HI43" i="6"/>
  <c r="Q43" i="3" s="1"/>
  <c r="HJ43" i="6"/>
  <c r="R43" i="3" s="1"/>
  <c r="HK43" i="6"/>
  <c r="S43" i="3" s="1"/>
  <c r="HD44" i="6"/>
  <c r="L44" i="3" s="1"/>
  <c r="HE44" i="6"/>
  <c r="M44" i="3" s="1"/>
  <c r="HF44" i="6"/>
  <c r="N44" i="3" s="1"/>
  <c r="HG44" i="6"/>
  <c r="O44" i="3" s="1"/>
  <c r="HH44" i="6"/>
  <c r="P44" i="3" s="1"/>
  <c r="HI44" i="6"/>
  <c r="Q44" i="3" s="1"/>
  <c r="HJ44" i="6"/>
  <c r="R44" i="3" s="1"/>
  <c r="HK44" i="6"/>
  <c r="S44" i="3" s="1"/>
  <c r="HD45" i="6"/>
  <c r="L45" i="3" s="1"/>
  <c r="HE45" i="6"/>
  <c r="M45" i="3" s="1"/>
  <c r="HF45" i="6"/>
  <c r="N45" i="3" s="1"/>
  <c r="HG45" i="6"/>
  <c r="O45" i="3" s="1"/>
  <c r="HH45" i="6"/>
  <c r="P45" i="3" s="1"/>
  <c r="HI45" i="6"/>
  <c r="Q45" i="3" s="1"/>
  <c r="HJ45" i="6"/>
  <c r="R45" i="3" s="1"/>
  <c r="HK45" i="6"/>
  <c r="S45" i="3" s="1"/>
  <c r="HD46" i="6"/>
  <c r="L46" i="3" s="1"/>
  <c r="HE46" i="6"/>
  <c r="M46" i="3" s="1"/>
  <c r="HF46" i="6"/>
  <c r="N46" i="3" s="1"/>
  <c r="HG46" i="6"/>
  <c r="O46" i="3" s="1"/>
  <c r="HH46" i="6"/>
  <c r="P46" i="3" s="1"/>
  <c r="HI46" i="6"/>
  <c r="Q46" i="3" s="1"/>
  <c r="HJ46" i="6"/>
  <c r="R46" i="3" s="1"/>
  <c r="HK46" i="6"/>
  <c r="S46" i="3" s="1"/>
  <c r="HD47" i="6"/>
  <c r="L47" i="3" s="1"/>
  <c r="HF47" i="6"/>
  <c r="N47" i="3" s="1"/>
  <c r="HH47" i="6"/>
  <c r="P47" i="3" s="1"/>
  <c r="HI47" i="6"/>
  <c r="Q47" i="3" s="1"/>
  <c r="HJ47" i="6"/>
  <c r="R47" i="3" s="1"/>
  <c r="HK47" i="6"/>
  <c r="S47" i="3" s="1"/>
  <c r="HD48" i="6"/>
  <c r="L48" i="3" s="1"/>
  <c r="HE48" i="6"/>
  <c r="M48" i="3" s="1"/>
  <c r="HF48" i="6"/>
  <c r="N48" i="3" s="1"/>
  <c r="HG48" i="6"/>
  <c r="O48" i="3" s="1"/>
  <c r="HH48" i="6"/>
  <c r="P48" i="3" s="1"/>
  <c r="HI48" i="6"/>
  <c r="Q48" i="3" s="1"/>
  <c r="HJ48" i="6"/>
  <c r="R48" i="3" s="1"/>
  <c r="HK48" i="6"/>
  <c r="S48" i="3" s="1"/>
  <c r="HD49" i="6"/>
  <c r="L49" i="3" s="1"/>
  <c r="HE49" i="6"/>
  <c r="M49" i="3" s="1"/>
  <c r="HF49" i="6"/>
  <c r="N49" i="3" s="1"/>
  <c r="HG49" i="6"/>
  <c r="O49" i="3" s="1"/>
  <c r="HH49" i="6"/>
  <c r="P49" i="3" s="1"/>
  <c r="HI49" i="6"/>
  <c r="Q49" i="3" s="1"/>
  <c r="HJ49" i="6"/>
  <c r="R49" i="3" s="1"/>
  <c r="HK49" i="6"/>
  <c r="S49" i="3" s="1"/>
  <c r="HD50" i="6"/>
  <c r="L50" i="3" s="1"/>
  <c r="HE50" i="6"/>
  <c r="M50" i="3" s="1"/>
  <c r="HF50" i="6"/>
  <c r="N50" i="3" s="1"/>
  <c r="HG50" i="6"/>
  <c r="O50" i="3" s="1"/>
  <c r="HH50" i="6"/>
  <c r="P50" i="3" s="1"/>
  <c r="HI50" i="6"/>
  <c r="Q50" i="3" s="1"/>
  <c r="HJ50" i="6"/>
  <c r="R50" i="3" s="1"/>
  <c r="HK50" i="6"/>
  <c r="S50" i="3" s="1"/>
  <c r="HD51" i="6"/>
  <c r="L51" i="3" s="1"/>
  <c r="HE51" i="6"/>
  <c r="M51" i="3" s="1"/>
  <c r="HF51" i="6"/>
  <c r="N51" i="3" s="1"/>
  <c r="HG51" i="6"/>
  <c r="O51" i="3" s="1"/>
  <c r="HH51" i="6"/>
  <c r="P51" i="3" s="1"/>
  <c r="HI51" i="6"/>
  <c r="Q51" i="3" s="1"/>
  <c r="HJ51" i="6"/>
  <c r="R51" i="3" s="1"/>
  <c r="HK51" i="6"/>
  <c r="S51" i="3" s="1"/>
  <c r="HD52" i="6"/>
  <c r="L52" i="3" s="1"/>
  <c r="HE52" i="6"/>
  <c r="M52" i="3" s="1"/>
  <c r="HF52" i="6"/>
  <c r="N52" i="3" s="1"/>
  <c r="HG52" i="6"/>
  <c r="O52" i="3" s="1"/>
  <c r="HH52" i="6"/>
  <c r="P52" i="3" s="1"/>
  <c r="HI52" i="6"/>
  <c r="Q52" i="3" s="1"/>
  <c r="HJ52" i="6"/>
  <c r="R52" i="3" s="1"/>
  <c r="HK52" i="6"/>
  <c r="S52" i="3" s="1"/>
  <c r="HD53" i="6"/>
  <c r="L53" i="3" s="1"/>
  <c r="HE53" i="6"/>
  <c r="M53" i="3" s="1"/>
  <c r="HF53" i="6"/>
  <c r="N53" i="3" s="1"/>
  <c r="HG53" i="6"/>
  <c r="O53" i="3" s="1"/>
  <c r="HH53" i="6"/>
  <c r="P53" i="3" s="1"/>
  <c r="HI53" i="6"/>
  <c r="Q53" i="3" s="1"/>
  <c r="HJ53" i="6"/>
  <c r="R53" i="3" s="1"/>
  <c r="HK53" i="6"/>
  <c r="S53" i="3" s="1"/>
  <c r="HD54" i="6"/>
  <c r="L54" i="3" s="1"/>
  <c r="HE54" i="6"/>
  <c r="M54" i="3" s="1"/>
  <c r="HF54" i="6"/>
  <c r="N54" i="3" s="1"/>
  <c r="HG54" i="6"/>
  <c r="O54" i="3" s="1"/>
  <c r="HH54" i="6"/>
  <c r="P54" i="3" s="1"/>
  <c r="HI54" i="6"/>
  <c r="Q54" i="3" s="1"/>
  <c r="HJ54" i="6"/>
  <c r="R54" i="3" s="1"/>
  <c r="HD55" i="6"/>
  <c r="L55" i="3" s="1"/>
  <c r="HE55" i="6"/>
  <c r="M55" i="3" s="1"/>
  <c r="HF55" i="6"/>
  <c r="N55" i="3" s="1"/>
  <c r="HG55" i="6"/>
  <c r="O55" i="3" s="1"/>
  <c r="HH55" i="6"/>
  <c r="P55" i="3" s="1"/>
  <c r="HI55" i="6"/>
  <c r="Q55" i="3" s="1"/>
  <c r="HJ55" i="6"/>
  <c r="R55" i="3" s="1"/>
  <c r="HK55" i="6"/>
  <c r="S55" i="3" s="1"/>
  <c r="HD56" i="6"/>
  <c r="L56" i="3" s="1"/>
  <c r="HE56" i="6"/>
  <c r="M56" i="3" s="1"/>
  <c r="HF56" i="6"/>
  <c r="N56" i="3" s="1"/>
  <c r="HG56" i="6"/>
  <c r="O56" i="3" s="1"/>
  <c r="HH56" i="6"/>
  <c r="P56" i="3" s="1"/>
  <c r="HI56" i="6"/>
  <c r="Q56" i="3" s="1"/>
  <c r="HJ56" i="6"/>
  <c r="R56" i="3" s="1"/>
  <c r="HK56" i="6"/>
  <c r="S56" i="3" s="1"/>
  <c r="HD57" i="6"/>
  <c r="L57" i="3" s="1"/>
  <c r="HE57" i="6"/>
  <c r="M57" i="3" s="1"/>
  <c r="HF57" i="6"/>
  <c r="N57" i="3" s="1"/>
  <c r="HG57" i="6"/>
  <c r="O57" i="3" s="1"/>
  <c r="HH57" i="6"/>
  <c r="P57" i="3" s="1"/>
  <c r="HI57" i="6"/>
  <c r="Q57" i="3" s="1"/>
  <c r="HJ57" i="6"/>
  <c r="R57" i="3" s="1"/>
  <c r="HK57" i="6"/>
  <c r="S57" i="3" s="1"/>
  <c r="HD58" i="6"/>
  <c r="L58" i="3" s="1"/>
  <c r="HE58" i="6"/>
  <c r="M58" i="3" s="1"/>
  <c r="HF58" i="6"/>
  <c r="N58" i="3" s="1"/>
  <c r="HG58" i="6"/>
  <c r="O58" i="3" s="1"/>
  <c r="HH58" i="6"/>
  <c r="P58" i="3" s="1"/>
  <c r="HI58" i="6"/>
  <c r="Q58" i="3" s="1"/>
  <c r="HJ58" i="6"/>
  <c r="R58" i="3" s="1"/>
  <c r="HK58" i="6"/>
  <c r="S58" i="3" s="1"/>
  <c r="HD59" i="6"/>
  <c r="L59" i="3" s="1"/>
  <c r="HE59" i="6"/>
  <c r="M59" i="3" s="1"/>
  <c r="HF59" i="6"/>
  <c r="N59" i="3" s="1"/>
  <c r="HG59" i="6"/>
  <c r="O59" i="3" s="1"/>
  <c r="HH59" i="6"/>
  <c r="P59" i="3" s="1"/>
  <c r="HI59" i="6"/>
  <c r="Q59" i="3" s="1"/>
  <c r="HJ59" i="6"/>
  <c r="R59" i="3" s="1"/>
  <c r="HK59" i="6"/>
  <c r="S59" i="3" s="1"/>
  <c r="HD60" i="6"/>
  <c r="L60" i="3" s="1"/>
  <c r="HE60" i="6"/>
  <c r="M60" i="3" s="1"/>
  <c r="HF60" i="6"/>
  <c r="N60" i="3" s="1"/>
  <c r="HG60" i="6"/>
  <c r="O60" i="3" s="1"/>
  <c r="HH60" i="6"/>
  <c r="P60" i="3" s="1"/>
  <c r="HI60" i="6"/>
  <c r="Q60" i="3" s="1"/>
  <c r="HJ60" i="6"/>
  <c r="R60" i="3" s="1"/>
  <c r="HK60" i="6"/>
  <c r="S60" i="3" s="1"/>
  <c r="HD61" i="6"/>
  <c r="L61" i="3" s="1"/>
  <c r="HE61" i="6"/>
  <c r="M61" i="3" s="1"/>
  <c r="HF61" i="6"/>
  <c r="N61" i="3" s="1"/>
  <c r="HG61" i="6"/>
  <c r="O61" i="3" s="1"/>
  <c r="HH61" i="6"/>
  <c r="P61" i="3" s="1"/>
  <c r="HI61" i="6"/>
  <c r="Q61" i="3" s="1"/>
  <c r="HJ61" i="6"/>
  <c r="R61" i="3" s="1"/>
  <c r="HK61" i="6"/>
  <c r="S61" i="3" s="1"/>
  <c r="HD62" i="6"/>
  <c r="L62" i="3" s="1"/>
  <c r="HE62" i="6"/>
  <c r="M62" i="3" s="1"/>
  <c r="HF62" i="6"/>
  <c r="N62" i="3" s="1"/>
  <c r="HG62" i="6"/>
  <c r="O62" i="3" s="1"/>
  <c r="HH62" i="6"/>
  <c r="P62" i="3" s="1"/>
  <c r="HI62" i="6"/>
  <c r="Q62" i="3" s="1"/>
  <c r="HJ62" i="6"/>
  <c r="R62" i="3" s="1"/>
  <c r="HK62" i="6"/>
  <c r="S62" i="3" s="1"/>
  <c r="HD63" i="6"/>
  <c r="L63" i="3" s="1"/>
  <c r="HE63" i="6"/>
  <c r="M63" i="3" s="1"/>
  <c r="HF63" i="6"/>
  <c r="N63" i="3" s="1"/>
  <c r="HG63" i="6"/>
  <c r="O63" i="3" s="1"/>
  <c r="HH63" i="6"/>
  <c r="P63" i="3" s="1"/>
  <c r="HI63" i="6"/>
  <c r="Q63" i="3" s="1"/>
  <c r="HJ63" i="6"/>
  <c r="R63" i="3" s="1"/>
  <c r="HK63" i="6"/>
  <c r="S63" i="3" s="1"/>
  <c r="HD64" i="6"/>
  <c r="L64" i="3" s="1"/>
  <c r="HE64" i="6"/>
  <c r="M64" i="3" s="1"/>
  <c r="HF64" i="6"/>
  <c r="N64" i="3" s="1"/>
  <c r="HG64" i="6"/>
  <c r="O64" i="3" s="1"/>
  <c r="HH64" i="6"/>
  <c r="P64" i="3" s="1"/>
  <c r="HI64" i="6"/>
  <c r="Q64" i="3" s="1"/>
  <c r="HJ64" i="6"/>
  <c r="R64" i="3" s="1"/>
  <c r="HK64" i="6"/>
  <c r="S64" i="3" s="1"/>
  <c r="HD65" i="6"/>
  <c r="L65" i="3" s="1"/>
  <c r="HE65" i="6"/>
  <c r="M65" i="3" s="1"/>
  <c r="HF65" i="6"/>
  <c r="N65" i="3" s="1"/>
  <c r="HG65" i="6"/>
  <c r="O65" i="3" s="1"/>
  <c r="HH65" i="6"/>
  <c r="P65" i="3" s="1"/>
  <c r="HI65" i="6"/>
  <c r="Q65" i="3" s="1"/>
  <c r="HJ65" i="6"/>
  <c r="R65" i="3" s="1"/>
  <c r="HK65" i="6"/>
  <c r="S65" i="3" s="1"/>
  <c r="HD66" i="6"/>
  <c r="L66" i="3" s="1"/>
  <c r="HE66" i="6"/>
  <c r="M66" i="3" s="1"/>
  <c r="HF66" i="6"/>
  <c r="N66" i="3" s="1"/>
  <c r="HG66" i="6"/>
  <c r="O66" i="3" s="1"/>
  <c r="HH66" i="6"/>
  <c r="P66" i="3" s="1"/>
  <c r="HI66" i="6"/>
  <c r="Q66" i="3" s="1"/>
  <c r="HJ66" i="6"/>
  <c r="R66" i="3" s="1"/>
  <c r="HK66" i="6"/>
  <c r="S66" i="3" s="1"/>
  <c r="HD67" i="6"/>
  <c r="L67" i="3" s="1"/>
  <c r="HE67" i="6"/>
  <c r="M67" i="3" s="1"/>
  <c r="HF67" i="6"/>
  <c r="N67" i="3" s="1"/>
  <c r="HG67" i="6"/>
  <c r="O67" i="3" s="1"/>
  <c r="HH67" i="6"/>
  <c r="P67" i="3" s="1"/>
  <c r="HI67" i="6"/>
  <c r="Q67" i="3" s="1"/>
  <c r="HJ67" i="6"/>
  <c r="R67" i="3" s="1"/>
  <c r="HK67" i="6"/>
  <c r="S67" i="3" s="1"/>
  <c r="HD68" i="6"/>
  <c r="L68" i="3" s="1"/>
  <c r="HE68" i="6"/>
  <c r="M68" i="3" s="1"/>
  <c r="HF68" i="6"/>
  <c r="N68" i="3" s="1"/>
  <c r="HG68" i="6"/>
  <c r="O68" i="3" s="1"/>
  <c r="HH68" i="6"/>
  <c r="P68" i="3" s="1"/>
  <c r="HI68" i="6"/>
  <c r="Q68" i="3" s="1"/>
  <c r="HJ68" i="6"/>
  <c r="R68" i="3" s="1"/>
  <c r="HK68" i="6"/>
  <c r="S68" i="3" s="1"/>
  <c r="HD69" i="6"/>
  <c r="L69" i="3" s="1"/>
  <c r="HE69" i="6"/>
  <c r="M69" i="3" s="1"/>
  <c r="HF69" i="6"/>
  <c r="N69" i="3" s="1"/>
  <c r="HG69" i="6"/>
  <c r="O69" i="3" s="1"/>
  <c r="HH69" i="6"/>
  <c r="P69" i="3" s="1"/>
  <c r="HI69" i="6"/>
  <c r="Q69" i="3" s="1"/>
  <c r="HJ69" i="6"/>
  <c r="R69" i="3" s="1"/>
  <c r="HK69" i="6"/>
  <c r="S69" i="3" s="1"/>
  <c r="HD70" i="6"/>
  <c r="L70" i="3" s="1"/>
  <c r="HE70" i="6"/>
  <c r="M70" i="3" s="1"/>
  <c r="HF70" i="6"/>
  <c r="N70" i="3" s="1"/>
  <c r="HG70" i="6"/>
  <c r="O70" i="3" s="1"/>
  <c r="HH70" i="6"/>
  <c r="P70" i="3" s="1"/>
  <c r="HI70" i="6"/>
  <c r="Q70" i="3" s="1"/>
  <c r="HJ70" i="6"/>
  <c r="R70" i="3" s="1"/>
  <c r="HK70" i="6"/>
  <c r="S70" i="3" s="1"/>
  <c r="HD71" i="6"/>
  <c r="L71" i="3" s="1"/>
  <c r="HE71" i="6"/>
  <c r="M71" i="3" s="1"/>
  <c r="HF71" i="6"/>
  <c r="N71" i="3" s="1"/>
  <c r="HG71" i="6"/>
  <c r="O71" i="3" s="1"/>
  <c r="HH71" i="6"/>
  <c r="P71" i="3" s="1"/>
  <c r="HI71" i="6"/>
  <c r="Q71" i="3" s="1"/>
  <c r="HJ71" i="6"/>
  <c r="R71" i="3" s="1"/>
  <c r="HK71" i="6"/>
  <c r="S71" i="3" s="1"/>
  <c r="HD72" i="6"/>
  <c r="L72" i="3" s="1"/>
  <c r="HE72" i="6"/>
  <c r="M72" i="3" s="1"/>
  <c r="HF72" i="6"/>
  <c r="N72" i="3" s="1"/>
  <c r="HG72" i="6"/>
  <c r="O72" i="3" s="1"/>
  <c r="HH72" i="6"/>
  <c r="P72" i="3" s="1"/>
  <c r="HI72" i="6"/>
  <c r="Q72" i="3" s="1"/>
  <c r="HJ72" i="6"/>
  <c r="R72" i="3" s="1"/>
  <c r="HK72" i="6"/>
  <c r="S72" i="3" s="1"/>
  <c r="HD73" i="6"/>
  <c r="L73" i="3" s="1"/>
  <c r="HE73" i="6"/>
  <c r="M73" i="3" s="1"/>
  <c r="HF73" i="6"/>
  <c r="N73" i="3" s="1"/>
  <c r="HG73" i="6"/>
  <c r="O73" i="3" s="1"/>
  <c r="HH73" i="6"/>
  <c r="P73" i="3" s="1"/>
  <c r="HI73" i="6"/>
  <c r="Q73" i="3" s="1"/>
  <c r="HJ73" i="6"/>
  <c r="R73" i="3" s="1"/>
  <c r="HK73" i="6"/>
  <c r="S73" i="3" s="1"/>
  <c r="HF74" i="6"/>
  <c r="N74" i="3" s="1"/>
  <c r="HJ74" i="6"/>
  <c r="R74" i="3" s="1"/>
  <c r="HK74" i="6"/>
  <c r="S74" i="3" s="1"/>
  <c r="HD75" i="6"/>
  <c r="L75" i="3" s="1"/>
  <c r="HE75" i="6"/>
  <c r="M75" i="3" s="1"/>
  <c r="HF75" i="6"/>
  <c r="N75" i="3" s="1"/>
  <c r="HH75" i="6"/>
  <c r="P75" i="3" s="1"/>
  <c r="HI75" i="6"/>
  <c r="Q75" i="3" s="1"/>
  <c r="HJ75" i="6"/>
  <c r="R75" i="3" s="1"/>
  <c r="HK75" i="6"/>
  <c r="S75" i="3" s="1"/>
  <c r="HD76" i="6"/>
  <c r="L76" i="3" s="1"/>
  <c r="HE76" i="6"/>
  <c r="M76" i="3" s="1"/>
  <c r="HF76" i="6"/>
  <c r="N76" i="3" s="1"/>
  <c r="HG76" i="6"/>
  <c r="O76" i="3" s="1"/>
  <c r="HH76" i="6"/>
  <c r="P76" i="3" s="1"/>
  <c r="HI76" i="6"/>
  <c r="Q76" i="3" s="1"/>
  <c r="HJ76" i="6"/>
  <c r="R76" i="3" s="1"/>
  <c r="HK76" i="6"/>
  <c r="S76" i="3" s="1"/>
  <c r="HD77" i="6"/>
  <c r="L77" i="3" s="1"/>
  <c r="HE77" i="6"/>
  <c r="M77" i="3" s="1"/>
  <c r="HF77" i="6"/>
  <c r="N77" i="3" s="1"/>
  <c r="HG77" i="6"/>
  <c r="O77" i="3" s="1"/>
  <c r="HH77" i="6"/>
  <c r="P77" i="3" s="1"/>
  <c r="HI77" i="6"/>
  <c r="Q77" i="3" s="1"/>
  <c r="HD78" i="6"/>
  <c r="L78" i="3" s="1"/>
  <c r="HE78" i="6"/>
  <c r="M78" i="3" s="1"/>
  <c r="HF78" i="6"/>
  <c r="N78" i="3" s="1"/>
  <c r="HH78" i="6"/>
  <c r="P78" i="3" s="1"/>
  <c r="HI78" i="6"/>
  <c r="Q78" i="3" s="1"/>
  <c r="HJ78" i="6"/>
  <c r="R78" i="3" s="1"/>
  <c r="HK78" i="6"/>
  <c r="S78" i="3" s="1"/>
  <c r="HD79" i="6"/>
  <c r="L79" i="3" s="1"/>
  <c r="HE79" i="6"/>
  <c r="M79" i="3" s="1"/>
  <c r="HF79" i="6"/>
  <c r="N79" i="3" s="1"/>
  <c r="HG79" i="6"/>
  <c r="O79" i="3" s="1"/>
  <c r="HH79" i="6"/>
  <c r="P79" i="3" s="1"/>
  <c r="HI79" i="6"/>
  <c r="Q79" i="3" s="1"/>
  <c r="HJ79" i="6"/>
  <c r="R79" i="3" s="1"/>
  <c r="HD80" i="6"/>
  <c r="L80" i="3" s="1"/>
  <c r="HE80" i="6"/>
  <c r="M80" i="3" s="1"/>
  <c r="HF80" i="6"/>
  <c r="N80" i="3" s="1"/>
  <c r="HG80" i="6"/>
  <c r="O80" i="3" s="1"/>
  <c r="HH80" i="6"/>
  <c r="P80" i="3" s="1"/>
  <c r="HI80" i="6"/>
  <c r="Q80" i="3" s="1"/>
  <c r="HJ80" i="6"/>
  <c r="R80" i="3" s="1"/>
  <c r="HK80" i="6"/>
  <c r="S80" i="3" s="1"/>
  <c r="HD81" i="6"/>
  <c r="L81" i="3" s="1"/>
  <c r="HE81" i="6"/>
  <c r="M81" i="3" s="1"/>
  <c r="HF81" i="6"/>
  <c r="N81" i="3" s="1"/>
  <c r="HG81" i="6"/>
  <c r="O81" i="3" s="1"/>
  <c r="HH81" i="6"/>
  <c r="P81" i="3" s="1"/>
  <c r="HI81" i="6"/>
  <c r="Q81" i="3" s="1"/>
  <c r="HJ81" i="6"/>
  <c r="R81" i="3" s="1"/>
  <c r="HD82" i="6"/>
  <c r="L82" i="3" s="1"/>
  <c r="HE82" i="6"/>
  <c r="M82" i="3" s="1"/>
  <c r="HF82" i="6"/>
  <c r="N82" i="3" s="1"/>
  <c r="HG82" i="6"/>
  <c r="O82" i="3" s="1"/>
  <c r="HH82" i="6"/>
  <c r="P82" i="3" s="1"/>
  <c r="HI82" i="6"/>
  <c r="Q82" i="3" s="1"/>
  <c r="HJ82" i="6"/>
  <c r="R82" i="3" s="1"/>
  <c r="HK82" i="6"/>
  <c r="S82" i="3" s="1"/>
  <c r="HD83" i="6"/>
  <c r="L83" i="3" s="1"/>
  <c r="HE83" i="6"/>
  <c r="M83" i="3" s="1"/>
  <c r="HF83" i="6"/>
  <c r="N83" i="3" s="1"/>
  <c r="HG83" i="6"/>
  <c r="O83" i="3" s="1"/>
  <c r="HH83" i="6"/>
  <c r="P83" i="3" s="1"/>
  <c r="HI83" i="6"/>
  <c r="Q83" i="3" s="1"/>
  <c r="HJ83" i="6"/>
  <c r="R83" i="3" s="1"/>
  <c r="HK83" i="6"/>
  <c r="S83" i="3" s="1"/>
  <c r="HD84" i="6"/>
  <c r="L84" i="3" s="1"/>
  <c r="HE84" i="6"/>
  <c r="M84" i="3" s="1"/>
  <c r="HF84" i="6"/>
  <c r="N84" i="3" s="1"/>
  <c r="HG84" i="6"/>
  <c r="O84" i="3" s="1"/>
  <c r="HH84" i="6"/>
  <c r="P84" i="3" s="1"/>
  <c r="HI84" i="6"/>
  <c r="Q84" i="3" s="1"/>
  <c r="HJ84" i="6"/>
  <c r="R84" i="3" s="1"/>
  <c r="HK84" i="6"/>
  <c r="S84" i="3" s="1"/>
  <c r="HD85" i="6"/>
  <c r="L85" i="3" s="1"/>
  <c r="HE85" i="6"/>
  <c r="M85" i="3" s="1"/>
  <c r="HF85" i="6"/>
  <c r="N85" i="3" s="1"/>
  <c r="HG85" i="6"/>
  <c r="O85" i="3" s="1"/>
  <c r="HH85" i="6"/>
  <c r="P85" i="3" s="1"/>
  <c r="HI85" i="6"/>
  <c r="Q85" i="3" s="1"/>
  <c r="HJ85" i="6"/>
  <c r="R85" i="3" s="1"/>
  <c r="HK85" i="6"/>
  <c r="S85" i="3" s="1"/>
  <c r="HD86" i="6"/>
  <c r="L86" i="3" s="1"/>
  <c r="HE86" i="6"/>
  <c r="M86" i="3" s="1"/>
  <c r="HF86" i="6"/>
  <c r="N86" i="3" s="1"/>
  <c r="HG86" i="6"/>
  <c r="O86" i="3" s="1"/>
  <c r="HH86" i="6"/>
  <c r="P86" i="3" s="1"/>
  <c r="HI86" i="6"/>
  <c r="Q86" i="3" s="1"/>
  <c r="HJ86" i="6"/>
  <c r="R86" i="3" s="1"/>
  <c r="HK86" i="6"/>
  <c r="S86" i="3" s="1"/>
  <c r="HD87" i="6"/>
  <c r="L87" i="3" s="1"/>
  <c r="HE87" i="6"/>
  <c r="M87" i="3" s="1"/>
  <c r="HF87" i="6"/>
  <c r="N87" i="3" s="1"/>
  <c r="HG87" i="6"/>
  <c r="O87" i="3" s="1"/>
  <c r="HH87" i="6"/>
  <c r="P87" i="3" s="1"/>
  <c r="HI87" i="6"/>
  <c r="Q87" i="3" s="1"/>
  <c r="HJ87" i="6"/>
  <c r="R87" i="3" s="1"/>
  <c r="HK87" i="6"/>
  <c r="S87" i="3" s="1"/>
  <c r="HD88" i="6"/>
  <c r="L88" i="3" s="1"/>
  <c r="HE88" i="6"/>
  <c r="M88" i="3" s="1"/>
  <c r="HF88" i="6"/>
  <c r="N88" i="3" s="1"/>
  <c r="HG88" i="6"/>
  <c r="O88" i="3" s="1"/>
  <c r="HH88" i="6"/>
  <c r="P88" i="3" s="1"/>
  <c r="HI88" i="6"/>
  <c r="Q88" i="3" s="1"/>
  <c r="HJ88" i="6"/>
  <c r="R88" i="3" s="1"/>
  <c r="HK88" i="6"/>
  <c r="S88" i="3" s="1"/>
  <c r="HD89" i="6"/>
  <c r="L89" i="3" s="1"/>
  <c r="HE89" i="6"/>
  <c r="M89" i="3" s="1"/>
  <c r="HF89" i="6"/>
  <c r="N89" i="3" s="1"/>
  <c r="HG89" i="6"/>
  <c r="O89" i="3" s="1"/>
  <c r="HH89" i="6"/>
  <c r="P89" i="3" s="1"/>
  <c r="HI89" i="6"/>
  <c r="Q89" i="3" s="1"/>
  <c r="HJ89" i="6"/>
  <c r="R89" i="3" s="1"/>
  <c r="HK89" i="6"/>
  <c r="S89" i="3" s="1"/>
  <c r="HD90" i="6"/>
  <c r="L90" i="3" s="1"/>
  <c r="HE90" i="6"/>
  <c r="M90" i="3" s="1"/>
  <c r="HF90" i="6"/>
  <c r="N90" i="3" s="1"/>
  <c r="HG90" i="6"/>
  <c r="O90" i="3" s="1"/>
  <c r="HH90" i="6"/>
  <c r="P90" i="3" s="1"/>
  <c r="HI90" i="6"/>
  <c r="Q90" i="3" s="1"/>
  <c r="HJ90" i="6"/>
  <c r="R90" i="3" s="1"/>
  <c r="HK90" i="6"/>
  <c r="S90" i="3" s="1"/>
  <c r="HD91" i="6"/>
  <c r="L91" i="3" s="1"/>
  <c r="HE91" i="6"/>
  <c r="M91" i="3" s="1"/>
  <c r="HF91" i="6"/>
  <c r="N91" i="3" s="1"/>
  <c r="HG91" i="6"/>
  <c r="O91" i="3" s="1"/>
  <c r="HH91" i="6"/>
  <c r="P91" i="3" s="1"/>
  <c r="HI91" i="6"/>
  <c r="Q91" i="3" s="1"/>
  <c r="HJ91" i="6"/>
  <c r="R91" i="3" s="1"/>
  <c r="HK91" i="6"/>
  <c r="S91" i="3" s="1"/>
  <c r="HD92" i="6"/>
  <c r="L92" i="3" s="1"/>
  <c r="HE92" i="6"/>
  <c r="M92" i="3" s="1"/>
  <c r="HF92" i="6"/>
  <c r="N92" i="3" s="1"/>
  <c r="HG92" i="6"/>
  <c r="O92" i="3" s="1"/>
  <c r="HH92" i="6"/>
  <c r="P92" i="3" s="1"/>
  <c r="HI92" i="6"/>
  <c r="Q92" i="3" s="1"/>
  <c r="HJ92" i="6"/>
  <c r="R92" i="3" s="1"/>
  <c r="HK92" i="6"/>
  <c r="S92" i="3" s="1"/>
  <c r="HD93" i="6"/>
  <c r="L93" i="3" s="1"/>
  <c r="HE93" i="6"/>
  <c r="M93" i="3" s="1"/>
  <c r="HF93" i="6"/>
  <c r="N93" i="3" s="1"/>
  <c r="HG93" i="6"/>
  <c r="O93" i="3" s="1"/>
  <c r="HH93" i="6"/>
  <c r="P93" i="3" s="1"/>
  <c r="HI93" i="6"/>
  <c r="Q93" i="3" s="1"/>
  <c r="HJ93" i="6"/>
  <c r="R93" i="3" s="1"/>
  <c r="HK93" i="6"/>
  <c r="S93" i="3" s="1"/>
  <c r="HD94" i="6"/>
  <c r="L94" i="3" s="1"/>
  <c r="HE94" i="6"/>
  <c r="M94" i="3" s="1"/>
  <c r="HF94" i="6"/>
  <c r="N94" i="3" s="1"/>
  <c r="HG94" i="6"/>
  <c r="O94" i="3" s="1"/>
  <c r="HH94" i="6"/>
  <c r="P94" i="3" s="1"/>
  <c r="HI94" i="6"/>
  <c r="Q94" i="3" s="1"/>
  <c r="HJ94" i="6"/>
  <c r="R94" i="3" s="1"/>
  <c r="HK94" i="6"/>
  <c r="S94" i="3" s="1"/>
  <c r="HD95" i="6"/>
  <c r="L95" i="3" s="1"/>
  <c r="HE95" i="6"/>
  <c r="M95" i="3" s="1"/>
  <c r="HF95" i="6"/>
  <c r="N95" i="3" s="1"/>
  <c r="HG95" i="6"/>
  <c r="O95" i="3" s="1"/>
  <c r="HH95" i="6"/>
  <c r="P95" i="3" s="1"/>
  <c r="HI95" i="6"/>
  <c r="Q95" i="3" s="1"/>
  <c r="HJ95" i="6"/>
  <c r="R95" i="3" s="1"/>
  <c r="HK95" i="6"/>
  <c r="S95" i="3" s="1"/>
  <c r="HD96" i="6"/>
  <c r="L96" i="3" s="1"/>
  <c r="HE96" i="6"/>
  <c r="M96" i="3" s="1"/>
  <c r="HF96" i="6"/>
  <c r="N96" i="3" s="1"/>
  <c r="HG96" i="6"/>
  <c r="O96" i="3" s="1"/>
  <c r="HH96" i="6"/>
  <c r="P96" i="3" s="1"/>
  <c r="HI96" i="6"/>
  <c r="Q96" i="3" s="1"/>
  <c r="HJ96" i="6"/>
  <c r="R96" i="3" s="1"/>
  <c r="HK96" i="6"/>
  <c r="S96" i="3" s="1"/>
  <c r="HD97" i="6"/>
  <c r="L97" i="3" s="1"/>
  <c r="HE97" i="6"/>
  <c r="M97" i="3" s="1"/>
  <c r="HF97" i="6"/>
  <c r="N97" i="3" s="1"/>
  <c r="HG97" i="6"/>
  <c r="O97" i="3" s="1"/>
  <c r="HH97" i="6"/>
  <c r="P97" i="3" s="1"/>
  <c r="HI97" i="6"/>
  <c r="Q97" i="3" s="1"/>
  <c r="HJ97" i="6"/>
  <c r="R97" i="3" s="1"/>
  <c r="HK97" i="6"/>
  <c r="S97" i="3" s="1"/>
  <c r="HD98" i="6"/>
  <c r="L98" i="3" s="1"/>
  <c r="HE98" i="6"/>
  <c r="M98" i="3" s="1"/>
  <c r="HF98" i="6"/>
  <c r="N98" i="3" s="1"/>
  <c r="HG98" i="6"/>
  <c r="O98" i="3" s="1"/>
  <c r="HH98" i="6"/>
  <c r="P98" i="3" s="1"/>
  <c r="HI98" i="6"/>
  <c r="Q98" i="3" s="1"/>
  <c r="HJ98" i="6"/>
  <c r="R98" i="3" s="1"/>
  <c r="HK98" i="6"/>
  <c r="S98" i="3" s="1"/>
  <c r="HD99" i="6"/>
  <c r="L99" i="3" s="1"/>
  <c r="HE99" i="6"/>
  <c r="M99" i="3" s="1"/>
  <c r="HF99" i="6"/>
  <c r="N99" i="3" s="1"/>
  <c r="HG99" i="6"/>
  <c r="O99" i="3" s="1"/>
  <c r="HH99" i="6"/>
  <c r="P99" i="3" s="1"/>
  <c r="HI99" i="6"/>
  <c r="Q99" i="3" s="1"/>
  <c r="HJ99" i="6"/>
  <c r="R99" i="3" s="1"/>
  <c r="HK99" i="6"/>
  <c r="S99" i="3" s="1"/>
  <c r="HD100" i="6"/>
  <c r="L100" i="3" s="1"/>
  <c r="HE100" i="6"/>
  <c r="M100" i="3" s="1"/>
  <c r="HF100" i="6"/>
  <c r="N100" i="3" s="1"/>
  <c r="HG100" i="6"/>
  <c r="O100" i="3" s="1"/>
  <c r="HH100" i="6"/>
  <c r="P100" i="3" s="1"/>
  <c r="HI100" i="6"/>
  <c r="Q100" i="3" s="1"/>
  <c r="HJ100" i="6"/>
  <c r="R100" i="3" s="1"/>
  <c r="HK100" i="6"/>
  <c r="S100" i="3" s="1"/>
  <c r="HD101" i="6"/>
  <c r="L101" i="3" s="1"/>
  <c r="HE101" i="6"/>
  <c r="M101" i="3" s="1"/>
  <c r="HF101" i="6"/>
  <c r="N101" i="3" s="1"/>
  <c r="HG101" i="6"/>
  <c r="O101" i="3" s="1"/>
  <c r="HH101" i="6"/>
  <c r="P101" i="3" s="1"/>
  <c r="HI101" i="6"/>
  <c r="Q101" i="3" s="1"/>
  <c r="HJ101" i="6"/>
  <c r="R101" i="3" s="1"/>
  <c r="HK101" i="6"/>
  <c r="S101" i="3" s="1"/>
  <c r="HD102" i="6"/>
  <c r="L102" i="3" s="1"/>
  <c r="HE102" i="6"/>
  <c r="M102" i="3" s="1"/>
  <c r="HF102" i="6"/>
  <c r="N102" i="3" s="1"/>
  <c r="HG102" i="6"/>
  <c r="O102" i="3" s="1"/>
  <c r="HH102" i="6"/>
  <c r="P102" i="3" s="1"/>
  <c r="HI102" i="6"/>
  <c r="Q102" i="3" s="1"/>
  <c r="HJ102" i="6"/>
  <c r="R102" i="3" s="1"/>
  <c r="HK102" i="6"/>
  <c r="S102" i="3" s="1"/>
  <c r="HE103" i="6"/>
  <c r="M103" i="3" s="1"/>
  <c r="HF103" i="6"/>
  <c r="N103" i="3" s="1"/>
  <c r="HG103" i="6"/>
  <c r="O103" i="3" s="1"/>
  <c r="HH103" i="6"/>
  <c r="P103" i="3" s="1"/>
  <c r="HI103" i="6"/>
  <c r="Q103" i="3" s="1"/>
  <c r="HJ103" i="6"/>
  <c r="R103" i="3" s="1"/>
  <c r="HK103" i="6"/>
  <c r="S103" i="3" s="1"/>
  <c r="HD104" i="6"/>
  <c r="L104" i="3" s="1"/>
  <c r="HE104" i="6"/>
  <c r="M104" i="3" s="1"/>
  <c r="HF104" i="6"/>
  <c r="N104" i="3" s="1"/>
  <c r="HG104" i="6"/>
  <c r="O104" i="3" s="1"/>
  <c r="HH104" i="6"/>
  <c r="P104" i="3" s="1"/>
  <c r="HI104" i="6"/>
  <c r="Q104" i="3" s="1"/>
  <c r="HJ104" i="6"/>
  <c r="R104" i="3" s="1"/>
  <c r="HK104" i="6"/>
  <c r="S104" i="3" s="1"/>
  <c r="HD105" i="6"/>
  <c r="L105" i="3" s="1"/>
  <c r="HE105" i="6"/>
  <c r="M105" i="3" s="1"/>
  <c r="HF105" i="6"/>
  <c r="N105" i="3" s="1"/>
  <c r="HG105" i="6"/>
  <c r="O105" i="3" s="1"/>
  <c r="HH105" i="6"/>
  <c r="P105" i="3" s="1"/>
  <c r="HI105" i="6"/>
  <c r="Q105" i="3" s="1"/>
  <c r="HJ105" i="6"/>
  <c r="R105" i="3" s="1"/>
  <c r="HK105" i="6"/>
  <c r="S105" i="3" s="1"/>
  <c r="HD106" i="6"/>
  <c r="L106" i="3" s="1"/>
  <c r="HE106" i="6"/>
  <c r="M106" i="3" s="1"/>
  <c r="HF106" i="6"/>
  <c r="N106" i="3" s="1"/>
  <c r="HG106" i="6"/>
  <c r="O106" i="3" s="1"/>
  <c r="HH106" i="6"/>
  <c r="P106" i="3" s="1"/>
  <c r="HI106" i="6"/>
  <c r="Q106" i="3" s="1"/>
  <c r="HJ106" i="6"/>
  <c r="R106" i="3" s="1"/>
  <c r="HK106" i="6"/>
  <c r="S106" i="3" s="1"/>
  <c r="HD107" i="6"/>
  <c r="L107" i="3" s="1"/>
  <c r="HE107" i="6"/>
  <c r="M107" i="3" s="1"/>
  <c r="HF107" i="6"/>
  <c r="N107" i="3" s="1"/>
  <c r="HG107" i="6"/>
  <c r="O107" i="3" s="1"/>
  <c r="HH107" i="6"/>
  <c r="P107" i="3" s="1"/>
  <c r="HI107" i="6"/>
  <c r="Q107" i="3" s="1"/>
  <c r="HJ107" i="6"/>
  <c r="R107" i="3" s="1"/>
  <c r="HK107" i="6"/>
  <c r="S107" i="3" s="1"/>
  <c r="HD108" i="6"/>
  <c r="L108" i="3" s="1"/>
  <c r="HE108" i="6"/>
  <c r="M108" i="3" s="1"/>
  <c r="HG108" i="6"/>
  <c r="O108" i="3" s="1"/>
  <c r="HH108" i="6"/>
  <c r="P108" i="3" s="1"/>
  <c r="HK108" i="6"/>
  <c r="S108" i="3" s="1"/>
  <c r="HD109" i="6"/>
  <c r="L109" i="3" s="1"/>
  <c r="HE109" i="6"/>
  <c r="M109" i="3" s="1"/>
  <c r="HF109" i="6"/>
  <c r="N109" i="3" s="1"/>
  <c r="HG109" i="6"/>
  <c r="O109" i="3" s="1"/>
  <c r="HH109" i="6"/>
  <c r="P109" i="3" s="1"/>
  <c r="HI109" i="6"/>
  <c r="Q109" i="3" s="1"/>
  <c r="HJ109" i="6"/>
  <c r="R109" i="3" s="1"/>
  <c r="HK109" i="6"/>
  <c r="S109" i="3" s="1"/>
  <c r="HD110" i="6"/>
  <c r="L110" i="3" s="1"/>
  <c r="HE110" i="6"/>
  <c r="M110" i="3" s="1"/>
  <c r="HF110" i="6"/>
  <c r="N110" i="3" s="1"/>
  <c r="HG110" i="6"/>
  <c r="O110" i="3" s="1"/>
  <c r="HH110" i="6"/>
  <c r="P110" i="3" s="1"/>
  <c r="HI110" i="6"/>
  <c r="Q110" i="3" s="1"/>
  <c r="HJ110" i="6"/>
  <c r="R110" i="3" s="1"/>
  <c r="HK110" i="6"/>
  <c r="S110" i="3" s="1"/>
  <c r="HD111" i="6"/>
  <c r="L111" i="3" s="1"/>
  <c r="HE111" i="6"/>
  <c r="M111" i="3" s="1"/>
  <c r="HF111" i="6"/>
  <c r="N111" i="3" s="1"/>
  <c r="HG111" i="6"/>
  <c r="O111" i="3" s="1"/>
  <c r="HH111" i="6"/>
  <c r="P111" i="3" s="1"/>
  <c r="HI111" i="6"/>
  <c r="Q111" i="3" s="1"/>
  <c r="HJ111" i="6"/>
  <c r="R111" i="3" s="1"/>
  <c r="HK111" i="6"/>
  <c r="S111" i="3" s="1"/>
  <c r="HD112" i="6"/>
  <c r="L112" i="3" s="1"/>
  <c r="HE112" i="6"/>
  <c r="M112" i="3" s="1"/>
  <c r="HF112" i="6"/>
  <c r="N112" i="3" s="1"/>
  <c r="HG112" i="6"/>
  <c r="O112" i="3" s="1"/>
  <c r="HH112" i="6"/>
  <c r="P112" i="3" s="1"/>
  <c r="HI112" i="6"/>
  <c r="Q112" i="3" s="1"/>
  <c r="HJ112" i="6"/>
  <c r="R112" i="3" s="1"/>
  <c r="HK112" i="6"/>
  <c r="S112" i="3" s="1"/>
  <c r="HD113" i="6"/>
  <c r="L113" i="3" s="1"/>
  <c r="HE113" i="6"/>
  <c r="M113" i="3" s="1"/>
  <c r="HF113" i="6"/>
  <c r="N113" i="3" s="1"/>
  <c r="HG113" i="6"/>
  <c r="O113" i="3" s="1"/>
  <c r="HH113" i="6"/>
  <c r="P113" i="3" s="1"/>
  <c r="HI113" i="6"/>
  <c r="Q113" i="3" s="1"/>
  <c r="HJ113" i="6"/>
  <c r="R113" i="3" s="1"/>
  <c r="HK113" i="6"/>
  <c r="S113" i="3" s="1"/>
  <c r="HD114" i="6"/>
  <c r="L114" i="3" s="1"/>
  <c r="HE114" i="6"/>
  <c r="M114" i="3" s="1"/>
  <c r="HF114" i="6"/>
  <c r="N114" i="3" s="1"/>
  <c r="HG114" i="6"/>
  <c r="O114" i="3" s="1"/>
  <c r="HH114" i="6"/>
  <c r="P114" i="3" s="1"/>
  <c r="HI114" i="6"/>
  <c r="Q114" i="3" s="1"/>
  <c r="HJ114" i="6"/>
  <c r="R114" i="3" s="1"/>
  <c r="HK114" i="6"/>
  <c r="S114" i="3" s="1"/>
  <c r="HD115" i="6"/>
  <c r="L115" i="3" s="1"/>
  <c r="HE115" i="6"/>
  <c r="M115" i="3" s="1"/>
  <c r="HF115" i="6"/>
  <c r="N115" i="3" s="1"/>
  <c r="HG115" i="6"/>
  <c r="O115" i="3" s="1"/>
  <c r="HH115" i="6"/>
  <c r="P115" i="3" s="1"/>
  <c r="HI115" i="6"/>
  <c r="Q115" i="3" s="1"/>
  <c r="HJ115" i="6"/>
  <c r="R115" i="3" s="1"/>
  <c r="HK115" i="6"/>
  <c r="S115" i="3" s="1"/>
  <c r="HD116" i="6"/>
  <c r="L116" i="3" s="1"/>
  <c r="HE116" i="6"/>
  <c r="M116" i="3" s="1"/>
  <c r="HF116" i="6"/>
  <c r="N116" i="3" s="1"/>
  <c r="HG116" i="6"/>
  <c r="O116" i="3" s="1"/>
  <c r="HH116" i="6"/>
  <c r="P116" i="3" s="1"/>
  <c r="HI116" i="6"/>
  <c r="Q116" i="3" s="1"/>
  <c r="HJ116" i="6"/>
  <c r="R116" i="3" s="1"/>
  <c r="HK116" i="6"/>
  <c r="S116" i="3" s="1"/>
  <c r="HD117" i="6"/>
  <c r="L117" i="3" s="1"/>
  <c r="HE117" i="6"/>
  <c r="M117" i="3" s="1"/>
  <c r="HF117" i="6"/>
  <c r="N117" i="3" s="1"/>
  <c r="HG117" i="6"/>
  <c r="O117" i="3" s="1"/>
  <c r="HH117" i="6"/>
  <c r="P117" i="3" s="1"/>
  <c r="HI117" i="6"/>
  <c r="Q117" i="3" s="1"/>
  <c r="HJ117" i="6"/>
  <c r="R117" i="3" s="1"/>
  <c r="HK117" i="6"/>
  <c r="S117" i="3" s="1"/>
  <c r="HD118" i="6"/>
  <c r="L118" i="3" s="1"/>
  <c r="HE118" i="6"/>
  <c r="M118" i="3" s="1"/>
  <c r="HF118" i="6"/>
  <c r="N118" i="3" s="1"/>
  <c r="HG118" i="6"/>
  <c r="O118" i="3" s="1"/>
  <c r="HH118" i="6"/>
  <c r="P118" i="3" s="1"/>
  <c r="HI118" i="6"/>
  <c r="Q118" i="3" s="1"/>
  <c r="HJ118" i="6"/>
  <c r="R118" i="3" s="1"/>
  <c r="HK118" i="6"/>
  <c r="S118" i="3" s="1"/>
  <c r="HD120" i="6"/>
  <c r="L120" i="3" s="1"/>
  <c r="HE120" i="6"/>
  <c r="M120" i="3" s="1"/>
  <c r="HF120" i="6"/>
  <c r="N120" i="3" s="1"/>
  <c r="HG120" i="6"/>
  <c r="O120" i="3" s="1"/>
  <c r="HH120" i="6"/>
  <c r="P120" i="3" s="1"/>
  <c r="HI120" i="6"/>
  <c r="Q120" i="3" s="1"/>
  <c r="HJ120" i="6"/>
  <c r="R120" i="3" s="1"/>
  <c r="HK120" i="6"/>
  <c r="S120" i="3" s="1"/>
  <c r="HD121" i="6"/>
  <c r="L121" i="3" s="1"/>
  <c r="HE121" i="6"/>
  <c r="M121" i="3" s="1"/>
  <c r="HF121" i="6"/>
  <c r="N121" i="3" s="1"/>
  <c r="HG121" i="6"/>
  <c r="O121" i="3" s="1"/>
  <c r="HH121" i="6"/>
  <c r="P121" i="3" s="1"/>
  <c r="HI121" i="6"/>
  <c r="Q121" i="3" s="1"/>
  <c r="HJ121" i="6"/>
  <c r="R121" i="3" s="1"/>
  <c r="HK121" i="6"/>
  <c r="S121" i="3" s="1"/>
  <c r="HD122" i="6"/>
  <c r="L122" i="3" s="1"/>
  <c r="HE122" i="6"/>
  <c r="M122" i="3" s="1"/>
  <c r="HF122" i="6"/>
  <c r="N122" i="3" s="1"/>
  <c r="HG122" i="6"/>
  <c r="O122" i="3" s="1"/>
  <c r="HH122" i="6"/>
  <c r="P122" i="3" s="1"/>
  <c r="HI122" i="6"/>
  <c r="Q122" i="3" s="1"/>
  <c r="HJ122" i="6"/>
  <c r="R122" i="3" s="1"/>
  <c r="HK122" i="6"/>
  <c r="S122" i="3" s="1"/>
  <c r="HD123" i="6"/>
  <c r="L123" i="3" s="1"/>
  <c r="HE123" i="6"/>
  <c r="M123" i="3" s="1"/>
  <c r="HF123" i="6"/>
  <c r="N123" i="3" s="1"/>
  <c r="HG123" i="6"/>
  <c r="O123" i="3" s="1"/>
  <c r="HH123" i="6"/>
  <c r="P123" i="3" s="1"/>
  <c r="HI123" i="6"/>
  <c r="Q123" i="3" s="1"/>
  <c r="HJ123" i="6"/>
  <c r="R123" i="3" s="1"/>
  <c r="HK123" i="6"/>
  <c r="S123" i="3" s="1"/>
  <c r="HD124" i="6"/>
  <c r="L124" i="3" s="1"/>
  <c r="HE124" i="6"/>
  <c r="M124" i="3" s="1"/>
  <c r="HF124" i="6"/>
  <c r="N124" i="3" s="1"/>
  <c r="HG124" i="6"/>
  <c r="O124" i="3" s="1"/>
  <c r="HH124" i="6"/>
  <c r="P124" i="3" s="1"/>
  <c r="HI124" i="6"/>
  <c r="Q124" i="3" s="1"/>
  <c r="HJ124" i="6"/>
  <c r="R124" i="3" s="1"/>
  <c r="HK124" i="6"/>
  <c r="S124" i="3" s="1"/>
  <c r="HD125" i="6"/>
  <c r="L125" i="3" s="1"/>
  <c r="HE125" i="6"/>
  <c r="M125" i="3" s="1"/>
  <c r="HF125" i="6"/>
  <c r="N125" i="3" s="1"/>
  <c r="HG125" i="6"/>
  <c r="O125" i="3" s="1"/>
  <c r="HH125" i="6"/>
  <c r="P125" i="3" s="1"/>
  <c r="HI125" i="6"/>
  <c r="Q125" i="3" s="1"/>
  <c r="HJ125" i="6"/>
  <c r="R125" i="3" s="1"/>
  <c r="HK125" i="6"/>
  <c r="S125" i="3" s="1"/>
  <c r="HD126" i="6"/>
  <c r="L126" i="3" s="1"/>
  <c r="HE126" i="6"/>
  <c r="M126" i="3" s="1"/>
  <c r="HF126" i="6"/>
  <c r="N126" i="3" s="1"/>
  <c r="HG126" i="6"/>
  <c r="O126" i="3" s="1"/>
  <c r="HH126" i="6"/>
  <c r="P126" i="3" s="1"/>
  <c r="HI126" i="6"/>
  <c r="Q126" i="3" s="1"/>
  <c r="HJ126" i="6"/>
  <c r="R126" i="3" s="1"/>
  <c r="HK126" i="6"/>
  <c r="S126" i="3" s="1"/>
  <c r="HD127" i="6"/>
  <c r="L127" i="3" s="1"/>
  <c r="HE127" i="6"/>
  <c r="M127" i="3" s="1"/>
  <c r="HF127" i="6"/>
  <c r="N127" i="3" s="1"/>
  <c r="HG127" i="6"/>
  <c r="O127" i="3" s="1"/>
  <c r="HH127" i="6"/>
  <c r="P127" i="3" s="1"/>
  <c r="HI127" i="6"/>
  <c r="Q127" i="3" s="1"/>
  <c r="HJ127" i="6"/>
  <c r="R127" i="3" s="1"/>
  <c r="HK127" i="6"/>
  <c r="S127" i="3" s="1"/>
  <c r="HD128" i="6"/>
  <c r="L128" i="3" s="1"/>
  <c r="HE128" i="6"/>
  <c r="M128" i="3" s="1"/>
  <c r="HF128" i="6"/>
  <c r="N128" i="3" s="1"/>
  <c r="HG128" i="6"/>
  <c r="O128" i="3" s="1"/>
  <c r="HH128" i="6"/>
  <c r="P128" i="3" s="1"/>
  <c r="HI128" i="6"/>
  <c r="Q128" i="3" s="1"/>
  <c r="HJ128" i="6"/>
  <c r="R128" i="3" s="1"/>
  <c r="HK128" i="6"/>
  <c r="S128" i="3" s="1"/>
  <c r="HD129" i="6"/>
  <c r="L129" i="3" s="1"/>
  <c r="HE129" i="6"/>
  <c r="M129" i="3" s="1"/>
  <c r="HF129" i="6"/>
  <c r="N129" i="3" s="1"/>
  <c r="HG129" i="6"/>
  <c r="O129" i="3" s="1"/>
  <c r="HH129" i="6"/>
  <c r="P129" i="3" s="1"/>
  <c r="HI129" i="6"/>
  <c r="Q129" i="3" s="1"/>
  <c r="HJ129" i="6"/>
  <c r="R129" i="3" s="1"/>
  <c r="HK129" i="6"/>
  <c r="S129" i="3" s="1"/>
  <c r="HD130" i="6"/>
  <c r="L130" i="3" s="1"/>
  <c r="HE130" i="6"/>
  <c r="M130" i="3" s="1"/>
  <c r="HF130" i="6"/>
  <c r="N130" i="3" s="1"/>
  <c r="HG130" i="6"/>
  <c r="O130" i="3" s="1"/>
  <c r="HH130" i="6"/>
  <c r="P130" i="3" s="1"/>
  <c r="HI130" i="6"/>
  <c r="Q130" i="3" s="1"/>
  <c r="HJ130" i="6"/>
  <c r="R130" i="3" s="1"/>
  <c r="HK130" i="6"/>
  <c r="S130" i="3" s="1"/>
  <c r="HD131" i="6"/>
  <c r="L131" i="3" s="1"/>
  <c r="HE131" i="6"/>
  <c r="M131" i="3" s="1"/>
  <c r="HF131" i="6"/>
  <c r="N131" i="3" s="1"/>
  <c r="HG131" i="6"/>
  <c r="O131" i="3" s="1"/>
  <c r="HH131" i="6"/>
  <c r="P131" i="3" s="1"/>
  <c r="HI131" i="6"/>
  <c r="Q131" i="3" s="1"/>
  <c r="HJ131" i="6"/>
  <c r="R131" i="3" s="1"/>
  <c r="HK131" i="6"/>
  <c r="S131" i="3" s="1"/>
  <c r="HD132" i="6"/>
  <c r="L132" i="3" s="1"/>
  <c r="HE132" i="6"/>
  <c r="M132" i="3" s="1"/>
  <c r="HF132" i="6"/>
  <c r="N132" i="3" s="1"/>
  <c r="HG132" i="6"/>
  <c r="O132" i="3" s="1"/>
  <c r="HH132" i="6"/>
  <c r="P132" i="3" s="1"/>
  <c r="HI132" i="6"/>
  <c r="Q132" i="3" s="1"/>
  <c r="HJ132" i="6"/>
  <c r="R132" i="3" s="1"/>
  <c r="HK132" i="6"/>
  <c r="S132" i="3" s="1"/>
  <c r="HD133" i="6"/>
  <c r="L133" i="3" s="1"/>
  <c r="HE133" i="6"/>
  <c r="M133" i="3" s="1"/>
  <c r="HF133" i="6"/>
  <c r="N133" i="3" s="1"/>
  <c r="HG133" i="6"/>
  <c r="O133" i="3" s="1"/>
  <c r="HH133" i="6"/>
  <c r="P133" i="3" s="1"/>
  <c r="HI133" i="6"/>
  <c r="Q133" i="3" s="1"/>
  <c r="HJ133" i="6"/>
  <c r="R133" i="3" s="1"/>
  <c r="HK133" i="6"/>
  <c r="S133" i="3" s="1"/>
  <c r="HD134" i="6"/>
  <c r="L134" i="3" s="1"/>
  <c r="HE134" i="6"/>
  <c r="M134" i="3" s="1"/>
  <c r="HF134" i="6"/>
  <c r="N134" i="3" s="1"/>
  <c r="HG134" i="6"/>
  <c r="O134" i="3" s="1"/>
  <c r="HH134" i="6"/>
  <c r="P134" i="3" s="1"/>
  <c r="HI134" i="6"/>
  <c r="Q134" i="3" s="1"/>
  <c r="HJ134" i="6"/>
  <c r="R134" i="3" s="1"/>
  <c r="HK134" i="6"/>
  <c r="S134" i="3" s="1"/>
  <c r="HD135" i="6"/>
  <c r="L135" i="3" s="1"/>
  <c r="HE135" i="6"/>
  <c r="M135" i="3" s="1"/>
  <c r="HF135" i="6"/>
  <c r="N135" i="3" s="1"/>
  <c r="HG135" i="6"/>
  <c r="O135" i="3" s="1"/>
  <c r="HH135" i="6"/>
  <c r="P135" i="3" s="1"/>
  <c r="HI135" i="6"/>
  <c r="Q135" i="3" s="1"/>
  <c r="HJ135" i="6"/>
  <c r="R135" i="3" s="1"/>
  <c r="HK135" i="6"/>
  <c r="S135" i="3" s="1"/>
  <c r="HD136" i="6"/>
  <c r="L136" i="3" s="1"/>
  <c r="HE136" i="6"/>
  <c r="M136" i="3" s="1"/>
  <c r="HF136" i="6"/>
  <c r="N136" i="3" s="1"/>
  <c r="HG136" i="6"/>
  <c r="O136" i="3" s="1"/>
  <c r="HH136" i="6"/>
  <c r="P136" i="3" s="1"/>
  <c r="HI136" i="6"/>
  <c r="Q136" i="3" s="1"/>
  <c r="HJ136" i="6"/>
  <c r="R136" i="3" s="1"/>
  <c r="HK136" i="6"/>
  <c r="S136" i="3" s="1"/>
  <c r="HD137" i="6"/>
  <c r="L137" i="3" s="1"/>
  <c r="HE137" i="6"/>
  <c r="M137" i="3" s="1"/>
  <c r="HF137" i="6"/>
  <c r="N137" i="3" s="1"/>
  <c r="HG137" i="6"/>
  <c r="O137" i="3" s="1"/>
  <c r="HH137" i="6"/>
  <c r="P137" i="3" s="1"/>
  <c r="HI137" i="6"/>
  <c r="Q137" i="3" s="1"/>
  <c r="HJ137" i="6"/>
  <c r="R137" i="3" s="1"/>
  <c r="HK137" i="6"/>
  <c r="S137" i="3" s="1"/>
  <c r="HD138" i="6"/>
  <c r="L138" i="3" s="1"/>
  <c r="HE138" i="6"/>
  <c r="M138" i="3" s="1"/>
  <c r="HF138" i="6"/>
  <c r="N138" i="3" s="1"/>
  <c r="HG138" i="6"/>
  <c r="O138" i="3" s="1"/>
  <c r="HH138" i="6"/>
  <c r="P138" i="3" s="1"/>
  <c r="HI138" i="6"/>
  <c r="Q138" i="3" s="1"/>
  <c r="HJ138" i="6"/>
  <c r="R138" i="3" s="1"/>
  <c r="HK138" i="6"/>
  <c r="S138" i="3" s="1"/>
  <c r="HD139" i="6"/>
  <c r="L139" i="3" s="1"/>
  <c r="HE139" i="6"/>
  <c r="M139" i="3" s="1"/>
  <c r="HF139" i="6"/>
  <c r="N139" i="3" s="1"/>
  <c r="HG139" i="6"/>
  <c r="O139" i="3" s="1"/>
  <c r="HH139" i="6"/>
  <c r="P139" i="3" s="1"/>
  <c r="HI139" i="6"/>
  <c r="Q139" i="3" s="1"/>
  <c r="HJ139" i="6"/>
  <c r="R139" i="3" s="1"/>
  <c r="HK139" i="6"/>
  <c r="S139" i="3" s="1"/>
  <c r="HD140" i="6"/>
  <c r="L140" i="3" s="1"/>
  <c r="HE140" i="6"/>
  <c r="M140" i="3" s="1"/>
  <c r="HF140" i="6"/>
  <c r="N140" i="3" s="1"/>
  <c r="HG140" i="6"/>
  <c r="O140" i="3" s="1"/>
  <c r="HH140" i="6"/>
  <c r="P140" i="3" s="1"/>
  <c r="HI140" i="6"/>
  <c r="Q140" i="3" s="1"/>
  <c r="HJ140" i="6"/>
  <c r="R140" i="3" s="1"/>
  <c r="HK140" i="6"/>
  <c r="S140" i="3" s="1"/>
  <c r="HD141" i="6"/>
  <c r="L141" i="3" s="1"/>
  <c r="HE141" i="6"/>
  <c r="M141" i="3" s="1"/>
  <c r="HF141" i="6"/>
  <c r="N141" i="3" s="1"/>
  <c r="HG141" i="6"/>
  <c r="O141" i="3" s="1"/>
  <c r="HH141" i="6"/>
  <c r="P141" i="3" s="1"/>
  <c r="HI141" i="6"/>
  <c r="Q141" i="3" s="1"/>
  <c r="HJ141" i="6"/>
  <c r="R141" i="3" s="1"/>
  <c r="HK141" i="6"/>
  <c r="S141" i="3" s="1"/>
  <c r="HD142" i="6"/>
  <c r="L142" i="3" s="1"/>
  <c r="HE142" i="6"/>
  <c r="M142" i="3" s="1"/>
  <c r="HF142" i="6"/>
  <c r="N142" i="3" s="1"/>
  <c r="HG142" i="6"/>
  <c r="O142" i="3" s="1"/>
  <c r="HH142" i="6"/>
  <c r="P142" i="3" s="1"/>
  <c r="HI142" i="6"/>
  <c r="Q142" i="3" s="1"/>
  <c r="HJ142" i="6"/>
  <c r="R142" i="3" s="1"/>
  <c r="HK142" i="6"/>
  <c r="S142" i="3" s="1"/>
  <c r="HD143" i="6"/>
  <c r="L143" i="3" s="1"/>
  <c r="HE143" i="6"/>
  <c r="M143" i="3" s="1"/>
  <c r="HF143" i="6"/>
  <c r="N143" i="3" s="1"/>
  <c r="HG143" i="6"/>
  <c r="O143" i="3" s="1"/>
  <c r="HH143" i="6"/>
  <c r="P143" i="3" s="1"/>
  <c r="HI143" i="6"/>
  <c r="Q143" i="3" s="1"/>
  <c r="HJ143" i="6"/>
  <c r="R143" i="3" s="1"/>
  <c r="HK143" i="6"/>
  <c r="S143" i="3" s="1"/>
  <c r="HD144" i="6"/>
  <c r="L144" i="3" s="1"/>
  <c r="HE144" i="6"/>
  <c r="M144" i="3" s="1"/>
  <c r="HF144" i="6"/>
  <c r="N144" i="3" s="1"/>
  <c r="HG144" i="6"/>
  <c r="O144" i="3" s="1"/>
  <c r="HH144" i="6"/>
  <c r="P144" i="3" s="1"/>
  <c r="HI144" i="6"/>
  <c r="Q144" i="3" s="1"/>
  <c r="HJ144" i="6"/>
  <c r="R144" i="3" s="1"/>
  <c r="HK144" i="6"/>
  <c r="S144" i="3" s="1"/>
  <c r="HD145" i="6"/>
  <c r="L145" i="3" s="1"/>
  <c r="HE145" i="6"/>
  <c r="M145" i="3" s="1"/>
  <c r="HF145" i="6"/>
  <c r="N145" i="3" s="1"/>
  <c r="HG145" i="6"/>
  <c r="O145" i="3" s="1"/>
  <c r="HH145" i="6"/>
  <c r="P145" i="3" s="1"/>
  <c r="HI145" i="6"/>
  <c r="Q145" i="3" s="1"/>
  <c r="HJ145" i="6"/>
  <c r="R145" i="3" s="1"/>
  <c r="HK145" i="6"/>
  <c r="S145" i="3" s="1"/>
  <c r="HD146" i="6"/>
  <c r="L146" i="3" s="1"/>
  <c r="HE146" i="6"/>
  <c r="M146" i="3" s="1"/>
  <c r="HF146" i="6"/>
  <c r="N146" i="3" s="1"/>
  <c r="HG146" i="6"/>
  <c r="O146" i="3" s="1"/>
  <c r="HH146" i="6"/>
  <c r="P146" i="3" s="1"/>
  <c r="HI146" i="6"/>
  <c r="Q146" i="3" s="1"/>
  <c r="HJ146" i="6"/>
  <c r="R146" i="3" s="1"/>
  <c r="HK146" i="6"/>
  <c r="S146" i="3" s="1"/>
  <c r="HD147" i="6"/>
  <c r="L147" i="3" s="1"/>
  <c r="HE147" i="6"/>
  <c r="M147" i="3" s="1"/>
  <c r="HF147" i="6"/>
  <c r="N147" i="3" s="1"/>
  <c r="HG147" i="6"/>
  <c r="O147" i="3" s="1"/>
  <c r="HH147" i="6"/>
  <c r="P147" i="3" s="1"/>
  <c r="HI147" i="6"/>
  <c r="Q147" i="3" s="1"/>
  <c r="HJ147" i="6"/>
  <c r="R147" i="3" s="1"/>
  <c r="HK147" i="6"/>
  <c r="S147" i="3" s="1"/>
  <c r="HD148" i="6"/>
  <c r="L148" i="3" s="1"/>
  <c r="HE148" i="6"/>
  <c r="M148" i="3" s="1"/>
  <c r="HF148" i="6"/>
  <c r="N148" i="3" s="1"/>
  <c r="HG148" i="6"/>
  <c r="O148" i="3" s="1"/>
  <c r="HH148" i="6"/>
  <c r="P148" i="3" s="1"/>
  <c r="HI148" i="6"/>
  <c r="Q148" i="3" s="1"/>
  <c r="HJ148" i="6"/>
  <c r="R148" i="3" s="1"/>
  <c r="HK148" i="6"/>
  <c r="S148" i="3" s="1"/>
  <c r="HD149" i="6"/>
  <c r="L149" i="3" s="1"/>
  <c r="HE149" i="6"/>
  <c r="M149" i="3" s="1"/>
  <c r="HF149" i="6"/>
  <c r="N149" i="3" s="1"/>
  <c r="HG149" i="6"/>
  <c r="O149" i="3" s="1"/>
  <c r="HH149" i="6"/>
  <c r="P149" i="3" s="1"/>
  <c r="HI149" i="6"/>
  <c r="Q149" i="3" s="1"/>
  <c r="HJ149" i="6"/>
  <c r="R149" i="3" s="1"/>
  <c r="HK149" i="6"/>
  <c r="S149" i="3" s="1"/>
  <c r="HD150" i="6"/>
  <c r="L150" i="3" s="1"/>
  <c r="HE150" i="6"/>
  <c r="M150" i="3" s="1"/>
  <c r="HF150" i="6"/>
  <c r="N150" i="3" s="1"/>
  <c r="HG150" i="6"/>
  <c r="O150" i="3" s="1"/>
  <c r="HH150" i="6"/>
  <c r="P150" i="3" s="1"/>
  <c r="HI150" i="6"/>
  <c r="Q150" i="3" s="1"/>
  <c r="HJ150" i="6"/>
  <c r="R150" i="3" s="1"/>
  <c r="HK150" i="6"/>
  <c r="S150" i="3" s="1"/>
  <c r="HD151" i="6"/>
  <c r="L151" i="3" s="1"/>
  <c r="HE151" i="6"/>
  <c r="M151" i="3" s="1"/>
  <c r="HF151" i="6"/>
  <c r="N151" i="3" s="1"/>
  <c r="HG151" i="6"/>
  <c r="O151" i="3" s="1"/>
  <c r="HH151" i="6"/>
  <c r="P151" i="3" s="1"/>
  <c r="HI151" i="6"/>
  <c r="Q151" i="3" s="1"/>
  <c r="HJ151" i="6"/>
  <c r="R151" i="3" s="1"/>
  <c r="HK151" i="6"/>
  <c r="S151" i="3" s="1"/>
  <c r="HD152" i="6"/>
  <c r="L152" i="3" s="1"/>
  <c r="HE152" i="6"/>
  <c r="M152" i="3" s="1"/>
  <c r="HF152" i="6"/>
  <c r="N152" i="3" s="1"/>
  <c r="HG152" i="6"/>
  <c r="O152" i="3" s="1"/>
  <c r="HH152" i="6"/>
  <c r="P152" i="3" s="1"/>
  <c r="HI152" i="6"/>
  <c r="Q152" i="3" s="1"/>
  <c r="HJ152" i="6"/>
  <c r="R152" i="3" s="1"/>
  <c r="HK152" i="6"/>
  <c r="S152" i="3" s="1"/>
  <c r="HD153" i="6"/>
  <c r="L153" i="3" s="1"/>
  <c r="HE153" i="6"/>
  <c r="M153" i="3" s="1"/>
  <c r="HF153" i="6"/>
  <c r="N153" i="3" s="1"/>
  <c r="HG153" i="6"/>
  <c r="O153" i="3" s="1"/>
  <c r="HH153" i="6"/>
  <c r="P153" i="3" s="1"/>
  <c r="HI153" i="6"/>
  <c r="Q153" i="3" s="1"/>
  <c r="HJ153" i="6"/>
  <c r="R153" i="3" s="1"/>
  <c r="HK153" i="6"/>
  <c r="S153" i="3" s="1"/>
  <c r="HD154" i="6"/>
  <c r="L154" i="3" s="1"/>
  <c r="HE154" i="6"/>
  <c r="M154" i="3" s="1"/>
  <c r="HF154" i="6"/>
  <c r="N154" i="3" s="1"/>
  <c r="HG154" i="6"/>
  <c r="O154" i="3" s="1"/>
  <c r="HH154" i="6"/>
  <c r="P154" i="3" s="1"/>
  <c r="HJ154" i="6"/>
  <c r="R154" i="3" s="1"/>
  <c r="HK154" i="6"/>
  <c r="S154" i="3" s="1"/>
  <c r="HD155" i="6"/>
  <c r="L155" i="3" s="1"/>
  <c r="HE155" i="6"/>
  <c r="M155" i="3" s="1"/>
  <c r="HF155" i="6"/>
  <c r="N155" i="3" s="1"/>
  <c r="HG155" i="6"/>
  <c r="O155" i="3" s="1"/>
  <c r="HH155" i="6"/>
  <c r="P155" i="3" s="1"/>
  <c r="HI155" i="6"/>
  <c r="Q155" i="3" s="1"/>
  <c r="HJ155" i="6"/>
  <c r="R155" i="3" s="1"/>
  <c r="HK155" i="6"/>
  <c r="S155" i="3" s="1"/>
  <c r="HD156" i="6"/>
  <c r="L156" i="3" s="1"/>
  <c r="HE156" i="6"/>
  <c r="M156" i="3" s="1"/>
  <c r="HF156" i="6"/>
  <c r="N156" i="3" s="1"/>
  <c r="HG156" i="6"/>
  <c r="O156" i="3" s="1"/>
  <c r="HH156" i="6"/>
  <c r="P156" i="3" s="1"/>
  <c r="HI156" i="6"/>
  <c r="Q156" i="3" s="1"/>
  <c r="HJ156" i="6"/>
  <c r="R156" i="3" s="1"/>
  <c r="HK156" i="6"/>
  <c r="S156" i="3" s="1"/>
  <c r="HD157" i="6"/>
  <c r="L157" i="3" s="1"/>
  <c r="HE157" i="6"/>
  <c r="M157" i="3" s="1"/>
  <c r="HF157" i="6"/>
  <c r="N157" i="3" s="1"/>
  <c r="HG157" i="6"/>
  <c r="O157" i="3" s="1"/>
  <c r="HH157" i="6"/>
  <c r="P157" i="3" s="1"/>
  <c r="HI157" i="6"/>
  <c r="Q157" i="3" s="1"/>
  <c r="HJ157" i="6"/>
  <c r="R157" i="3" s="1"/>
  <c r="HK157" i="6"/>
  <c r="S157" i="3" s="1"/>
  <c r="HD158" i="6"/>
  <c r="L158" i="3" s="1"/>
  <c r="HE158" i="6"/>
  <c r="M158" i="3" s="1"/>
  <c r="HF158" i="6"/>
  <c r="N158" i="3" s="1"/>
  <c r="HG158" i="6"/>
  <c r="O158" i="3" s="1"/>
  <c r="HH158" i="6"/>
  <c r="P158" i="3" s="1"/>
  <c r="HI158" i="6"/>
  <c r="Q158" i="3" s="1"/>
  <c r="HJ158" i="6"/>
  <c r="R158" i="3" s="1"/>
  <c r="HK158" i="6"/>
  <c r="S158" i="3" s="1"/>
  <c r="HD159" i="6"/>
  <c r="L159" i="3" s="1"/>
  <c r="HE159" i="6"/>
  <c r="M159" i="3" s="1"/>
  <c r="HF159" i="6"/>
  <c r="N159" i="3" s="1"/>
  <c r="HG159" i="6"/>
  <c r="O159" i="3" s="1"/>
  <c r="HH159" i="6"/>
  <c r="P159" i="3" s="1"/>
  <c r="HI159" i="6"/>
  <c r="Q159" i="3" s="1"/>
  <c r="HJ159" i="6"/>
  <c r="R159" i="3" s="1"/>
  <c r="HK159" i="6"/>
  <c r="S159" i="3" s="1"/>
  <c r="HD160" i="6"/>
  <c r="L160" i="3" s="1"/>
  <c r="HE160" i="6"/>
  <c r="M160" i="3" s="1"/>
  <c r="HF160" i="6"/>
  <c r="N160" i="3" s="1"/>
  <c r="HG160" i="6"/>
  <c r="O160" i="3" s="1"/>
  <c r="HH160" i="6"/>
  <c r="P160" i="3" s="1"/>
  <c r="HI160" i="6"/>
  <c r="Q160" i="3" s="1"/>
  <c r="HJ160" i="6"/>
  <c r="R160" i="3" s="1"/>
  <c r="HK160" i="6"/>
  <c r="S160" i="3" s="1"/>
  <c r="HD161" i="6"/>
  <c r="L161" i="3" s="1"/>
  <c r="HE161" i="6"/>
  <c r="M161" i="3" s="1"/>
  <c r="HF161" i="6"/>
  <c r="N161" i="3" s="1"/>
  <c r="HG161" i="6"/>
  <c r="O161" i="3" s="1"/>
  <c r="HH161" i="6"/>
  <c r="P161" i="3" s="1"/>
  <c r="HI161" i="6"/>
  <c r="Q161" i="3" s="1"/>
  <c r="HJ161" i="6"/>
  <c r="R161" i="3" s="1"/>
  <c r="HK161" i="6"/>
  <c r="S161" i="3" s="1"/>
  <c r="HD162" i="6"/>
  <c r="L162" i="3" s="1"/>
  <c r="HE162" i="6"/>
  <c r="M162" i="3" s="1"/>
  <c r="HF162" i="6"/>
  <c r="N162" i="3" s="1"/>
  <c r="HG162" i="6"/>
  <c r="O162" i="3" s="1"/>
  <c r="HH162" i="6"/>
  <c r="P162" i="3" s="1"/>
  <c r="HI162" i="6"/>
  <c r="Q162" i="3" s="1"/>
  <c r="HJ162" i="6"/>
  <c r="R162" i="3" s="1"/>
  <c r="HK162" i="6"/>
  <c r="S162" i="3" s="1"/>
  <c r="HD163" i="6"/>
  <c r="L163" i="3" s="1"/>
  <c r="HE163" i="6"/>
  <c r="M163" i="3" s="1"/>
  <c r="HF163" i="6"/>
  <c r="N163" i="3" s="1"/>
  <c r="HG163" i="6"/>
  <c r="O163" i="3" s="1"/>
  <c r="HH163" i="6"/>
  <c r="P163" i="3" s="1"/>
  <c r="HI163" i="6"/>
  <c r="Q163" i="3" s="1"/>
  <c r="HJ163" i="6"/>
  <c r="R163" i="3" s="1"/>
  <c r="HK163" i="6"/>
  <c r="S163" i="3" s="1"/>
  <c r="HD164" i="6"/>
  <c r="L164" i="3" s="1"/>
  <c r="HE164" i="6"/>
  <c r="M164" i="3" s="1"/>
  <c r="HF164" i="6"/>
  <c r="N164" i="3" s="1"/>
  <c r="HG164" i="6"/>
  <c r="O164" i="3" s="1"/>
  <c r="HH164" i="6"/>
  <c r="P164" i="3" s="1"/>
  <c r="HI164" i="6"/>
  <c r="Q164" i="3" s="1"/>
  <c r="HJ164" i="6"/>
  <c r="R164" i="3" s="1"/>
  <c r="HK164" i="6"/>
  <c r="S164" i="3" s="1"/>
  <c r="HD165" i="6"/>
  <c r="L165" i="3" s="1"/>
  <c r="HE165" i="6"/>
  <c r="M165" i="3" s="1"/>
  <c r="HF165" i="6"/>
  <c r="N165" i="3" s="1"/>
  <c r="HG165" i="6"/>
  <c r="O165" i="3" s="1"/>
  <c r="HH165" i="6"/>
  <c r="P165" i="3" s="1"/>
  <c r="HI165" i="6"/>
  <c r="Q165" i="3" s="1"/>
  <c r="HJ165" i="6"/>
  <c r="R165" i="3" s="1"/>
  <c r="HK165" i="6"/>
  <c r="S165" i="3" s="1"/>
  <c r="HD166" i="6"/>
  <c r="L166" i="3" s="1"/>
  <c r="HE166" i="6"/>
  <c r="M166" i="3" s="1"/>
  <c r="HF166" i="6"/>
  <c r="N166" i="3" s="1"/>
  <c r="HG166" i="6"/>
  <c r="O166" i="3" s="1"/>
  <c r="HH166" i="6"/>
  <c r="P166" i="3" s="1"/>
  <c r="HI166" i="6"/>
  <c r="Q166" i="3" s="1"/>
  <c r="HJ166" i="6"/>
  <c r="R166" i="3" s="1"/>
  <c r="HK166" i="6"/>
  <c r="S166" i="3" s="1"/>
  <c r="HD167" i="6"/>
  <c r="L167" i="3" s="1"/>
  <c r="HE167" i="6"/>
  <c r="M167" i="3" s="1"/>
  <c r="HF167" i="6"/>
  <c r="N167" i="3" s="1"/>
  <c r="HG167" i="6"/>
  <c r="O167" i="3" s="1"/>
  <c r="HH167" i="6"/>
  <c r="P167" i="3" s="1"/>
  <c r="HI167" i="6"/>
  <c r="Q167" i="3" s="1"/>
  <c r="HJ167" i="6"/>
  <c r="R167" i="3" s="1"/>
  <c r="HK167" i="6"/>
  <c r="S167" i="3" s="1"/>
  <c r="HD168" i="6"/>
  <c r="L168" i="3" s="1"/>
  <c r="HE168" i="6"/>
  <c r="M168" i="3" s="1"/>
  <c r="HF168" i="6"/>
  <c r="N168" i="3" s="1"/>
  <c r="HG168" i="6"/>
  <c r="O168" i="3" s="1"/>
  <c r="HH168" i="6"/>
  <c r="P168" i="3" s="1"/>
  <c r="HI168" i="6"/>
  <c r="Q168" i="3" s="1"/>
  <c r="HJ168" i="6"/>
  <c r="R168" i="3" s="1"/>
  <c r="HK168" i="6"/>
  <c r="S168" i="3" s="1"/>
  <c r="HD169" i="6"/>
  <c r="L169" i="3" s="1"/>
  <c r="HE169" i="6"/>
  <c r="M169" i="3" s="1"/>
  <c r="HF169" i="6"/>
  <c r="N169" i="3" s="1"/>
  <c r="HG169" i="6"/>
  <c r="O169" i="3" s="1"/>
  <c r="HH169" i="6"/>
  <c r="P169" i="3" s="1"/>
  <c r="HI169" i="6"/>
  <c r="Q169" i="3" s="1"/>
  <c r="HJ169" i="6"/>
  <c r="R169" i="3" s="1"/>
  <c r="HK169" i="6"/>
  <c r="S169" i="3" s="1"/>
  <c r="HD170" i="6"/>
  <c r="L170" i="3" s="1"/>
  <c r="HE170" i="6"/>
  <c r="M170" i="3" s="1"/>
  <c r="HF170" i="6"/>
  <c r="N170" i="3" s="1"/>
  <c r="HG170" i="6"/>
  <c r="O170" i="3" s="1"/>
  <c r="HH170" i="6"/>
  <c r="P170" i="3" s="1"/>
  <c r="HI170" i="6"/>
  <c r="Q170" i="3" s="1"/>
  <c r="HJ170" i="6"/>
  <c r="R170" i="3" s="1"/>
  <c r="HK170" i="6"/>
  <c r="S170" i="3" s="1"/>
  <c r="HD171" i="6"/>
  <c r="L171" i="3" s="1"/>
  <c r="HE171" i="6"/>
  <c r="M171" i="3" s="1"/>
  <c r="HF171" i="6"/>
  <c r="N171" i="3" s="1"/>
  <c r="HG171" i="6"/>
  <c r="O171" i="3" s="1"/>
  <c r="HH171" i="6"/>
  <c r="P171" i="3" s="1"/>
  <c r="HI171" i="6"/>
  <c r="Q171" i="3" s="1"/>
  <c r="HJ171" i="6"/>
  <c r="R171" i="3" s="1"/>
  <c r="HK171" i="6"/>
  <c r="S171" i="3" s="1"/>
  <c r="HD172" i="6"/>
  <c r="L172" i="3" s="1"/>
  <c r="HE172" i="6"/>
  <c r="M172" i="3" s="1"/>
  <c r="HF172" i="6"/>
  <c r="N172" i="3" s="1"/>
  <c r="HG172" i="6"/>
  <c r="O172" i="3" s="1"/>
  <c r="HH172" i="6"/>
  <c r="P172" i="3" s="1"/>
  <c r="HI172" i="6"/>
  <c r="Q172" i="3" s="1"/>
  <c r="HJ172" i="6"/>
  <c r="R172" i="3" s="1"/>
  <c r="HK172" i="6"/>
  <c r="S172" i="3" s="1"/>
  <c r="HD173" i="6"/>
  <c r="L173" i="3" s="1"/>
  <c r="HE173" i="6"/>
  <c r="M173" i="3" s="1"/>
  <c r="HF173" i="6"/>
  <c r="N173" i="3" s="1"/>
  <c r="HG173" i="6"/>
  <c r="O173" i="3" s="1"/>
  <c r="HH173" i="6"/>
  <c r="P173" i="3" s="1"/>
  <c r="HI173" i="6"/>
  <c r="Q173" i="3" s="1"/>
  <c r="HJ173" i="6"/>
  <c r="R173" i="3" s="1"/>
  <c r="HK173" i="6"/>
  <c r="S173" i="3" s="1"/>
  <c r="HD174" i="6"/>
  <c r="L174" i="3" s="1"/>
  <c r="HE174" i="6"/>
  <c r="M174" i="3" s="1"/>
  <c r="HF174" i="6"/>
  <c r="N174" i="3" s="1"/>
  <c r="HG174" i="6"/>
  <c r="O174" i="3" s="1"/>
  <c r="HH174" i="6"/>
  <c r="P174" i="3" s="1"/>
  <c r="HI174" i="6"/>
  <c r="Q174" i="3" s="1"/>
  <c r="HJ174" i="6"/>
  <c r="R174" i="3" s="1"/>
  <c r="HK174" i="6"/>
  <c r="S174" i="3" s="1"/>
  <c r="HD175" i="6"/>
  <c r="L175" i="3" s="1"/>
  <c r="HE175" i="6"/>
  <c r="M175" i="3" s="1"/>
  <c r="HF175" i="6"/>
  <c r="N175" i="3" s="1"/>
  <c r="HG175" i="6"/>
  <c r="O175" i="3" s="1"/>
  <c r="HH175" i="6"/>
  <c r="P175" i="3" s="1"/>
  <c r="HI175" i="6"/>
  <c r="Q175" i="3" s="1"/>
  <c r="HJ175" i="6"/>
  <c r="R175" i="3" s="1"/>
  <c r="HK175" i="6"/>
  <c r="S175" i="3" s="1"/>
  <c r="HD176" i="6"/>
  <c r="L176" i="3" s="1"/>
  <c r="HE176" i="6"/>
  <c r="M176" i="3" s="1"/>
  <c r="HF176" i="6"/>
  <c r="N176" i="3" s="1"/>
  <c r="HG176" i="6"/>
  <c r="O176" i="3" s="1"/>
  <c r="HI176" i="6"/>
  <c r="Q176" i="3" s="1"/>
  <c r="HJ176" i="6"/>
  <c r="R176" i="3" s="1"/>
  <c r="HK176" i="6"/>
  <c r="S176" i="3" s="1"/>
  <c r="HD177" i="6"/>
  <c r="L177" i="3" s="1"/>
  <c r="HE177" i="6"/>
  <c r="M177" i="3" s="1"/>
  <c r="HF177" i="6"/>
  <c r="N177" i="3" s="1"/>
  <c r="HG177" i="6"/>
  <c r="O177" i="3" s="1"/>
  <c r="HH177" i="6"/>
  <c r="P177" i="3" s="1"/>
  <c r="HI177" i="6"/>
  <c r="Q177" i="3" s="1"/>
  <c r="HJ177" i="6"/>
  <c r="R177" i="3" s="1"/>
  <c r="HK177" i="6"/>
  <c r="S177" i="3" s="1"/>
  <c r="HD178" i="6"/>
  <c r="L178" i="3" s="1"/>
  <c r="HE178" i="6"/>
  <c r="M178" i="3" s="1"/>
  <c r="HF178" i="6"/>
  <c r="N178" i="3" s="1"/>
  <c r="HG178" i="6"/>
  <c r="O178" i="3" s="1"/>
  <c r="HI178" i="6"/>
  <c r="Q178" i="3" s="1"/>
  <c r="HJ178" i="6"/>
  <c r="R178" i="3" s="1"/>
  <c r="HD179" i="6"/>
  <c r="L179" i="3" s="1"/>
  <c r="HE179" i="6"/>
  <c r="M179" i="3" s="1"/>
  <c r="HF179" i="6"/>
  <c r="N179" i="3" s="1"/>
  <c r="HG179" i="6"/>
  <c r="O179" i="3" s="1"/>
  <c r="HH179" i="6"/>
  <c r="P179" i="3" s="1"/>
  <c r="HI179" i="6"/>
  <c r="Q179" i="3" s="1"/>
  <c r="HJ179" i="6"/>
  <c r="R179" i="3" s="1"/>
  <c r="HK179" i="6"/>
  <c r="S179" i="3" s="1"/>
  <c r="HK2" i="6"/>
  <c r="S2" i="3" s="1"/>
  <c r="HJ2" i="6"/>
  <c r="R2" i="3" s="1"/>
  <c r="HI2" i="6"/>
  <c r="Q2" i="3" s="1"/>
  <c r="HH2" i="6"/>
  <c r="P2" i="3" s="1"/>
  <c r="HG2" i="6"/>
  <c r="O2" i="3" s="1"/>
  <c r="HF2" i="6"/>
  <c r="N2" i="3" s="1"/>
  <c r="HE2" i="6"/>
  <c r="M2" i="3" s="1"/>
  <c r="HD2" i="6"/>
  <c r="L2" i="3" s="1"/>
  <c r="FV3" i="6"/>
  <c r="J3" i="3" s="1"/>
  <c r="FW3" i="6"/>
  <c r="K3" i="3" s="1"/>
  <c r="FV4" i="6"/>
  <c r="J4" i="3" s="1"/>
  <c r="FW4" i="6"/>
  <c r="K4" i="3" s="1"/>
  <c r="FV5" i="6"/>
  <c r="J5" i="3" s="1"/>
  <c r="FW5" i="6"/>
  <c r="K5" i="3" s="1"/>
  <c r="FV6" i="6"/>
  <c r="J6" i="3" s="1"/>
  <c r="FW6" i="6"/>
  <c r="K6" i="3" s="1"/>
  <c r="FV7" i="6"/>
  <c r="J7" i="3" s="1"/>
  <c r="FW7" i="6"/>
  <c r="K7" i="3" s="1"/>
  <c r="FV8" i="6"/>
  <c r="J8" i="3" s="1"/>
  <c r="FW8" i="6"/>
  <c r="K8" i="3" s="1"/>
  <c r="FV9" i="6"/>
  <c r="J9" i="3" s="1"/>
  <c r="FW9" i="6"/>
  <c r="K9" i="3" s="1"/>
  <c r="FV10" i="6"/>
  <c r="J10" i="3" s="1"/>
  <c r="FW10" i="6"/>
  <c r="K10" i="3" s="1"/>
  <c r="FV11" i="6"/>
  <c r="J11" i="3" s="1"/>
  <c r="FW11" i="6"/>
  <c r="K11" i="3" s="1"/>
  <c r="FV12" i="6"/>
  <c r="J12" i="3" s="1"/>
  <c r="FW12" i="6"/>
  <c r="K12" i="3" s="1"/>
  <c r="FV13" i="6"/>
  <c r="J13" i="3" s="1"/>
  <c r="FW13" i="6"/>
  <c r="K13" i="3" s="1"/>
  <c r="FV14" i="6"/>
  <c r="J14" i="3" s="1"/>
  <c r="FW14" i="6"/>
  <c r="K14" i="3" s="1"/>
  <c r="FV15" i="6"/>
  <c r="J15" i="3" s="1"/>
  <c r="FW15" i="6"/>
  <c r="K15" i="3" s="1"/>
  <c r="FV16" i="6"/>
  <c r="J16" i="3" s="1"/>
  <c r="FW16" i="6"/>
  <c r="K16" i="3" s="1"/>
  <c r="FV17" i="6"/>
  <c r="J17" i="3" s="1"/>
  <c r="FW17" i="6"/>
  <c r="K17" i="3" s="1"/>
  <c r="FV18" i="6"/>
  <c r="J18" i="3" s="1"/>
  <c r="FW18" i="6"/>
  <c r="K18" i="3" s="1"/>
  <c r="FV19" i="6"/>
  <c r="J19" i="3" s="1"/>
  <c r="FW19" i="6"/>
  <c r="K19" i="3" s="1"/>
  <c r="FV20" i="6"/>
  <c r="J20" i="3" s="1"/>
  <c r="FW20" i="6"/>
  <c r="K20" i="3" s="1"/>
  <c r="FV21" i="6"/>
  <c r="J21" i="3" s="1"/>
  <c r="FW21" i="6"/>
  <c r="K21" i="3" s="1"/>
  <c r="FV22" i="6"/>
  <c r="J22" i="3" s="1"/>
  <c r="FW22" i="6"/>
  <c r="K22" i="3" s="1"/>
  <c r="FV23" i="6"/>
  <c r="J23" i="3" s="1"/>
  <c r="FW23" i="6"/>
  <c r="K23" i="3" s="1"/>
  <c r="FV24" i="6"/>
  <c r="J24" i="3" s="1"/>
  <c r="FW24" i="6"/>
  <c r="K24" i="3" s="1"/>
  <c r="FV25" i="6"/>
  <c r="J25" i="3" s="1"/>
  <c r="FW25" i="6"/>
  <c r="K25" i="3" s="1"/>
  <c r="FV26" i="6"/>
  <c r="J26" i="3" s="1"/>
  <c r="FW26" i="6"/>
  <c r="K26" i="3" s="1"/>
  <c r="FV27" i="6"/>
  <c r="J27" i="3" s="1"/>
  <c r="FW27" i="6"/>
  <c r="K27" i="3" s="1"/>
  <c r="FV28" i="6"/>
  <c r="J28" i="3" s="1"/>
  <c r="FW28" i="6"/>
  <c r="K28" i="3" s="1"/>
  <c r="FV29" i="6"/>
  <c r="J29" i="3" s="1"/>
  <c r="FW29" i="6"/>
  <c r="K29" i="3" s="1"/>
  <c r="FV30" i="6"/>
  <c r="J30" i="3" s="1"/>
  <c r="FW30" i="6"/>
  <c r="K30" i="3" s="1"/>
  <c r="FV31" i="6"/>
  <c r="J31" i="3" s="1"/>
  <c r="FW31" i="6"/>
  <c r="K31" i="3" s="1"/>
  <c r="FV32" i="6"/>
  <c r="J32" i="3" s="1"/>
  <c r="FW32" i="6"/>
  <c r="K32" i="3" s="1"/>
  <c r="FV33" i="6"/>
  <c r="J33" i="3" s="1"/>
  <c r="FW33" i="6"/>
  <c r="K33" i="3" s="1"/>
  <c r="FV34" i="6"/>
  <c r="J34" i="3" s="1"/>
  <c r="FW34" i="6"/>
  <c r="K34" i="3" s="1"/>
  <c r="FV35" i="6"/>
  <c r="J35" i="3" s="1"/>
  <c r="FW35" i="6"/>
  <c r="K35" i="3" s="1"/>
  <c r="FV36" i="6"/>
  <c r="J36" i="3" s="1"/>
  <c r="FW36" i="6"/>
  <c r="K36" i="3" s="1"/>
  <c r="FV37" i="6"/>
  <c r="J37" i="3" s="1"/>
  <c r="FW37" i="6"/>
  <c r="K37" i="3" s="1"/>
  <c r="FV38" i="6"/>
  <c r="J38" i="3" s="1"/>
  <c r="FW38" i="6"/>
  <c r="K38" i="3" s="1"/>
  <c r="FV39" i="6"/>
  <c r="J39" i="3" s="1"/>
  <c r="FW39" i="6"/>
  <c r="K39" i="3" s="1"/>
  <c r="FV40" i="6"/>
  <c r="J40" i="3" s="1"/>
  <c r="FW40" i="6"/>
  <c r="K40" i="3" s="1"/>
  <c r="FV41" i="6"/>
  <c r="J41" i="3" s="1"/>
  <c r="FW41" i="6"/>
  <c r="K41" i="3" s="1"/>
  <c r="FV42" i="6"/>
  <c r="J42" i="3" s="1"/>
  <c r="FW42" i="6"/>
  <c r="K42" i="3" s="1"/>
  <c r="FV43" i="6"/>
  <c r="J43" i="3" s="1"/>
  <c r="FW43" i="6"/>
  <c r="K43" i="3" s="1"/>
  <c r="FV44" i="6"/>
  <c r="J44" i="3" s="1"/>
  <c r="FW44" i="6"/>
  <c r="K44" i="3" s="1"/>
  <c r="FV45" i="6"/>
  <c r="J45" i="3" s="1"/>
  <c r="FW45" i="6"/>
  <c r="K45" i="3" s="1"/>
  <c r="FV46" i="6"/>
  <c r="J46" i="3" s="1"/>
  <c r="FW46" i="6"/>
  <c r="K46" i="3" s="1"/>
  <c r="FV47" i="6"/>
  <c r="J47" i="3" s="1"/>
  <c r="FW47" i="6"/>
  <c r="K47" i="3" s="1"/>
  <c r="FV48" i="6"/>
  <c r="J48" i="3" s="1"/>
  <c r="FW48" i="6"/>
  <c r="K48" i="3" s="1"/>
  <c r="FV49" i="6"/>
  <c r="J49" i="3" s="1"/>
  <c r="FW49" i="6"/>
  <c r="K49" i="3" s="1"/>
  <c r="FV50" i="6"/>
  <c r="J50" i="3" s="1"/>
  <c r="FW50" i="6"/>
  <c r="K50" i="3" s="1"/>
  <c r="FV51" i="6"/>
  <c r="J51" i="3" s="1"/>
  <c r="FW51" i="6"/>
  <c r="K51" i="3" s="1"/>
  <c r="FV52" i="6"/>
  <c r="J52" i="3" s="1"/>
  <c r="FW52" i="6"/>
  <c r="K52" i="3" s="1"/>
  <c r="FV53" i="6"/>
  <c r="J53" i="3" s="1"/>
  <c r="FW53" i="6"/>
  <c r="K53" i="3" s="1"/>
  <c r="FV54" i="6"/>
  <c r="J54" i="3" s="1"/>
  <c r="FW54" i="6"/>
  <c r="K54" i="3" s="1"/>
  <c r="FV55" i="6"/>
  <c r="J55" i="3" s="1"/>
  <c r="FW55" i="6"/>
  <c r="K55" i="3" s="1"/>
  <c r="FV56" i="6"/>
  <c r="J56" i="3" s="1"/>
  <c r="FW56" i="6"/>
  <c r="K56" i="3" s="1"/>
  <c r="FV57" i="6"/>
  <c r="J57" i="3" s="1"/>
  <c r="FW57" i="6"/>
  <c r="K57" i="3" s="1"/>
  <c r="FV58" i="6"/>
  <c r="J58" i="3" s="1"/>
  <c r="FW58" i="6"/>
  <c r="K58" i="3" s="1"/>
  <c r="FV59" i="6"/>
  <c r="J59" i="3" s="1"/>
  <c r="FW59" i="6"/>
  <c r="K59" i="3" s="1"/>
  <c r="FV60" i="6"/>
  <c r="J60" i="3" s="1"/>
  <c r="FW60" i="6"/>
  <c r="K60" i="3" s="1"/>
  <c r="FV61" i="6"/>
  <c r="J61" i="3" s="1"/>
  <c r="FW61" i="6"/>
  <c r="K61" i="3" s="1"/>
  <c r="FV62" i="6"/>
  <c r="J62" i="3" s="1"/>
  <c r="FW62" i="6"/>
  <c r="K62" i="3" s="1"/>
  <c r="FV63" i="6"/>
  <c r="J63" i="3" s="1"/>
  <c r="FW63" i="6"/>
  <c r="K63" i="3" s="1"/>
  <c r="FV64" i="6"/>
  <c r="J64" i="3" s="1"/>
  <c r="FW64" i="6"/>
  <c r="K64" i="3" s="1"/>
  <c r="FV65" i="6"/>
  <c r="J65" i="3" s="1"/>
  <c r="FW65" i="6"/>
  <c r="K65" i="3" s="1"/>
  <c r="FV66" i="6"/>
  <c r="J66" i="3" s="1"/>
  <c r="FW66" i="6"/>
  <c r="K66" i="3" s="1"/>
  <c r="FV67" i="6"/>
  <c r="J67" i="3" s="1"/>
  <c r="FW67" i="6"/>
  <c r="K67" i="3" s="1"/>
  <c r="FV68" i="6"/>
  <c r="J68" i="3" s="1"/>
  <c r="FW68" i="6"/>
  <c r="K68" i="3" s="1"/>
  <c r="FV69" i="6"/>
  <c r="J69" i="3" s="1"/>
  <c r="FW69" i="6"/>
  <c r="K69" i="3" s="1"/>
  <c r="FV70" i="6"/>
  <c r="J70" i="3" s="1"/>
  <c r="FW70" i="6"/>
  <c r="K70" i="3" s="1"/>
  <c r="FV71" i="6"/>
  <c r="J71" i="3" s="1"/>
  <c r="FW71" i="6"/>
  <c r="K71" i="3" s="1"/>
  <c r="FV72" i="6"/>
  <c r="J72" i="3" s="1"/>
  <c r="FW72" i="6"/>
  <c r="K72" i="3" s="1"/>
  <c r="FV73" i="6"/>
  <c r="J73" i="3" s="1"/>
  <c r="FW73" i="6"/>
  <c r="K73" i="3" s="1"/>
  <c r="FV74" i="6"/>
  <c r="J74" i="3" s="1"/>
  <c r="FW74" i="6"/>
  <c r="K74" i="3" s="1"/>
  <c r="FV75" i="6"/>
  <c r="J75" i="3" s="1"/>
  <c r="FW75" i="6"/>
  <c r="K75" i="3" s="1"/>
  <c r="FV76" i="6"/>
  <c r="J76" i="3" s="1"/>
  <c r="FW76" i="6"/>
  <c r="K76" i="3" s="1"/>
  <c r="FV77" i="6"/>
  <c r="J77" i="3" s="1"/>
  <c r="FW77" i="6"/>
  <c r="K77" i="3" s="1"/>
  <c r="FV78" i="6"/>
  <c r="J78" i="3" s="1"/>
  <c r="FW78" i="6"/>
  <c r="K78" i="3" s="1"/>
  <c r="FV79" i="6"/>
  <c r="J79" i="3" s="1"/>
  <c r="FW79" i="6"/>
  <c r="K79" i="3" s="1"/>
  <c r="FV80" i="6"/>
  <c r="J80" i="3" s="1"/>
  <c r="FW80" i="6"/>
  <c r="K80" i="3" s="1"/>
  <c r="FV81" i="6"/>
  <c r="J81" i="3" s="1"/>
  <c r="FW81" i="6"/>
  <c r="K81" i="3" s="1"/>
  <c r="FV82" i="6"/>
  <c r="J82" i="3" s="1"/>
  <c r="FW82" i="6"/>
  <c r="K82" i="3" s="1"/>
  <c r="FV83" i="6"/>
  <c r="J83" i="3" s="1"/>
  <c r="FW83" i="6"/>
  <c r="K83" i="3" s="1"/>
  <c r="FV84" i="6"/>
  <c r="J84" i="3" s="1"/>
  <c r="FW84" i="6"/>
  <c r="K84" i="3" s="1"/>
  <c r="FV85" i="6"/>
  <c r="J85" i="3" s="1"/>
  <c r="FW85" i="6"/>
  <c r="K85" i="3" s="1"/>
  <c r="FV86" i="6"/>
  <c r="J86" i="3" s="1"/>
  <c r="FW86" i="6"/>
  <c r="K86" i="3" s="1"/>
  <c r="FV87" i="6"/>
  <c r="J87" i="3" s="1"/>
  <c r="FW87" i="6"/>
  <c r="K87" i="3" s="1"/>
  <c r="FV88" i="6"/>
  <c r="J88" i="3" s="1"/>
  <c r="FW88" i="6"/>
  <c r="K88" i="3" s="1"/>
  <c r="FV89" i="6"/>
  <c r="J89" i="3" s="1"/>
  <c r="FW89" i="6"/>
  <c r="K89" i="3" s="1"/>
  <c r="FV90" i="6"/>
  <c r="J90" i="3" s="1"/>
  <c r="FW90" i="6"/>
  <c r="K90" i="3" s="1"/>
  <c r="FV91" i="6"/>
  <c r="J91" i="3" s="1"/>
  <c r="FW91" i="6"/>
  <c r="K91" i="3" s="1"/>
  <c r="FV92" i="6"/>
  <c r="J92" i="3" s="1"/>
  <c r="FW92" i="6"/>
  <c r="K92" i="3" s="1"/>
  <c r="FV93" i="6"/>
  <c r="J93" i="3" s="1"/>
  <c r="FW93" i="6"/>
  <c r="K93" i="3" s="1"/>
  <c r="FV94" i="6"/>
  <c r="J94" i="3" s="1"/>
  <c r="FW94" i="6"/>
  <c r="K94" i="3" s="1"/>
  <c r="FV95" i="6"/>
  <c r="J95" i="3" s="1"/>
  <c r="FW95" i="6"/>
  <c r="K95" i="3" s="1"/>
  <c r="FV96" i="6"/>
  <c r="J96" i="3" s="1"/>
  <c r="FW96" i="6"/>
  <c r="K96" i="3" s="1"/>
  <c r="FV97" i="6"/>
  <c r="J97" i="3" s="1"/>
  <c r="FW97" i="6"/>
  <c r="K97" i="3" s="1"/>
  <c r="FV98" i="6"/>
  <c r="J98" i="3" s="1"/>
  <c r="FW98" i="6"/>
  <c r="K98" i="3" s="1"/>
  <c r="FV99" i="6"/>
  <c r="J99" i="3" s="1"/>
  <c r="FW99" i="6"/>
  <c r="K99" i="3" s="1"/>
  <c r="FV100" i="6"/>
  <c r="J100" i="3" s="1"/>
  <c r="FW100" i="6"/>
  <c r="K100" i="3" s="1"/>
  <c r="FV101" i="6"/>
  <c r="J101" i="3" s="1"/>
  <c r="FW101" i="6"/>
  <c r="K101" i="3" s="1"/>
  <c r="FV102" i="6"/>
  <c r="J102" i="3" s="1"/>
  <c r="FW102" i="6"/>
  <c r="K102" i="3" s="1"/>
  <c r="FV103" i="6"/>
  <c r="J103" i="3" s="1"/>
  <c r="FW103" i="6"/>
  <c r="K103" i="3" s="1"/>
  <c r="FV104" i="6"/>
  <c r="J104" i="3" s="1"/>
  <c r="FW104" i="6"/>
  <c r="K104" i="3" s="1"/>
  <c r="FV105" i="6"/>
  <c r="J105" i="3" s="1"/>
  <c r="FW105" i="6"/>
  <c r="K105" i="3" s="1"/>
  <c r="FV106" i="6"/>
  <c r="J106" i="3" s="1"/>
  <c r="FW106" i="6"/>
  <c r="K106" i="3" s="1"/>
  <c r="FV107" i="6"/>
  <c r="J107" i="3" s="1"/>
  <c r="FW107" i="6"/>
  <c r="K107" i="3" s="1"/>
  <c r="FV108" i="6"/>
  <c r="J108" i="3" s="1"/>
  <c r="FW108" i="6"/>
  <c r="K108" i="3" s="1"/>
  <c r="FV109" i="6"/>
  <c r="J109" i="3" s="1"/>
  <c r="FW109" i="6"/>
  <c r="K109" i="3" s="1"/>
  <c r="FV110" i="6"/>
  <c r="J110" i="3" s="1"/>
  <c r="FW110" i="6"/>
  <c r="K110" i="3" s="1"/>
  <c r="FV111" i="6"/>
  <c r="J111" i="3" s="1"/>
  <c r="FW111" i="6"/>
  <c r="K111" i="3" s="1"/>
  <c r="FV112" i="6"/>
  <c r="J112" i="3" s="1"/>
  <c r="FW112" i="6"/>
  <c r="K112" i="3" s="1"/>
  <c r="FV113" i="6"/>
  <c r="J113" i="3" s="1"/>
  <c r="FW113" i="6"/>
  <c r="K113" i="3" s="1"/>
  <c r="FV114" i="6"/>
  <c r="J114" i="3" s="1"/>
  <c r="FW114" i="6"/>
  <c r="K114" i="3" s="1"/>
  <c r="FV115" i="6"/>
  <c r="J115" i="3" s="1"/>
  <c r="FW115" i="6"/>
  <c r="K115" i="3" s="1"/>
  <c r="FV116" i="6"/>
  <c r="J116" i="3" s="1"/>
  <c r="FW116" i="6"/>
  <c r="K116" i="3" s="1"/>
  <c r="FV117" i="6"/>
  <c r="J117" i="3" s="1"/>
  <c r="FW117" i="6"/>
  <c r="K117" i="3" s="1"/>
  <c r="FV118" i="6"/>
  <c r="J118" i="3" s="1"/>
  <c r="FW118" i="6"/>
  <c r="K118" i="3" s="1"/>
  <c r="FV119" i="6"/>
  <c r="J119" i="3" s="1"/>
  <c r="FW119" i="6"/>
  <c r="K119" i="3" s="1"/>
  <c r="FV120" i="6"/>
  <c r="J120" i="3" s="1"/>
  <c r="FW120" i="6"/>
  <c r="K120" i="3" s="1"/>
  <c r="FV121" i="6"/>
  <c r="J121" i="3" s="1"/>
  <c r="FW121" i="6"/>
  <c r="K121" i="3" s="1"/>
  <c r="FV122" i="6"/>
  <c r="J122" i="3" s="1"/>
  <c r="FW122" i="6"/>
  <c r="K122" i="3" s="1"/>
  <c r="FV123" i="6"/>
  <c r="J123" i="3" s="1"/>
  <c r="FW123" i="6"/>
  <c r="K123" i="3" s="1"/>
  <c r="FV124" i="6"/>
  <c r="J124" i="3" s="1"/>
  <c r="FW124" i="6"/>
  <c r="K124" i="3" s="1"/>
  <c r="FV125" i="6"/>
  <c r="J125" i="3" s="1"/>
  <c r="FW125" i="6"/>
  <c r="K125" i="3" s="1"/>
  <c r="FV126" i="6"/>
  <c r="J126" i="3" s="1"/>
  <c r="FW126" i="6"/>
  <c r="K126" i="3" s="1"/>
  <c r="FV127" i="6"/>
  <c r="J127" i="3" s="1"/>
  <c r="FW127" i="6"/>
  <c r="K127" i="3" s="1"/>
  <c r="FV128" i="6"/>
  <c r="J128" i="3" s="1"/>
  <c r="FW128" i="6"/>
  <c r="K128" i="3" s="1"/>
  <c r="FV129" i="6"/>
  <c r="J129" i="3" s="1"/>
  <c r="FW129" i="6"/>
  <c r="K129" i="3" s="1"/>
  <c r="FV130" i="6"/>
  <c r="J130" i="3" s="1"/>
  <c r="FW130" i="6"/>
  <c r="K130" i="3" s="1"/>
  <c r="FV131" i="6"/>
  <c r="J131" i="3" s="1"/>
  <c r="FW131" i="6"/>
  <c r="K131" i="3" s="1"/>
  <c r="FV132" i="6"/>
  <c r="J132" i="3" s="1"/>
  <c r="FW132" i="6"/>
  <c r="K132" i="3" s="1"/>
  <c r="FV133" i="6"/>
  <c r="J133" i="3" s="1"/>
  <c r="FW133" i="6"/>
  <c r="K133" i="3" s="1"/>
  <c r="FV134" i="6"/>
  <c r="J134" i="3" s="1"/>
  <c r="FW134" i="6"/>
  <c r="K134" i="3" s="1"/>
  <c r="FV135" i="6"/>
  <c r="J135" i="3" s="1"/>
  <c r="FW135" i="6"/>
  <c r="K135" i="3" s="1"/>
  <c r="FV136" i="6"/>
  <c r="J136" i="3" s="1"/>
  <c r="FW136" i="6"/>
  <c r="K136" i="3" s="1"/>
  <c r="FV137" i="6"/>
  <c r="J137" i="3" s="1"/>
  <c r="FW137" i="6"/>
  <c r="K137" i="3" s="1"/>
  <c r="FV138" i="6"/>
  <c r="J138" i="3" s="1"/>
  <c r="FW138" i="6"/>
  <c r="K138" i="3" s="1"/>
  <c r="FV139" i="6"/>
  <c r="J139" i="3" s="1"/>
  <c r="FW139" i="6"/>
  <c r="K139" i="3" s="1"/>
  <c r="FV140" i="6"/>
  <c r="J140" i="3" s="1"/>
  <c r="FW140" i="6"/>
  <c r="K140" i="3" s="1"/>
  <c r="FV141" i="6"/>
  <c r="J141" i="3" s="1"/>
  <c r="FW141" i="6"/>
  <c r="K141" i="3" s="1"/>
  <c r="FV142" i="6"/>
  <c r="J142" i="3" s="1"/>
  <c r="FW142" i="6"/>
  <c r="K142" i="3" s="1"/>
  <c r="FV143" i="6"/>
  <c r="J143" i="3" s="1"/>
  <c r="FW143" i="6"/>
  <c r="K143" i="3" s="1"/>
  <c r="FV144" i="6"/>
  <c r="J144" i="3" s="1"/>
  <c r="FW144" i="6"/>
  <c r="K144" i="3" s="1"/>
  <c r="FV145" i="6"/>
  <c r="J145" i="3" s="1"/>
  <c r="FW145" i="6"/>
  <c r="K145" i="3" s="1"/>
  <c r="FV146" i="6"/>
  <c r="J146" i="3" s="1"/>
  <c r="FW146" i="6"/>
  <c r="K146" i="3" s="1"/>
  <c r="FV147" i="6"/>
  <c r="J147" i="3" s="1"/>
  <c r="FW147" i="6"/>
  <c r="K147" i="3" s="1"/>
  <c r="FV148" i="6"/>
  <c r="J148" i="3" s="1"/>
  <c r="FW148" i="6"/>
  <c r="K148" i="3" s="1"/>
  <c r="FV149" i="6"/>
  <c r="J149" i="3" s="1"/>
  <c r="FW149" i="6"/>
  <c r="K149" i="3" s="1"/>
  <c r="FV150" i="6"/>
  <c r="J150" i="3" s="1"/>
  <c r="FW150" i="6"/>
  <c r="K150" i="3" s="1"/>
  <c r="FV151" i="6"/>
  <c r="J151" i="3" s="1"/>
  <c r="FW151" i="6"/>
  <c r="K151" i="3" s="1"/>
  <c r="FV152" i="6"/>
  <c r="J152" i="3" s="1"/>
  <c r="FW152" i="6"/>
  <c r="K152" i="3" s="1"/>
  <c r="FV153" i="6"/>
  <c r="J153" i="3" s="1"/>
  <c r="FW153" i="6"/>
  <c r="K153" i="3" s="1"/>
  <c r="FV154" i="6"/>
  <c r="J154" i="3" s="1"/>
  <c r="FW154" i="6"/>
  <c r="K154" i="3" s="1"/>
  <c r="FV155" i="6"/>
  <c r="J155" i="3" s="1"/>
  <c r="FW155" i="6"/>
  <c r="K155" i="3" s="1"/>
  <c r="FV156" i="6"/>
  <c r="J156" i="3" s="1"/>
  <c r="FW156" i="6"/>
  <c r="K156" i="3" s="1"/>
  <c r="FV157" i="6"/>
  <c r="J157" i="3" s="1"/>
  <c r="FW157" i="6"/>
  <c r="K157" i="3" s="1"/>
  <c r="FV158" i="6"/>
  <c r="J158" i="3" s="1"/>
  <c r="FW158" i="6"/>
  <c r="K158" i="3" s="1"/>
  <c r="FV159" i="6"/>
  <c r="J159" i="3" s="1"/>
  <c r="FW159" i="6"/>
  <c r="K159" i="3" s="1"/>
  <c r="FV160" i="6"/>
  <c r="J160" i="3" s="1"/>
  <c r="FW160" i="6"/>
  <c r="K160" i="3" s="1"/>
  <c r="FV161" i="6"/>
  <c r="J161" i="3" s="1"/>
  <c r="FW161" i="6"/>
  <c r="K161" i="3" s="1"/>
  <c r="FV162" i="6"/>
  <c r="J162" i="3" s="1"/>
  <c r="FW162" i="6"/>
  <c r="K162" i="3" s="1"/>
  <c r="FV163" i="6"/>
  <c r="J163" i="3" s="1"/>
  <c r="FW163" i="6"/>
  <c r="K163" i="3" s="1"/>
  <c r="FV164" i="6"/>
  <c r="J164" i="3" s="1"/>
  <c r="FW164" i="6"/>
  <c r="K164" i="3" s="1"/>
  <c r="FV165" i="6"/>
  <c r="J165" i="3" s="1"/>
  <c r="FW165" i="6"/>
  <c r="K165" i="3" s="1"/>
  <c r="FV166" i="6"/>
  <c r="J166" i="3" s="1"/>
  <c r="FW166" i="6"/>
  <c r="K166" i="3" s="1"/>
  <c r="FV167" i="6"/>
  <c r="J167" i="3" s="1"/>
  <c r="FW167" i="6"/>
  <c r="K167" i="3" s="1"/>
  <c r="FV168" i="6"/>
  <c r="J168" i="3" s="1"/>
  <c r="FW168" i="6"/>
  <c r="K168" i="3" s="1"/>
  <c r="FV169" i="6"/>
  <c r="J169" i="3" s="1"/>
  <c r="FW169" i="6"/>
  <c r="K169" i="3" s="1"/>
  <c r="FV170" i="6"/>
  <c r="J170" i="3" s="1"/>
  <c r="FW170" i="6"/>
  <c r="K170" i="3" s="1"/>
  <c r="FV171" i="6"/>
  <c r="J171" i="3" s="1"/>
  <c r="FW171" i="6"/>
  <c r="K171" i="3" s="1"/>
  <c r="FV172" i="6"/>
  <c r="J172" i="3" s="1"/>
  <c r="FW172" i="6"/>
  <c r="K172" i="3" s="1"/>
  <c r="FV173" i="6"/>
  <c r="J173" i="3" s="1"/>
  <c r="FW173" i="6"/>
  <c r="K173" i="3" s="1"/>
  <c r="FV174" i="6"/>
  <c r="J174" i="3" s="1"/>
  <c r="FW174" i="6"/>
  <c r="K174" i="3" s="1"/>
  <c r="FV175" i="6"/>
  <c r="J175" i="3" s="1"/>
  <c r="FW175" i="6"/>
  <c r="K175" i="3" s="1"/>
  <c r="FV176" i="6"/>
  <c r="J176" i="3" s="1"/>
  <c r="FW176" i="6"/>
  <c r="K176" i="3" s="1"/>
  <c r="FV177" i="6"/>
  <c r="J177" i="3" s="1"/>
  <c r="FW177" i="6"/>
  <c r="K177" i="3" s="1"/>
  <c r="FV178" i="6"/>
  <c r="J178" i="3" s="1"/>
  <c r="FW178" i="6"/>
  <c r="K178" i="3" s="1"/>
  <c r="FV179" i="6"/>
  <c r="J179" i="3" s="1"/>
  <c r="FW179" i="6"/>
  <c r="K179" i="3" s="1"/>
  <c r="FW2" i="6"/>
  <c r="K2" i="3" s="1"/>
  <c r="FV2" i="6"/>
  <c r="J2" i="3" s="1"/>
  <c r="EP148" i="6"/>
  <c r="EQ148" i="6"/>
  <c r="ER148" i="6"/>
  <c r="ES148" i="6"/>
  <c r="ET148" i="6"/>
  <c r="EU148" i="6"/>
  <c r="EV148" i="6"/>
  <c r="EW148" i="6"/>
  <c r="EX148" i="6"/>
  <c r="EY148" i="6"/>
  <c r="EZ148" i="6"/>
  <c r="FA148" i="6"/>
  <c r="FB148" i="6"/>
  <c r="FC148" i="6"/>
  <c r="FD148" i="6"/>
  <c r="FE148" i="6"/>
  <c r="FF148" i="6"/>
  <c r="FG148" i="6"/>
  <c r="FH148" i="6"/>
  <c r="FI148" i="6"/>
  <c r="FJ148" i="6"/>
  <c r="EP149" i="6"/>
  <c r="EQ149" i="6"/>
  <c r="ER149" i="6"/>
  <c r="ES149" i="6"/>
  <c r="ET149" i="6"/>
  <c r="EU149" i="6"/>
  <c r="EV149" i="6"/>
  <c r="EW149" i="6"/>
  <c r="EX149" i="6"/>
  <c r="EY149" i="6"/>
  <c r="EZ149" i="6"/>
  <c r="FA149" i="6"/>
  <c r="FB149" i="6"/>
  <c r="FC149" i="6"/>
  <c r="FD149" i="6"/>
  <c r="FE149" i="6"/>
  <c r="FF149" i="6"/>
  <c r="FG149" i="6"/>
  <c r="FH149" i="6"/>
  <c r="FI149" i="6"/>
  <c r="FJ149" i="6"/>
  <c r="EP150" i="6"/>
  <c r="EQ150" i="6"/>
  <c r="ER150" i="6"/>
  <c r="ES150" i="6"/>
  <c r="ET150" i="6"/>
  <c r="EU150" i="6"/>
  <c r="EV150" i="6"/>
  <c r="EW150" i="6"/>
  <c r="EX150" i="6"/>
  <c r="EY150" i="6"/>
  <c r="EZ150" i="6"/>
  <c r="FA150" i="6"/>
  <c r="FB150" i="6"/>
  <c r="FC150" i="6"/>
  <c r="FD150" i="6"/>
  <c r="FE150" i="6"/>
  <c r="FF150" i="6"/>
  <c r="FG150" i="6"/>
  <c r="FH150" i="6"/>
  <c r="FI150" i="6"/>
  <c r="FJ150" i="6"/>
  <c r="EP151" i="6"/>
  <c r="EQ151" i="6"/>
  <c r="ER151" i="6"/>
  <c r="ES151" i="6"/>
  <c r="ET151" i="6"/>
  <c r="EU151" i="6"/>
  <c r="EV151" i="6"/>
  <c r="EW151" i="6"/>
  <c r="EX151" i="6"/>
  <c r="EY151" i="6"/>
  <c r="EZ151" i="6"/>
  <c r="FA151" i="6"/>
  <c r="FB151" i="6"/>
  <c r="FC151" i="6"/>
  <c r="FD151" i="6"/>
  <c r="FE151" i="6"/>
  <c r="FF151" i="6"/>
  <c r="FG151" i="6"/>
  <c r="FH151" i="6"/>
  <c r="FI151" i="6"/>
  <c r="FJ151" i="6"/>
  <c r="EP152" i="6"/>
  <c r="EQ152" i="6"/>
  <c r="ER152" i="6"/>
  <c r="ES152" i="6"/>
  <c r="ET152" i="6"/>
  <c r="EU152" i="6"/>
  <c r="EV152" i="6"/>
  <c r="EW152" i="6"/>
  <c r="EX152" i="6"/>
  <c r="EY152" i="6"/>
  <c r="EZ152" i="6"/>
  <c r="FA152" i="6"/>
  <c r="FB152" i="6"/>
  <c r="FC152" i="6"/>
  <c r="FD152" i="6"/>
  <c r="FE152" i="6"/>
  <c r="FF152" i="6"/>
  <c r="FG152" i="6"/>
  <c r="FH152" i="6"/>
  <c r="FI152" i="6"/>
  <c r="FJ152" i="6"/>
  <c r="EP153" i="6"/>
  <c r="EQ153" i="6"/>
  <c r="ER153" i="6"/>
  <c r="ES153" i="6"/>
  <c r="ET153" i="6"/>
  <c r="EU153" i="6"/>
  <c r="EV153" i="6"/>
  <c r="EW153" i="6"/>
  <c r="EX153" i="6"/>
  <c r="EY153" i="6"/>
  <c r="EZ153" i="6"/>
  <c r="FA153" i="6"/>
  <c r="FB153" i="6"/>
  <c r="FC153" i="6"/>
  <c r="FD153" i="6"/>
  <c r="FE153" i="6"/>
  <c r="FF153" i="6"/>
  <c r="FG153" i="6"/>
  <c r="FH153" i="6"/>
  <c r="FI153" i="6"/>
  <c r="FJ153" i="6"/>
  <c r="EP154" i="6"/>
  <c r="EQ154" i="6"/>
  <c r="ER154" i="6"/>
  <c r="ES154" i="6"/>
  <c r="ET154" i="6"/>
  <c r="EU154" i="6"/>
  <c r="EV154" i="6"/>
  <c r="EW154" i="6"/>
  <c r="EX154" i="6"/>
  <c r="EY154" i="6"/>
  <c r="EZ154" i="6"/>
  <c r="FA154" i="6"/>
  <c r="FB154" i="6"/>
  <c r="FC154" i="6"/>
  <c r="FD154" i="6"/>
  <c r="FE154" i="6"/>
  <c r="FF154" i="6"/>
  <c r="FG154" i="6"/>
  <c r="FH154" i="6"/>
  <c r="FI154" i="6"/>
  <c r="FJ154" i="6"/>
  <c r="EP155" i="6"/>
  <c r="EQ155" i="6"/>
  <c r="ER155" i="6"/>
  <c r="ES155" i="6"/>
  <c r="ET155" i="6"/>
  <c r="EU155" i="6"/>
  <c r="EV155" i="6"/>
  <c r="EW155" i="6"/>
  <c r="EX155" i="6"/>
  <c r="EY155" i="6"/>
  <c r="EZ155" i="6"/>
  <c r="FA155" i="6"/>
  <c r="FB155" i="6"/>
  <c r="FC155" i="6"/>
  <c r="FD155" i="6"/>
  <c r="FE155" i="6"/>
  <c r="FF155" i="6"/>
  <c r="FG155" i="6"/>
  <c r="FH155" i="6"/>
  <c r="FI155" i="6"/>
  <c r="FJ155" i="6"/>
  <c r="EP156" i="6"/>
  <c r="EQ156" i="6"/>
  <c r="ER156" i="6"/>
  <c r="ES156" i="6"/>
  <c r="ET156" i="6"/>
  <c r="EU156" i="6"/>
  <c r="EV156" i="6"/>
  <c r="EW156" i="6"/>
  <c r="EX156" i="6"/>
  <c r="EY156" i="6"/>
  <c r="EZ156" i="6"/>
  <c r="FA156" i="6"/>
  <c r="FB156" i="6"/>
  <c r="FC156" i="6"/>
  <c r="FD156" i="6"/>
  <c r="FE156" i="6"/>
  <c r="FF156" i="6"/>
  <c r="FG156" i="6"/>
  <c r="FH156" i="6"/>
  <c r="FI156" i="6"/>
  <c r="FJ156" i="6"/>
  <c r="EP157" i="6"/>
  <c r="EQ157" i="6"/>
  <c r="ER157" i="6"/>
  <c r="ES157" i="6"/>
  <c r="ET157" i="6"/>
  <c r="EU157" i="6"/>
  <c r="EV157" i="6"/>
  <c r="EW157" i="6"/>
  <c r="EX157" i="6"/>
  <c r="EY157" i="6"/>
  <c r="EZ157" i="6"/>
  <c r="FA157" i="6"/>
  <c r="FB157" i="6"/>
  <c r="FC157" i="6"/>
  <c r="FD157" i="6"/>
  <c r="FE157" i="6"/>
  <c r="FF157" i="6"/>
  <c r="FG157" i="6"/>
  <c r="FH157" i="6"/>
  <c r="FI157" i="6"/>
  <c r="FJ157" i="6"/>
  <c r="EP158" i="6"/>
  <c r="EQ158" i="6"/>
  <c r="ER158" i="6"/>
  <c r="ES158" i="6"/>
  <c r="ET158" i="6"/>
  <c r="EU158" i="6"/>
  <c r="EV158" i="6"/>
  <c r="EW158" i="6"/>
  <c r="EX158" i="6"/>
  <c r="EY158" i="6"/>
  <c r="EZ158" i="6"/>
  <c r="FA158" i="6"/>
  <c r="FB158" i="6"/>
  <c r="FC158" i="6"/>
  <c r="FD158" i="6"/>
  <c r="FE158" i="6"/>
  <c r="FF158" i="6"/>
  <c r="FG158" i="6"/>
  <c r="FH158" i="6"/>
  <c r="FI158" i="6"/>
  <c r="FJ158" i="6"/>
  <c r="EP159" i="6"/>
  <c r="EQ159" i="6"/>
  <c r="ER159" i="6"/>
  <c r="ES159" i="6"/>
  <c r="ET159" i="6"/>
  <c r="EU159" i="6"/>
  <c r="EV159" i="6"/>
  <c r="EW159" i="6"/>
  <c r="EX159" i="6"/>
  <c r="EY159" i="6"/>
  <c r="EZ159" i="6"/>
  <c r="FA159" i="6"/>
  <c r="FB159" i="6"/>
  <c r="FC159" i="6"/>
  <c r="FD159" i="6"/>
  <c r="FE159" i="6"/>
  <c r="FF159" i="6"/>
  <c r="FG159" i="6"/>
  <c r="FH159" i="6"/>
  <c r="FI159" i="6"/>
  <c r="FJ159" i="6"/>
  <c r="EP160" i="6"/>
  <c r="EQ160" i="6"/>
  <c r="ER160" i="6"/>
  <c r="ES160" i="6"/>
  <c r="ET160" i="6"/>
  <c r="EU160" i="6"/>
  <c r="EV160" i="6"/>
  <c r="EW160" i="6"/>
  <c r="EX160" i="6"/>
  <c r="EY160" i="6"/>
  <c r="EZ160" i="6"/>
  <c r="FA160" i="6"/>
  <c r="FB160" i="6"/>
  <c r="FC160" i="6"/>
  <c r="FD160" i="6"/>
  <c r="FE160" i="6"/>
  <c r="FF160" i="6"/>
  <c r="FG160" i="6"/>
  <c r="FH160" i="6"/>
  <c r="FI160" i="6"/>
  <c r="FJ160" i="6"/>
  <c r="EP161" i="6"/>
  <c r="EQ161" i="6"/>
  <c r="ER161" i="6"/>
  <c r="ES161" i="6"/>
  <c r="ET161" i="6"/>
  <c r="EU161" i="6"/>
  <c r="EV161" i="6"/>
  <c r="EW161" i="6"/>
  <c r="EX161" i="6"/>
  <c r="EY161" i="6"/>
  <c r="EZ161" i="6"/>
  <c r="FA161" i="6"/>
  <c r="FB161" i="6"/>
  <c r="FC161" i="6"/>
  <c r="FD161" i="6"/>
  <c r="FE161" i="6"/>
  <c r="FF161" i="6"/>
  <c r="FG161" i="6"/>
  <c r="FH161" i="6"/>
  <c r="FI161" i="6"/>
  <c r="FJ161" i="6"/>
  <c r="EP162" i="6"/>
  <c r="EQ162" i="6"/>
  <c r="ER162" i="6"/>
  <c r="ES162" i="6"/>
  <c r="ET162" i="6"/>
  <c r="EU162" i="6"/>
  <c r="EV162" i="6"/>
  <c r="EW162" i="6"/>
  <c r="EX162" i="6"/>
  <c r="EY162" i="6"/>
  <c r="EZ162" i="6"/>
  <c r="FA162" i="6"/>
  <c r="FB162" i="6"/>
  <c r="FC162" i="6"/>
  <c r="FD162" i="6"/>
  <c r="FE162" i="6"/>
  <c r="FF162" i="6"/>
  <c r="FG162" i="6"/>
  <c r="FH162" i="6"/>
  <c r="FI162" i="6"/>
  <c r="FJ162" i="6"/>
  <c r="EP163" i="6"/>
  <c r="EQ163" i="6"/>
  <c r="ER163" i="6"/>
  <c r="ES163" i="6"/>
  <c r="ET163" i="6"/>
  <c r="EU163" i="6"/>
  <c r="EV163" i="6"/>
  <c r="EW163" i="6"/>
  <c r="EX163" i="6"/>
  <c r="EY163" i="6"/>
  <c r="EZ163" i="6"/>
  <c r="FA163" i="6"/>
  <c r="FB163" i="6"/>
  <c r="FC163" i="6"/>
  <c r="FD163" i="6"/>
  <c r="FE163" i="6"/>
  <c r="FF163" i="6"/>
  <c r="FG163" i="6"/>
  <c r="FH163" i="6"/>
  <c r="FI163" i="6"/>
  <c r="FJ163" i="6"/>
  <c r="EP164" i="6"/>
  <c r="EQ164" i="6"/>
  <c r="ER164" i="6"/>
  <c r="ES164" i="6"/>
  <c r="ET164" i="6"/>
  <c r="EU164" i="6"/>
  <c r="EV164" i="6"/>
  <c r="EW164" i="6"/>
  <c r="EX164" i="6"/>
  <c r="EY164" i="6"/>
  <c r="EZ164" i="6"/>
  <c r="FA164" i="6"/>
  <c r="FB164" i="6"/>
  <c r="FC164" i="6"/>
  <c r="FD164" i="6"/>
  <c r="FE164" i="6"/>
  <c r="FF164" i="6"/>
  <c r="FG164" i="6"/>
  <c r="FH164" i="6"/>
  <c r="FI164" i="6"/>
  <c r="FJ164" i="6"/>
  <c r="EP165" i="6"/>
  <c r="EQ165" i="6"/>
  <c r="ER165" i="6"/>
  <c r="ES165" i="6"/>
  <c r="ET165" i="6"/>
  <c r="EU165" i="6"/>
  <c r="EV165" i="6"/>
  <c r="EW165" i="6"/>
  <c r="EX165" i="6"/>
  <c r="EY165" i="6"/>
  <c r="EZ165" i="6"/>
  <c r="FA165" i="6"/>
  <c r="FB165" i="6"/>
  <c r="FC165" i="6"/>
  <c r="FD165" i="6"/>
  <c r="FE165" i="6"/>
  <c r="FF165" i="6"/>
  <c r="FG165" i="6"/>
  <c r="FH165" i="6"/>
  <c r="FI165" i="6"/>
  <c r="FJ165" i="6"/>
  <c r="EP166" i="6"/>
  <c r="EQ166" i="6"/>
  <c r="ER166" i="6"/>
  <c r="ES166" i="6"/>
  <c r="ET166" i="6"/>
  <c r="EU166" i="6"/>
  <c r="EV166" i="6"/>
  <c r="EW166" i="6"/>
  <c r="EX166" i="6"/>
  <c r="EY166" i="6"/>
  <c r="EZ166" i="6"/>
  <c r="FA166" i="6"/>
  <c r="FB166" i="6"/>
  <c r="FC166" i="6"/>
  <c r="FD166" i="6"/>
  <c r="FE166" i="6"/>
  <c r="FF166" i="6"/>
  <c r="FG166" i="6"/>
  <c r="FH166" i="6"/>
  <c r="FI166" i="6"/>
  <c r="FJ166" i="6"/>
  <c r="EP167" i="6"/>
  <c r="EQ167" i="6"/>
  <c r="ER167" i="6"/>
  <c r="ES167" i="6"/>
  <c r="ET167" i="6"/>
  <c r="EU167" i="6"/>
  <c r="EV167" i="6"/>
  <c r="EW167" i="6"/>
  <c r="EX167" i="6"/>
  <c r="EY167" i="6"/>
  <c r="EZ167" i="6"/>
  <c r="FA167" i="6"/>
  <c r="FB167" i="6"/>
  <c r="FC167" i="6"/>
  <c r="FD167" i="6"/>
  <c r="FE167" i="6"/>
  <c r="FF167" i="6"/>
  <c r="FG167" i="6"/>
  <c r="FH167" i="6"/>
  <c r="FI167" i="6"/>
  <c r="FJ167" i="6"/>
  <c r="EP168" i="6"/>
  <c r="EQ168" i="6"/>
  <c r="ER168" i="6"/>
  <c r="ES168" i="6"/>
  <c r="ET168" i="6"/>
  <c r="EU168" i="6"/>
  <c r="EV168" i="6"/>
  <c r="EW168" i="6"/>
  <c r="EX168" i="6"/>
  <c r="EY168" i="6"/>
  <c r="EZ168" i="6"/>
  <c r="FA168" i="6"/>
  <c r="FB168" i="6"/>
  <c r="FC168" i="6"/>
  <c r="FD168" i="6"/>
  <c r="FE168" i="6"/>
  <c r="FF168" i="6"/>
  <c r="FG168" i="6"/>
  <c r="FH168" i="6"/>
  <c r="FI168" i="6"/>
  <c r="FJ168" i="6"/>
  <c r="EP169" i="6"/>
  <c r="EQ169" i="6"/>
  <c r="ER169" i="6"/>
  <c r="ES169" i="6"/>
  <c r="ET169" i="6"/>
  <c r="EU169" i="6"/>
  <c r="EV169" i="6"/>
  <c r="EW169" i="6"/>
  <c r="EX169" i="6"/>
  <c r="EY169" i="6"/>
  <c r="EZ169" i="6"/>
  <c r="FA169" i="6"/>
  <c r="FB169" i="6"/>
  <c r="FC169" i="6"/>
  <c r="FD169" i="6"/>
  <c r="FE169" i="6"/>
  <c r="FF169" i="6"/>
  <c r="FG169" i="6"/>
  <c r="FH169" i="6"/>
  <c r="FI169" i="6"/>
  <c r="FJ169" i="6"/>
  <c r="EP170" i="6"/>
  <c r="EQ170" i="6"/>
  <c r="ER170" i="6"/>
  <c r="ES170" i="6"/>
  <c r="ET170" i="6"/>
  <c r="EU170" i="6"/>
  <c r="EV170" i="6"/>
  <c r="EW170" i="6"/>
  <c r="EX170" i="6"/>
  <c r="EY170" i="6"/>
  <c r="EZ170" i="6"/>
  <c r="FA170" i="6"/>
  <c r="FB170" i="6"/>
  <c r="FC170" i="6"/>
  <c r="FD170" i="6"/>
  <c r="FE170" i="6"/>
  <c r="FF170" i="6"/>
  <c r="FG170" i="6"/>
  <c r="FH170" i="6"/>
  <c r="FI170" i="6"/>
  <c r="FJ170" i="6"/>
  <c r="EP171" i="6"/>
  <c r="EQ171" i="6"/>
  <c r="ER171" i="6"/>
  <c r="ES171" i="6"/>
  <c r="ET171" i="6"/>
  <c r="EU171" i="6"/>
  <c r="EV171" i="6"/>
  <c r="EW171" i="6"/>
  <c r="EX171" i="6"/>
  <c r="EY171" i="6"/>
  <c r="EZ171" i="6"/>
  <c r="FA171" i="6"/>
  <c r="FB171" i="6"/>
  <c r="FC171" i="6"/>
  <c r="FD171" i="6"/>
  <c r="FE171" i="6"/>
  <c r="FF171" i="6"/>
  <c r="FG171" i="6"/>
  <c r="FH171" i="6"/>
  <c r="FI171" i="6"/>
  <c r="FJ171" i="6"/>
  <c r="EP172" i="6"/>
  <c r="EQ172" i="6"/>
  <c r="ER172" i="6"/>
  <c r="ES172" i="6"/>
  <c r="ET172" i="6"/>
  <c r="EU172" i="6"/>
  <c r="EV172" i="6"/>
  <c r="EW172" i="6"/>
  <c r="EX172" i="6"/>
  <c r="EY172" i="6"/>
  <c r="EZ172" i="6"/>
  <c r="FA172" i="6"/>
  <c r="FB172" i="6"/>
  <c r="FC172" i="6"/>
  <c r="FD172" i="6"/>
  <c r="FE172" i="6"/>
  <c r="FF172" i="6"/>
  <c r="FG172" i="6"/>
  <c r="FH172" i="6"/>
  <c r="FI172" i="6"/>
  <c r="FJ172" i="6"/>
  <c r="EP173" i="6"/>
  <c r="EQ173" i="6"/>
  <c r="ER173" i="6"/>
  <c r="ES173" i="6"/>
  <c r="ET173" i="6"/>
  <c r="EU173" i="6"/>
  <c r="EV173" i="6"/>
  <c r="EW173" i="6"/>
  <c r="EX173" i="6"/>
  <c r="EY173" i="6"/>
  <c r="EZ173" i="6"/>
  <c r="FA173" i="6"/>
  <c r="FB173" i="6"/>
  <c r="FC173" i="6"/>
  <c r="FD173" i="6"/>
  <c r="FE173" i="6"/>
  <c r="FF173" i="6"/>
  <c r="FG173" i="6"/>
  <c r="FH173" i="6"/>
  <c r="FI173" i="6"/>
  <c r="FJ173" i="6"/>
  <c r="EP174" i="6"/>
  <c r="EQ174" i="6"/>
  <c r="ER174" i="6"/>
  <c r="ES174" i="6"/>
  <c r="ET174" i="6"/>
  <c r="EU174" i="6"/>
  <c r="EV174" i="6"/>
  <c r="EW174" i="6"/>
  <c r="EX174" i="6"/>
  <c r="EY174" i="6"/>
  <c r="EZ174" i="6"/>
  <c r="FA174" i="6"/>
  <c r="FB174" i="6"/>
  <c r="FC174" i="6"/>
  <c r="FD174" i="6"/>
  <c r="FE174" i="6"/>
  <c r="FF174" i="6"/>
  <c r="FG174" i="6"/>
  <c r="FH174" i="6"/>
  <c r="FI174" i="6"/>
  <c r="FJ174" i="6"/>
  <c r="EP175" i="6"/>
  <c r="EQ175" i="6"/>
  <c r="ER175" i="6"/>
  <c r="ES175" i="6"/>
  <c r="ET175" i="6"/>
  <c r="EU175" i="6"/>
  <c r="EV175" i="6"/>
  <c r="EW175" i="6"/>
  <c r="EX175" i="6"/>
  <c r="EY175" i="6"/>
  <c r="EZ175" i="6"/>
  <c r="FA175" i="6"/>
  <c r="FB175" i="6"/>
  <c r="FC175" i="6"/>
  <c r="FD175" i="6"/>
  <c r="FE175" i="6"/>
  <c r="FF175" i="6"/>
  <c r="FG175" i="6"/>
  <c r="FH175" i="6"/>
  <c r="FI175" i="6"/>
  <c r="FJ175" i="6"/>
  <c r="EP176" i="6"/>
  <c r="EQ176" i="6"/>
  <c r="ER176" i="6"/>
  <c r="ES176" i="6"/>
  <c r="ET176" i="6"/>
  <c r="EU176" i="6"/>
  <c r="EV176" i="6"/>
  <c r="EW176" i="6"/>
  <c r="EX176" i="6"/>
  <c r="EY176" i="6"/>
  <c r="EZ176" i="6"/>
  <c r="FA176" i="6"/>
  <c r="FB176" i="6"/>
  <c r="FC176" i="6"/>
  <c r="FD176" i="6"/>
  <c r="FE176" i="6"/>
  <c r="FF176" i="6"/>
  <c r="FG176" i="6"/>
  <c r="FH176" i="6"/>
  <c r="FI176" i="6"/>
  <c r="FJ176" i="6"/>
  <c r="EP177" i="6"/>
  <c r="EQ177" i="6"/>
  <c r="ER177" i="6"/>
  <c r="ES177" i="6"/>
  <c r="ET177" i="6"/>
  <c r="EU177" i="6"/>
  <c r="EV177" i="6"/>
  <c r="EW177" i="6"/>
  <c r="EX177" i="6"/>
  <c r="EY177" i="6"/>
  <c r="EZ177" i="6"/>
  <c r="FA177" i="6"/>
  <c r="FB177" i="6"/>
  <c r="FC177" i="6"/>
  <c r="FD177" i="6"/>
  <c r="FE177" i="6"/>
  <c r="FF177" i="6"/>
  <c r="FG177" i="6"/>
  <c r="FH177" i="6"/>
  <c r="FI177" i="6"/>
  <c r="FJ177" i="6"/>
  <c r="EP178" i="6"/>
  <c r="EQ178" i="6"/>
  <c r="ER178" i="6"/>
  <c r="ES178" i="6"/>
  <c r="ET178" i="6"/>
  <c r="EU178" i="6"/>
  <c r="EV178" i="6"/>
  <c r="EW178" i="6"/>
  <c r="EX178" i="6"/>
  <c r="EY178" i="6"/>
  <c r="EZ178" i="6"/>
  <c r="FA178" i="6"/>
  <c r="FB178" i="6"/>
  <c r="FC178" i="6"/>
  <c r="FD178" i="6"/>
  <c r="FE178" i="6"/>
  <c r="FF178" i="6"/>
  <c r="FG178" i="6"/>
  <c r="FH178" i="6"/>
  <c r="FI178" i="6"/>
  <c r="FJ178" i="6"/>
  <c r="EP179" i="6"/>
  <c r="EQ179" i="6"/>
  <c r="ER179" i="6"/>
  <c r="ES179" i="6"/>
  <c r="ET179" i="6"/>
  <c r="EU179" i="6"/>
  <c r="EV179" i="6"/>
  <c r="EW179" i="6"/>
  <c r="EX179" i="6"/>
  <c r="EY179" i="6"/>
  <c r="EZ179" i="6"/>
  <c r="FA179" i="6"/>
  <c r="FB179" i="6"/>
  <c r="FC179" i="6"/>
  <c r="FD179" i="6"/>
  <c r="FE179" i="6"/>
  <c r="FF179" i="6"/>
  <c r="FG179" i="6"/>
  <c r="FH179" i="6"/>
  <c r="FI179" i="6"/>
  <c r="FJ179" i="6"/>
  <c r="EP142" i="6"/>
  <c r="EQ142" i="6"/>
  <c r="ER142" i="6"/>
  <c r="ES142" i="6"/>
  <c r="ET142" i="6"/>
  <c r="EU142" i="6"/>
  <c r="EV142" i="6"/>
  <c r="EW142" i="6"/>
  <c r="EX142" i="6"/>
  <c r="EY142" i="6"/>
  <c r="EZ142" i="6"/>
  <c r="FA142" i="6"/>
  <c r="FB142" i="6"/>
  <c r="FC142" i="6"/>
  <c r="FD142" i="6"/>
  <c r="FE142" i="6"/>
  <c r="FF142" i="6"/>
  <c r="FG142" i="6"/>
  <c r="FH142" i="6"/>
  <c r="FI142" i="6"/>
  <c r="FJ142" i="6"/>
  <c r="EP143" i="6"/>
  <c r="EQ143" i="6"/>
  <c r="ER143" i="6"/>
  <c r="ES143" i="6"/>
  <c r="ET143" i="6"/>
  <c r="EU143" i="6"/>
  <c r="EV143" i="6"/>
  <c r="EW143" i="6"/>
  <c r="EX143" i="6"/>
  <c r="EY143" i="6"/>
  <c r="EZ143" i="6"/>
  <c r="FA143" i="6"/>
  <c r="FB143" i="6"/>
  <c r="FC143" i="6"/>
  <c r="FD143" i="6"/>
  <c r="FE143" i="6"/>
  <c r="FF143" i="6"/>
  <c r="FG143" i="6"/>
  <c r="FH143" i="6"/>
  <c r="FI143" i="6"/>
  <c r="FJ143" i="6"/>
  <c r="EP144" i="6"/>
  <c r="EQ144" i="6"/>
  <c r="ER144" i="6"/>
  <c r="ES144" i="6"/>
  <c r="ET144" i="6"/>
  <c r="EU144" i="6"/>
  <c r="EV144" i="6"/>
  <c r="EW144" i="6"/>
  <c r="EX144" i="6"/>
  <c r="EY144" i="6"/>
  <c r="EZ144" i="6"/>
  <c r="FA144" i="6"/>
  <c r="FB144" i="6"/>
  <c r="FC144" i="6"/>
  <c r="FD144" i="6"/>
  <c r="FE144" i="6"/>
  <c r="FF144" i="6"/>
  <c r="FG144" i="6"/>
  <c r="FH144" i="6"/>
  <c r="FI144" i="6"/>
  <c r="FJ144" i="6"/>
  <c r="EP145" i="6"/>
  <c r="EQ145" i="6"/>
  <c r="ER145" i="6"/>
  <c r="ES145" i="6"/>
  <c r="ET145" i="6"/>
  <c r="EU145" i="6"/>
  <c r="EV145" i="6"/>
  <c r="EW145" i="6"/>
  <c r="EX145" i="6"/>
  <c r="EY145" i="6"/>
  <c r="EZ145" i="6"/>
  <c r="FA145" i="6"/>
  <c r="FB145" i="6"/>
  <c r="FC145" i="6"/>
  <c r="FD145" i="6"/>
  <c r="FE145" i="6"/>
  <c r="FF145" i="6"/>
  <c r="FG145" i="6"/>
  <c r="FH145" i="6"/>
  <c r="FI145" i="6"/>
  <c r="FJ145" i="6"/>
  <c r="EP146" i="6"/>
  <c r="EQ146" i="6"/>
  <c r="ER146" i="6"/>
  <c r="ES146" i="6"/>
  <c r="ET146" i="6"/>
  <c r="EU146" i="6"/>
  <c r="EV146" i="6"/>
  <c r="EW146" i="6"/>
  <c r="EX146" i="6"/>
  <c r="EY146" i="6"/>
  <c r="EZ146" i="6"/>
  <c r="FA146" i="6"/>
  <c r="FB146" i="6"/>
  <c r="FC146" i="6"/>
  <c r="FD146" i="6"/>
  <c r="FE146" i="6"/>
  <c r="FF146" i="6"/>
  <c r="FG146" i="6"/>
  <c r="FH146" i="6"/>
  <c r="FI146" i="6"/>
  <c r="FJ146" i="6"/>
  <c r="EP147" i="6"/>
  <c r="EQ147" i="6"/>
  <c r="ER147" i="6"/>
  <c r="ES147" i="6"/>
  <c r="ET147" i="6"/>
  <c r="EU147" i="6"/>
  <c r="EV147" i="6"/>
  <c r="EW147" i="6"/>
  <c r="EX147" i="6"/>
  <c r="EY147" i="6"/>
  <c r="EZ147" i="6"/>
  <c r="FA147" i="6"/>
  <c r="FB147" i="6"/>
  <c r="FC147" i="6"/>
  <c r="FD147" i="6"/>
  <c r="FE147" i="6"/>
  <c r="FF147" i="6"/>
  <c r="FG147" i="6"/>
  <c r="FH147" i="6"/>
  <c r="FI147" i="6"/>
  <c r="FJ147" i="6"/>
  <c r="EP3" i="6"/>
  <c r="EQ3" i="6"/>
  <c r="ER3" i="6"/>
  <c r="ES3" i="6"/>
  <c r="ET3" i="6"/>
  <c r="EU3" i="6"/>
  <c r="EV3" i="6"/>
  <c r="EW3" i="6"/>
  <c r="EX3" i="6"/>
  <c r="EY3" i="6"/>
  <c r="EZ3" i="6"/>
  <c r="FA3" i="6"/>
  <c r="FB3" i="6"/>
  <c r="FC3" i="6"/>
  <c r="FD3" i="6"/>
  <c r="FE3" i="6"/>
  <c r="FF3" i="6"/>
  <c r="FG3" i="6"/>
  <c r="FH3" i="6"/>
  <c r="FI3" i="6"/>
  <c r="FJ3" i="6"/>
  <c r="EP4" i="6"/>
  <c r="EQ4" i="6"/>
  <c r="ER4" i="6"/>
  <c r="ES4" i="6"/>
  <c r="ET4" i="6"/>
  <c r="EU4" i="6"/>
  <c r="EV4" i="6"/>
  <c r="EW4" i="6"/>
  <c r="EX4" i="6"/>
  <c r="EY4" i="6"/>
  <c r="EZ4" i="6"/>
  <c r="FA4" i="6"/>
  <c r="FB4" i="6"/>
  <c r="FC4" i="6"/>
  <c r="FD4" i="6"/>
  <c r="FE4" i="6"/>
  <c r="FF4" i="6"/>
  <c r="FG4" i="6"/>
  <c r="FH4" i="6"/>
  <c r="FI4" i="6"/>
  <c r="FJ4" i="6"/>
  <c r="EP5" i="6"/>
  <c r="EQ5" i="6"/>
  <c r="ER5" i="6"/>
  <c r="ES5" i="6"/>
  <c r="ET5" i="6"/>
  <c r="EU5" i="6"/>
  <c r="EV5" i="6"/>
  <c r="EW5" i="6"/>
  <c r="EX5" i="6"/>
  <c r="EY5" i="6"/>
  <c r="EZ5" i="6"/>
  <c r="FA5" i="6"/>
  <c r="FB5" i="6"/>
  <c r="FC5" i="6"/>
  <c r="FD5" i="6"/>
  <c r="FE5" i="6"/>
  <c r="FF5" i="6"/>
  <c r="FG5" i="6"/>
  <c r="FH5" i="6"/>
  <c r="FI5" i="6"/>
  <c r="FJ5" i="6"/>
  <c r="EP6" i="6"/>
  <c r="EQ6" i="6"/>
  <c r="ER6" i="6"/>
  <c r="ES6" i="6"/>
  <c r="ET6" i="6"/>
  <c r="EU6" i="6"/>
  <c r="EV6" i="6"/>
  <c r="EW6" i="6"/>
  <c r="EX6" i="6"/>
  <c r="EY6" i="6"/>
  <c r="EZ6" i="6"/>
  <c r="FA6" i="6"/>
  <c r="FB6" i="6"/>
  <c r="FC6" i="6"/>
  <c r="FD6" i="6"/>
  <c r="FE6" i="6"/>
  <c r="FF6" i="6"/>
  <c r="FG6" i="6"/>
  <c r="FH6" i="6"/>
  <c r="FI6" i="6"/>
  <c r="FJ6" i="6"/>
  <c r="EP7" i="6"/>
  <c r="EQ7" i="6"/>
  <c r="ER7" i="6"/>
  <c r="ES7" i="6"/>
  <c r="ET7" i="6"/>
  <c r="EU7" i="6"/>
  <c r="EV7" i="6"/>
  <c r="EW7" i="6"/>
  <c r="EX7" i="6"/>
  <c r="EY7" i="6"/>
  <c r="EZ7" i="6"/>
  <c r="FA7" i="6"/>
  <c r="FB7" i="6"/>
  <c r="FC7" i="6"/>
  <c r="FD7" i="6"/>
  <c r="FE7" i="6"/>
  <c r="FF7" i="6"/>
  <c r="FG7" i="6"/>
  <c r="FH7" i="6"/>
  <c r="FI7" i="6"/>
  <c r="FJ7" i="6"/>
  <c r="EP8" i="6"/>
  <c r="EQ8" i="6"/>
  <c r="ER8" i="6"/>
  <c r="ES8" i="6"/>
  <c r="ET8" i="6"/>
  <c r="EU8" i="6"/>
  <c r="EV8" i="6"/>
  <c r="EW8" i="6"/>
  <c r="EX8" i="6"/>
  <c r="EY8" i="6"/>
  <c r="EZ8" i="6"/>
  <c r="FA8" i="6"/>
  <c r="FB8" i="6"/>
  <c r="FC8" i="6"/>
  <c r="FD8" i="6"/>
  <c r="FE8" i="6"/>
  <c r="FF8" i="6"/>
  <c r="FG8" i="6"/>
  <c r="FH8" i="6"/>
  <c r="FI8" i="6"/>
  <c r="FJ8" i="6"/>
  <c r="EP9" i="6"/>
  <c r="EQ9" i="6"/>
  <c r="ER9" i="6"/>
  <c r="ES9" i="6"/>
  <c r="ET9" i="6"/>
  <c r="EU9" i="6"/>
  <c r="EV9" i="6"/>
  <c r="EW9" i="6"/>
  <c r="EX9" i="6"/>
  <c r="EY9" i="6"/>
  <c r="EZ9" i="6"/>
  <c r="FA9" i="6"/>
  <c r="FB9" i="6"/>
  <c r="FC9" i="6"/>
  <c r="FD9" i="6"/>
  <c r="FE9" i="6"/>
  <c r="FF9" i="6"/>
  <c r="FG9" i="6"/>
  <c r="FH9" i="6"/>
  <c r="FI9" i="6"/>
  <c r="FJ9" i="6"/>
  <c r="EP10" i="6"/>
  <c r="EQ10" i="6"/>
  <c r="ER10" i="6"/>
  <c r="ES10" i="6"/>
  <c r="ET10" i="6"/>
  <c r="EU10" i="6"/>
  <c r="EV10" i="6"/>
  <c r="EW10" i="6"/>
  <c r="EX10" i="6"/>
  <c r="EY10" i="6"/>
  <c r="EZ10" i="6"/>
  <c r="FA10" i="6"/>
  <c r="FB10" i="6"/>
  <c r="FC10" i="6"/>
  <c r="FD10" i="6"/>
  <c r="FE10" i="6"/>
  <c r="FF10" i="6"/>
  <c r="FG10" i="6"/>
  <c r="FH10" i="6"/>
  <c r="FI10" i="6"/>
  <c r="FJ10" i="6"/>
  <c r="EP11" i="6"/>
  <c r="EQ11" i="6"/>
  <c r="ER11" i="6"/>
  <c r="ES11" i="6"/>
  <c r="ET11" i="6"/>
  <c r="EU11" i="6"/>
  <c r="EV11" i="6"/>
  <c r="EW11" i="6"/>
  <c r="EX11" i="6"/>
  <c r="EY11" i="6"/>
  <c r="EZ11" i="6"/>
  <c r="FA11" i="6"/>
  <c r="FB11" i="6"/>
  <c r="FC11" i="6"/>
  <c r="FD11" i="6"/>
  <c r="FE11" i="6"/>
  <c r="FF11" i="6"/>
  <c r="FG11" i="6"/>
  <c r="FH11" i="6"/>
  <c r="FI11" i="6"/>
  <c r="FJ11" i="6"/>
  <c r="EP12" i="6"/>
  <c r="EQ12" i="6"/>
  <c r="ER12" i="6"/>
  <c r="ES12" i="6"/>
  <c r="ET12" i="6"/>
  <c r="EU12" i="6"/>
  <c r="EV12" i="6"/>
  <c r="EW12" i="6"/>
  <c r="EX12" i="6"/>
  <c r="EY12" i="6"/>
  <c r="EZ12" i="6"/>
  <c r="FA12" i="6"/>
  <c r="FB12" i="6"/>
  <c r="FC12" i="6"/>
  <c r="FD12" i="6"/>
  <c r="FE12" i="6"/>
  <c r="FF12" i="6"/>
  <c r="FG12" i="6"/>
  <c r="FH12" i="6"/>
  <c r="FI12" i="6"/>
  <c r="FJ12" i="6"/>
  <c r="EP13" i="6"/>
  <c r="EQ13" i="6"/>
  <c r="ER13" i="6"/>
  <c r="ES13" i="6"/>
  <c r="ET13" i="6"/>
  <c r="EU13" i="6"/>
  <c r="EV13" i="6"/>
  <c r="EW13" i="6"/>
  <c r="EX13" i="6"/>
  <c r="EY13" i="6"/>
  <c r="EZ13" i="6"/>
  <c r="FA13" i="6"/>
  <c r="FB13" i="6"/>
  <c r="FC13" i="6"/>
  <c r="FD13" i="6"/>
  <c r="FE13" i="6"/>
  <c r="FF13" i="6"/>
  <c r="FG13" i="6"/>
  <c r="FH13" i="6"/>
  <c r="FI13" i="6"/>
  <c r="FJ13" i="6"/>
  <c r="EP14" i="6"/>
  <c r="EQ14" i="6"/>
  <c r="ER14" i="6"/>
  <c r="ES14" i="6"/>
  <c r="ET14" i="6"/>
  <c r="EU14" i="6"/>
  <c r="EV14" i="6"/>
  <c r="EW14" i="6"/>
  <c r="EX14" i="6"/>
  <c r="EY14" i="6"/>
  <c r="EZ14" i="6"/>
  <c r="FA14" i="6"/>
  <c r="FB14" i="6"/>
  <c r="FC14" i="6"/>
  <c r="FD14" i="6"/>
  <c r="FE14" i="6"/>
  <c r="FF14" i="6"/>
  <c r="FG14" i="6"/>
  <c r="FH14" i="6"/>
  <c r="FI14" i="6"/>
  <c r="FJ14" i="6"/>
  <c r="EP15" i="6"/>
  <c r="EQ15" i="6"/>
  <c r="ER15" i="6"/>
  <c r="ES15" i="6"/>
  <c r="ET15" i="6"/>
  <c r="EU15" i="6"/>
  <c r="EV15" i="6"/>
  <c r="EW15" i="6"/>
  <c r="EX15" i="6"/>
  <c r="EY15" i="6"/>
  <c r="EZ15" i="6"/>
  <c r="FA15" i="6"/>
  <c r="FB15" i="6"/>
  <c r="FC15" i="6"/>
  <c r="FD15" i="6"/>
  <c r="FE15" i="6"/>
  <c r="FF15" i="6"/>
  <c r="FG15" i="6"/>
  <c r="FH15" i="6"/>
  <c r="FI15" i="6"/>
  <c r="FJ15" i="6"/>
  <c r="EP16" i="6"/>
  <c r="EQ16" i="6"/>
  <c r="ER16" i="6"/>
  <c r="ES16" i="6"/>
  <c r="ET16" i="6"/>
  <c r="EU16" i="6"/>
  <c r="EV16" i="6"/>
  <c r="EW16" i="6"/>
  <c r="EX16" i="6"/>
  <c r="EY16" i="6"/>
  <c r="EZ16" i="6"/>
  <c r="FA16" i="6"/>
  <c r="FB16" i="6"/>
  <c r="FC16" i="6"/>
  <c r="FD16" i="6"/>
  <c r="FE16" i="6"/>
  <c r="FF16" i="6"/>
  <c r="FG16" i="6"/>
  <c r="FH16" i="6"/>
  <c r="FI16" i="6"/>
  <c r="FJ16" i="6"/>
  <c r="EP17" i="6"/>
  <c r="EQ17" i="6"/>
  <c r="ER17" i="6"/>
  <c r="ES17" i="6"/>
  <c r="ET17" i="6"/>
  <c r="EU17" i="6"/>
  <c r="EV17" i="6"/>
  <c r="EW17" i="6"/>
  <c r="EX17" i="6"/>
  <c r="EY17" i="6"/>
  <c r="EZ17" i="6"/>
  <c r="FA17" i="6"/>
  <c r="FB17" i="6"/>
  <c r="FC17" i="6"/>
  <c r="FD17" i="6"/>
  <c r="FE17" i="6"/>
  <c r="FF17" i="6"/>
  <c r="FG17" i="6"/>
  <c r="FH17" i="6"/>
  <c r="FI17" i="6"/>
  <c r="FJ17" i="6"/>
  <c r="EP18" i="6"/>
  <c r="EQ18" i="6"/>
  <c r="ER18" i="6"/>
  <c r="ES18" i="6"/>
  <c r="ET18" i="6"/>
  <c r="EU18" i="6"/>
  <c r="EV18" i="6"/>
  <c r="EW18" i="6"/>
  <c r="EX18" i="6"/>
  <c r="EY18" i="6"/>
  <c r="EZ18" i="6"/>
  <c r="FA18" i="6"/>
  <c r="FB18" i="6"/>
  <c r="FC18" i="6"/>
  <c r="FD18" i="6"/>
  <c r="FE18" i="6"/>
  <c r="FF18" i="6"/>
  <c r="FG18" i="6"/>
  <c r="FH18" i="6"/>
  <c r="FI18" i="6"/>
  <c r="FJ18" i="6"/>
  <c r="EP19" i="6"/>
  <c r="EQ19" i="6"/>
  <c r="ER19" i="6"/>
  <c r="ES19" i="6"/>
  <c r="ET19" i="6"/>
  <c r="EU19" i="6"/>
  <c r="EV19" i="6"/>
  <c r="EW19" i="6"/>
  <c r="EX19" i="6"/>
  <c r="EY19" i="6"/>
  <c r="EZ19" i="6"/>
  <c r="FA19" i="6"/>
  <c r="FB19" i="6"/>
  <c r="FC19" i="6"/>
  <c r="FD19" i="6"/>
  <c r="FE19" i="6"/>
  <c r="FF19" i="6"/>
  <c r="FG19" i="6"/>
  <c r="FH19" i="6"/>
  <c r="FI19" i="6"/>
  <c r="FJ19" i="6"/>
  <c r="EP20" i="6"/>
  <c r="EQ20" i="6"/>
  <c r="ER20" i="6"/>
  <c r="ES20" i="6"/>
  <c r="ET20" i="6"/>
  <c r="EU20" i="6"/>
  <c r="EV20" i="6"/>
  <c r="EW20" i="6"/>
  <c r="EX20" i="6"/>
  <c r="EY20" i="6"/>
  <c r="EZ20" i="6"/>
  <c r="FA20" i="6"/>
  <c r="FB20" i="6"/>
  <c r="FC20" i="6"/>
  <c r="FD20" i="6"/>
  <c r="FE20" i="6"/>
  <c r="FF20" i="6"/>
  <c r="FG20" i="6"/>
  <c r="FH20" i="6"/>
  <c r="FI20" i="6"/>
  <c r="FJ20" i="6"/>
  <c r="EP21" i="6"/>
  <c r="EQ21" i="6"/>
  <c r="ER21" i="6"/>
  <c r="ES21" i="6"/>
  <c r="ET21" i="6"/>
  <c r="EU21" i="6"/>
  <c r="EV21" i="6"/>
  <c r="EW21" i="6"/>
  <c r="EX21" i="6"/>
  <c r="EY21" i="6"/>
  <c r="EZ21" i="6"/>
  <c r="FA21" i="6"/>
  <c r="FB21" i="6"/>
  <c r="FC21" i="6"/>
  <c r="FD21" i="6"/>
  <c r="FE21" i="6"/>
  <c r="FF21" i="6"/>
  <c r="FG21" i="6"/>
  <c r="FH21" i="6"/>
  <c r="FI21" i="6"/>
  <c r="FJ21" i="6"/>
  <c r="EP22" i="6"/>
  <c r="EQ22" i="6"/>
  <c r="ER22" i="6"/>
  <c r="ES22" i="6"/>
  <c r="ET22" i="6"/>
  <c r="EU22" i="6"/>
  <c r="EV22" i="6"/>
  <c r="EW22" i="6"/>
  <c r="EX22" i="6"/>
  <c r="EY22" i="6"/>
  <c r="EZ22" i="6"/>
  <c r="FA22" i="6"/>
  <c r="FB22" i="6"/>
  <c r="FC22" i="6"/>
  <c r="FD22" i="6"/>
  <c r="FE22" i="6"/>
  <c r="FF22" i="6"/>
  <c r="FG22" i="6"/>
  <c r="FH22" i="6"/>
  <c r="FI22" i="6"/>
  <c r="FJ22" i="6"/>
  <c r="EP23" i="6"/>
  <c r="EQ23" i="6"/>
  <c r="ER23" i="6"/>
  <c r="ES23" i="6"/>
  <c r="ET23" i="6"/>
  <c r="EU23" i="6"/>
  <c r="EV23" i="6"/>
  <c r="EW23" i="6"/>
  <c r="EX23" i="6"/>
  <c r="EY23" i="6"/>
  <c r="EZ23" i="6"/>
  <c r="FA23" i="6"/>
  <c r="FB23" i="6"/>
  <c r="FC23" i="6"/>
  <c r="FD23" i="6"/>
  <c r="FE23" i="6"/>
  <c r="FF23" i="6"/>
  <c r="FG23" i="6"/>
  <c r="FH23" i="6"/>
  <c r="FI23" i="6"/>
  <c r="FJ23" i="6"/>
  <c r="EP24" i="6"/>
  <c r="EQ24" i="6"/>
  <c r="ER24" i="6"/>
  <c r="ES24" i="6"/>
  <c r="ET24" i="6"/>
  <c r="EU24" i="6"/>
  <c r="EV24" i="6"/>
  <c r="EW24" i="6"/>
  <c r="EX24" i="6"/>
  <c r="EY24" i="6"/>
  <c r="EZ24" i="6"/>
  <c r="FA24" i="6"/>
  <c r="FB24" i="6"/>
  <c r="FC24" i="6"/>
  <c r="FD24" i="6"/>
  <c r="FE24" i="6"/>
  <c r="FF24" i="6"/>
  <c r="FG24" i="6"/>
  <c r="FH24" i="6"/>
  <c r="FI24" i="6"/>
  <c r="FJ24" i="6"/>
  <c r="EP25" i="6"/>
  <c r="EQ25" i="6"/>
  <c r="ER25" i="6"/>
  <c r="ES25" i="6"/>
  <c r="ET25" i="6"/>
  <c r="EU25" i="6"/>
  <c r="EV25" i="6"/>
  <c r="EW25" i="6"/>
  <c r="EX25" i="6"/>
  <c r="EY25" i="6"/>
  <c r="EZ25" i="6"/>
  <c r="FA25" i="6"/>
  <c r="FB25" i="6"/>
  <c r="FC25" i="6"/>
  <c r="FD25" i="6"/>
  <c r="FE25" i="6"/>
  <c r="FF25" i="6"/>
  <c r="FG25" i="6"/>
  <c r="FH25" i="6"/>
  <c r="FI25" i="6"/>
  <c r="FJ25" i="6"/>
  <c r="EP26" i="6"/>
  <c r="EQ26" i="6"/>
  <c r="ER26" i="6"/>
  <c r="ES26" i="6"/>
  <c r="ET26" i="6"/>
  <c r="EU26" i="6"/>
  <c r="EV26" i="6"/>
  <c r="EW26" i="6"/>
  <c r="EX26" i="6"/>
  <c r="EY26" i="6"/>
  <c r="EZ26" i="6"/>
  <c r="FA26" i="6"/>
  <c r="FB26" i="6"/>
  <c r="FC26" i="6"/>
  <c r="FD26" i="6"/>
  <c r="FE26" i="6"/>
  <c r="FF26" i="6"/>
  <c r="FG26" i="6"/>
  <c r="FH26" i="6"/>
  <c r="FI26" i="6"/>
  <c r="FJ26" i="6"/>
  <c r="EP27" i="6"/>
  <c r="EQ27" i="6"/>
  <c r="ER27" i="6"/>
  <c r="ES27" i="6"/>
  <c r="ET27" i="6"/>
  <c r="EU27" i="6"/>
  <c r="EV27" i="6"/>
  <c r="EW27" i="6"/>
  <c r="EX27" i="6"/>
  <c r="EY27" i="6"/>
  <c r="EZ27" i="6"/>
  <c r="FA27" i="6"/>
  <c r="FB27" i="6"/>
  <c r="FC27" i="6"/>
  <c r="FD27" i="6"/>
  <c r="FE27" i="6"/>
  <c r="FF27" i="6"/>
  <c r="FG27" i="6"/>
  <c r="FH27" i="6"/>
  <c r="FI27" i="6"/>
  <c r="FJ27" i="6"/>
  <c r="EP28" i="6"/>
  <c r="EQ28" i="6"/>
  <c r="ER28" i="6"/>
  <c r="ES28" i="6"/>
  <c r="ET28" i="6"/>
  <c r="EU28" i="6"/>
  <c r="EV28" i="6"/>
  <c r="EW28" i="6"/>
  <c r="EX28" i="6"/>
  <c r="EY28" i="6"/>
  <c r="EZ28" i="6"/>
  <c r="FA28" i="6"/>
  <c r="FB28" i="6"/>
  <c r="FC28" i="6"/>
  <c r="FD28" i="6"/>
  <c r="FE28" i="6"/>
  <c r="FF28" i="6"/>
  <c r="FG28" i="6"/>
  <c r="FH28" i="6"/>
  <c r="FI28" i="6"/>
  <c r="FJ28" i="6"/>
  <c r="EP29" i="6"/>
  <c r="EQ29" i="6"/>
  <c r="ER29" i="6"/>
  <c r="ES29" i="6"/>
  <c r="ET29" i="6"/>
  <c r="EU29" i="6"/>
  <c r="EV29" i="6"/>
  <c r="EW29" i="6"/>
  <c r="EX29" i="6"/>
  <c r="EY29" i="6"/>
  <c r="EZ29" i="6"/>
  <c r="FA29" i="6"/>
  <c r="FB29" i="6"/>
  <c r="FC29" i="6"/>
  <c r="FD29" i="6"/>
  <c r="FE29" i="6"/>
  <c r="FF29" i="6"/>
  <c r="FG29" i="6"/>
  <c r="FH29" i="6"/>
  <c r="FI29" i="6"/>
  <c r="FJ29" i="6"/>
  <c r="EP30" i="6"/>
  <c r="EQ30" i="6"/>
  <c r="ER30" i="6"/>
  <c r="ES30" i="6"/>
  <c r="ET30" i="6"/>
  <c r="EU30" i="6"/>
  <c r="EV30" i="6"/>
  <c r="EW30" i="6"/>
  <c r="EX30" i="6"/>
  <c r="EY30" i="6"/>
  <c r="EZ30" i="6"/>
  <c r="FA30" i="6"/>
  <c r="FB30" i="6"/>
  <c r="FC30" i="6"/>
  <c r="FD30" i="6"/>
  <c r="FE30" i="6"/>
  <c r="FF30" i="6"/>
  <c r="FG30" i="6"/>
  <c r="FH30" i="6"/>
  <c r="FI30" i="6"/>
  <c r="FJ30" i="6"/>
  <c r="EP31" i="6"/>
  <c r="EQ31" i="6"/>
  <c r="ER31" i="6"/>
  <c r="ES31" i="6"/>
  <c r="ET31" i="6"/>
  <c r="EU31" i="6"/>
  <c r="EV31" i="6"/>
  <c r="EW31" i="6"/>
  <c r="EX31" i="6"/>
  <c r="EY31" i="6"/>
  <c r="EZ31" i="6"/>
  <c r="FA31" i="6"/>
  <c r="FB31" i="6"/>
  <c r="FC31" i="6"/>
  <c r="FD31" i="6"/>
  <c r="FE31" i="6"/>
  <c r="FF31" i="6"/>
  <c r="FG31" i="6"/>
  <c r="FH31" i="6"/>
  <c r="FI31" i="6"/>
  <c r="FJ31" i="6"/>
  <c r="EP32" i="6"/>
  <c r="EQ32" i="6"/>
  <c r="ER32" i="6"/>
  <c r="ES32" i="6"/>
  <c r="ET32" i="6"/>
  <c r="EU32" i="6"/>
  <c r="EV32" i="6"/>
  <c r="EW32" i="6"/>
  <c r="EX32" i="6"/>
  <c r="EY32" i="6"/>
  <c r="EZ32" i="6"/>
  <c r="FA32" i="6"/>
  <c r="FB32" i="6"/>
  <c r="FC32" i="6"/>
  <c r="FD32" i="6"/>
  <c r="FE32" i="6"/>
  <c r="FF32" i="6"/>
  <c r="FG32" i="6"/>
  <c r="FH32" i="6"/>
  <c r="FI32" i="6"/>
  <c r="FJ32" i="6"/>
  <c r="EP33" i="6"/>
  <c r="EQ33" i="6"/>
  <c r="ER33" i="6"/>
  <c r="ES33" i="6"/>
  <c r="ET33" i="6"/>
  <c r="EU33" i="6"/>
  <c r="EV33" i="6"/>
  <c r="EW33" i="6"/>
  <c r="EX33" i="6"/>
  <c r="EY33" i="6"/>
  <c r="EZ33" i="6"/>
  <c r="FA33" i="6"/>
  <c r="FB33" i="6"/>
  <c r="FC33" i="6"/>
  <c r="FD33" i="6"/>
  <c r="FE33" i="6"/>
  <c r="FF33" i="6"/>
  <c r="FG33" i="6"/>
  <c r="FH33" i="6"/>
  <c r="FI33" i="6"/>
  <c r="FJ33" i="6"/>
  <c r="EP34" i="6"/>
  <c r="EQ34" i="6"/>
  <c r="ER34" i="6"/>
  <c r="ES34" i="6"/>
  <c r="ET34" i="6"/>
  <c r="EU34" i="6"/>
  <c r="EV34" i="6"/>
  <c r="EW34" i="6"/>
  <c r="EX34" i="6"/>
  <c r="EY34" i="6"/>
  <c r="EZ34" i="6"/>
  <c r="FA34" i="6"/>
  <c r="FB34" i="6"/>
  <c r="FC34" i="6"/>
  <c r="FD34" i="6"/>
  <c r="FE34" i="6"/>
  <c r="FF34" i="6"/>
  <c r="FG34" i="6"/>
  <c r="FH34" i="6"/>
  <c r="FI34" i="6"/>
  <c r="FJ34" i="6"/>
  <c r="EP35" i="6"/>
  <c r="EQ35" i="6"/>
  <c r="ER35" i="6"/>
  <c r="ES35" i="6"/>
  <c r="ET35" i="6"/>
  <c r="EU35" i="6"/>
  <c r="EV35" i="6"/>
  <c r="EW35" i="6"/>
  <c r="EX35" i="6"/>
  <c r="EY35" i="6"/>
  <c r="EZ35" i="6"/>
  <c r="FA35" i="6"/>
  <c r="FB35" i="6"/>
  <c r="FC35" i="6"/>
  <c r="FD35" i="6"/>
  <c r="FE35" i="6"/>
  <c r="FF35" i="6"/>
  <c r="FG35" i="6"/>
  <c r="FH35" i="6"/>
  <c r="FI35" i="6"/>
  <c r="FJ35" i="6"/>
  <c r="EP36" i="6"/>
  <c r="EQ36" i="6"/>
  <c r="ER36" i="6"/>
  <c r="ES36" i="6"/>
  <c r="ET36" i="6"/>
  <c r="EU36" i="6"/>
  <c r="EV36" i="6"/>
  <c r="EW36" i="6"/>
  <c r="EX36" i="6"/>
  <c r="EY36" i="6"/>
  <c r="EZ36" i="6"/>
  <c r="FA36" i="6"/>
  <c r="FB36" i="6"/>
  <c r="FC36" i="6"/>
  <c r="FD36" i="6"/>
  <c r="FE36" i="6"/>
  <c r="FF36" i="6"/>
  <c r="FG36" i="6"/>
  <c r="FH36" i="6"/>
  <c r="FI36" i="6"/>
  <c r="FJ36" i="6"/>
  <c r="EP37" i="6"/>
  <c r="EQ37" i="6"/>
  <c r="ER37" i="6"/>
  <c r="ES37" i="6"/>
  <c r="ET37" i="6"/>
  <c r="EU37" i="6"/>
  <c r="EV37" i="6"/>
  <c r="EW37" i="6"/>
  <c r="EX37" i="6"/>
  <c r="EY37" i="6"/>
  <c r="EZ37" i="6"/>
  <c r="FA37" i="6"/>
  <c r="FB37" i="6"/>
  <c r="FC37" i="6"/>
  <c r="FD37" i="6"/>
  <c r="FE37" i="6"/>
  <c r="FF37" i="6"/>
  <c r="FG37" i="6"/>
  <c r="FH37" i="6"/>
  <c r="FI37" i="6"/>
  <c r="FJ37" i="6"/>
  <c r="EP38" i="6"/>
  <c r="EQ38" i="6"/>
  <c r="ER38" i="6"/>
  <c r="ES38" i="6"/>
  <c r="ET38" i="6"/>
  <c r="EU38" i="6"/>
  <c r="EV38" i="6"/>
  <c r="EW38" i="6"/>
  <c r="EX38" i="6"/>
  <c r="EY38" i="6"/>
  <c r="EZ38" i="6"/>
  <c r="FA38" i="6"/>
  <c r="FB38" i="6"/>
  <c r="FC38" i="6"/>
  <c r="FD38" i="6"/>
  <c r="FE38" i="6"/>
  <c r="FF38" i="6"/>
  <c r="FG38" i="6"/>
  <c r="FH38" i="6"/>
  <c r="FI38" i="6"/>
  <c r="FJ38" i="6"/>
  <c r="EP39" i="6"/>
  <c r="EQ39" i="6"/>
  <c r="ER39" i="6"/>
  <c r="ES39" i="6"/>
  <c r="ET39" i="6"/>
  <c r="EU39" i="6"/>
  <c r="EV39" i="6"/>
  <c r="EW39" i="6"/>
  <c r="EX39" i="6"/>
  <c r="EY39" i="6"/>
  <c r="EZ39" i="6"/>
  <c r="FA39" i="6"/>
  <c r="FB39" i="6"/>
  <c r="FC39" i="6"/>
  <c r="FD39" i="6"/>
  <c r="FE39" i="6"/>
  <c r="FF39" i="6"/>
  <c r="FG39" i="6"/>
  <c r="FH39" i="6"/>
  <c r="FI39" i="6"/>
  <c r="FJ39" i="6"/>
  <c r="EP40" i="6"/>
  <c r="EQ40" i="6"/>
  <c r="ER40" i="6"/>
  <c r="ES40" i="6"/>
  <c r="ET40" i="6"/>
  <c r="EU40" i="6"/>
  <c r="EV40" i="6"/>
  <c r="EW40" i="6"/>
  <c r="EX40" i="6"/>
  <c r="EY40" i="6"/>
  <c r="EZ40" i="6"/>
  <c r="FA40" i="6"/>
  <c r="FB40" i="6"/>
  <c r="FC40" i="6"/>
  <c r="FD40" i="6"/>
  <c r="FE40" i="6"/>
  <c r="FF40" i="6"/>
  <c r="FG40" i="6"/>
  <c r="FH40" i="6"/>
  <c r="FI40" i="6"/>
  <c r="FJ40" i="6"/>
  <c r="EP41" i="6"/>
  <c r="EQ41" i="6"/>
  <c r="ER41" i="6"/>
  <c r="ES41" i="6"/>
  <c r="ET41" i="6"/>
  <c r="EU41" i="6"/>
  <c r="EV41" i="6"/>
  <c r="EW41" i="6"/>
  <c r="EX41" i="6"/>
  <c r="EY41" i="6"/>
  <c r="EZ41" i="6"/>
  <c r="FA41" i="6"/>
  <c r="FB41" i="6"/>
  <c r="FC41" i="6"/>
  <c r="FD41" i="6"/>
  <c r="FE41" i="6"/>
  <c r="FF41" i="6"/>
  <c r="FG41" i="6"/>
  <c r="FH41" i="6"/>
  <c r="FI41" i="6"/>
  <c r="FJ41" i="6"/>
  <c r="EP42" i="6"/>
  <c r="EQ42" i="6"/>
  <c r="ER42" i="6"/>
  <c r="ES42" i="6"/>
  <c r="ET42" i="6"/>
  <c r="EU42" i="6"/>
  <c r="EV42" i="6"/>
  <c r="EW42" i="6"/>
  <c r="EX42" i="6"/>
  <c r="EY42" i="6"/>
  <c r="EZ42" i="6"/>
  <c r="FA42" i="6"/>
  <c r="FB42" i="6"/>
  <c r="FC42" i="6"/>
  <c r="FD42" i="6"/>
  <c r="FE42" i="6"/>
  <c r="FF42" i="6"/>
  <c r="FG42" i="6"/>
  <c r="FH42" i="6"/>
  <c r="FI42" i="6"/>
  <c r="FJ42" i="6"/>
  <c r="EP43" i="6"/>
  <c r="EQ43" i="6"/>
  <c r="ER43" i="6"/>
  <c r="ES43" i="6"/>
  <c r="ET43" i="6"/>
  <c r="EU43" i="6"/>
  <c r="EV43" i="6"/>
  <c r="EW43" i="6"/>
  <c r="EX43" i="6"/>
  <c r="EY43" i="6"/>
  <c r="EZ43" i="6"/>
  <c r="FA43" i="6"/>
  <c r="FB43" i="6"/>
  <c r="FC43" i="6"/>
  <c r="FD43" i="6"/>
  <c r="FE43" i="6"/>
  <c r="FF43" i="6"/>
  <c r="FG43" i="6"/>
  <c r="FH43" i="6"/>
  <c r="FI43" i="6"/>
  <c r="FJ43" i="6"/>
  <c r="EP44" i="6"/>
  <c r="EQ44" i="6"/>
  <c r="ER44" i="6"/>
  <c r="ES44" i="6"/>
  <c r="ET44" i="6"/>
  <c r="EU44" i="6"/>
  <c r="EV44" i="6"/>
  <c r="EW44" i="6"/>
  <c r="EX44" i="6"/>
  <c r="EY44" i="6"/>
  <c r="EZ44" i="6"/>
  <c r="FA44" i="6"/>
  <c r="FB44" i="6"/>
  <c r="FC44" i="6"/>
  <c r="FD44" i="6"/>
  <c r="FE44" i="6"/>
  <c r="FF44" i="6"/>
  <c r="FG44" i="6"/>
  <c r="FH44" i="6"/>
  <c r="FI44" i="6"/>
  <c r="FJ44" i="6"/>
  <c r="EP45" i="6"/>
  <c r="EQ45" i="6"/>
  <c r="ER45" i="6"/>
  <c r="ES45" i="6"/>
  <c r="ET45" i="6"/>
  <c r="EU45" i="6"/>
  <c r="EV45" i="6"/>
  <c r="EW45" i="6"/>
  <c r="EX45" i="6"/>
  <c r="EY45" i="6"/>
  <c r="EZ45" i="6"/>
  <c r="FA45" i="6"/>
  <c r="FB45" i="6"/>
  <c r="FC45" i="6"/>
  <c r="FD45" i="6"/>
  <c r="FE45" i="6"/>
  <c r="FF45" i="6"/>
  <c r="FG45" i="6"/>
  <c r="FH45" i="6"/>
  <c r="FI45" i="6"/>
  <c r="FJ45" i="6"/>
  <c r="EP46" i="6"/>
  <c r="EQ46" i="6"/>
  <c r="ER46" i="6"/>
  <c r="ES46" i="6"/>
  <c r="ET46" i="6"/>
  <c r="EU46" i="6"/>
  <c r="EV46" i="6"/>
  <c r="EW46" i="6"/>
  <c r="EX46" i="6"/>
  <c r="EY46" i="6"/>
  <c r="EZ46" i="6"/>
  <c r="FA46" i="6"/>
  <c r="FB46" i="6"/>
  <c r="FC46" i="6"/>
  <c r="FD46" i="6"/>
  <c r="FE46" i="6"/>
  <c r="FF46" i="6"/>
  <c r="FG46" i="6"/>
  <c r="FH46" i="6"/>
  <c r="FI46" i="6"/>
  <c r="FJ46" i="6"/>
  <c r="EP47" i="6"/>
  <c r="EQ47" i="6"/>
  <c r="ER47" i="6"/>
  <c r="ES47" i="6"/>
  <c r="ET47" i="6"/>
  <c r="EU47" i="6"/>
  <c r="EV47" i="6"/>
  <c r="EW47" i="6"/>
  <c r="EX47" i="6"/>
  <c r="EY47" i="6"/>
  <c r="EZ47" i="6"/>
  <c r="FA47" i="6"/>
  <c r="FB47" i="6"/>
  <c r="FC47" i="6"/>
  <c r="FD47" i="6"/>
  <c r="FE47" i="6"/>
  <c r="FF47" i="6"/>
  <c r="FG47" i="6"/>
  <c r="FH47" i="6"/>
  <c r="FI47" i="6"/>
  <c r="FJ47" i="6"/>
  <c r="EP48" i="6"/>
  <c r="EQ48" i="6"/>
  <c r="ER48" i="6"/>
  <c r="ES48" i="6"/>
  <c r="ET48" i="6"/>
  <c r="EU48" i="6"/>
  <c r="EV48" i="6"/>
  <c r="EW48" i="6"/>
  <c r="EX48" i="6"/>
  <c r="EY48" i="6"/>
  <c r="EZ48" i="6"/>
  <c r="FA48" i="6"/>
  <c r="FB48" i="6"/>
  <c r="FC48" i="6"/>
  <c r="FD48" i="6"/>
  <c r="FE48" i="6"/>
  <c r="FF48" i="6"/>
  <c r="FG48" i="6"/>
  <c r="FH48" i="6"/>
  <c r="FI48" i="6"/>
  <c r="FJ48" i="6"/>
  <c r="EP49" i="6"/>
  <c r="EQ49" i="6"/>
  <c r="ER49" i="6"/>
  <c r="ES49" i="6"/>
  <c r="ET49" i="6"/>
  <c r="EU49" i="6"/>
  <c r="EV49" i="6"/>
  <c r="EW49" i="6"/>
  <c r="EX49" i="6"/>
  <c r="EY49" i="6"/>
  <c r="EZ49" i="6"/>
  <c r="FA49" i="6"/>
  <c r="FB49" i="6"/>
  <c r="FC49" i="6"/>
  <c r="FD49" i="6"/>
  <c r="FE49" i="6"/>
  <c r="FF49" i="6"/>
  <c r="FG49" i="6"/>
  <c r="FH49" i="6"/>
  <c r="FI49" i="6"/>
  <c r="FJ49" i="6"/>
  <c r="EP50" i="6"/>
  <c r="EQ50" i="6"/>
  <c r="ER50" i="6"/>
  <c r="ES50" i="6"/>
  <c r="ET50" i="6"/>
  <c r="EU50" i="6"/>
  <c r="EV50" i="6"/>
  <c r="EW50" i="6"/>
  <c r="EX50" i="6"/>
  <c r="EY50" i="6"/>
  <c r="EZ50" i="6"/>
  <c r="FA50" i="6"/>
  <c r="FB50" i="6"/>
  <c r="FC50" i="6"/>
  <c r="FD50" i="6"/>
  <c r="FE50" i="6"/>
  <c r="FF50" i="6"/>
  <c r="FG50" i="6"/>
  <c r="FH50" i="6"/>
  <c r="FI50" i="6"/>
  <c r="FJ50" i="6"/>
  <c r="EP51" i="6"/>
  <c r="EQ51" i="6"/>
  <c r="ER51" i="6"/>
  <c r="ES51" i="6"/>
  <c r="ET51" i="6"/>
  <c r="EU51" i="6"/>
  <c r="EV51" i="6"/>
  <c r="EW51" i="6"/>
  <c r="EX51" i="6"/>
  <c r="EY51" i="6"/>
  <c r="EZ51" i="6"/>
  <c r="FA51" i="6"/>
  <c r="FB51" i="6"/>
  <c r="FC51" i="6"/>
  <c r="FD51" i="6"/>
  <c r="FE51" i="6"/>
  <c r="FF51" i="6"/>
  <c r="FG51" i="6"/>
  <c r="FH51" i="6"/>
  <c r="FI51" i="6"/>
  <c r="FJ51" i="6"/>
  <c r="EP52" i="6"/>
  <c r="EQ52" i="6"/>
  <c r="ER52" i="6"/>
  <c r="ES52" i="6"/>
  <c r="ET52" i="6"/>
  <c r="EU52" i="6"/>
  <c r="EV52" i="6"/>
  <c r="EW52" i="6"/>
  <c r="EX52" i="6"/>
  <c r="EY52" i="6"/>
  <c r="EZ52" i="6"/>
  <c r="FA52" i="6"/>
  <c r="FB52" i="6"/>
  <c r="FC52" i="6"/>
  <c r="FD52" i="6"/>
  <c r="FE52" i="6"/>
  <c r="FF52" i="6"/>
  <c r="FG52" i="6"/>
  <c r="FH52" i="6"/>
  <c r="FI52" i="6"/>
  <c r="FJ52" i="6"/>
  <c r="EP53" i="6"/>
  <c r="EQ53" i="6"/>
  <c r="ER53" i="6"/>
  <c r="ES53" i="6"/>
  <c r="ET53" i="6"/>
  <c r="EU53" i="6"/>
  <c r="EV53" i="6"/>
  <c r="EW53" i="6"/>
  <c r="EX53" i="6"/>
  <c r="EY53" i="6"/>
  <c r="EZ53" i="6"/>
  <c r="FA53" i="6"/>
  <c r="FB53" i="6"/>
  <c r="FC53" i="6"/>
  <c r="FD53" i="6"/>
  <c r="FE53" i="6"/>
  <c r="FF53" i="6"/>
  <c r="FG53" i="6"/>
  <c r="FH53" i="6"/>
  <c r="FI53" i="6"/>
  <c r="FJ53" i="6"/>
  <c r="EP54" i="6"/>
  <c r="EQ54" i="6"/>
  <c r="ER54" i="6"/>
  <c r="ES54" i="6"/>
  <c r="ET54" i="6"/>
  <c r="EU54" i="6"/>
  <c r="EV54" i="6"/>
  <c r="EW54" i="6"/>
  <c r="EX54" i="6"/>
  <c r="EY54" i="6"/>
  <c r="EZ54" i="6"/>
  <c r="FA54" i="6"/>
  <c r="FB54" i="6"/>
  <c r="FC54" i="6"/>
  <c r="FD54" i="6"/>
  <c r="FE54" i="6"/>
  <c r="FF54" i="6"/>
  <c r="FG54" i="6"/>
  <c r="FH54" i="6"/>
  <c r="FI54" i="6"/>
  <c r="FJ54" i="6"/>
  <c r="EP55" i="6"/>
  <c r="EQ55" i="6"/>
  <c r="ER55" i="6"/>
  <c r="ES55" i="6"/>
  <c r="ET55" i="6"/>
  <c r="EU55" i="6"/>
  <c r="EV55" i="6"/>
  <c r="EW55" i="6"/>
  <c r="EX55" i="6"/>
  <c r="EY55" i="6"/>
  <c r="EZ55" i="6"/>
  <c r="FA55" i="6"/>
  <c r="FB55" i="6"/>
  <c r="FC55" i="6"/>
  <c r="FD55" i="6"/>
  <c r="FE55" i="6"/>
  <c r="FF55" i="6"/>
  <c r="FG55" i="6"/>
  <c r="FH55" i="6"/>
  <c r="FI55" i="6"/>
  <c r="FJ55" i="6"/>
  <c r="EP56" i="6"/>
  <c r="EQ56" i="6"/>
  <c r="ER56" i="6"/>
  <c r="ES56" i="6"/>
  <c r="ET56" i="6"/>
  <c r="EU56" i="6"/>
  <c r="EV56" i="6"/>
  <c r="EW56" i="6"/>
  <c r="EX56" i="6"/>
  <c r="EY56" i="6"/>
  <c r="EZ56" i="6"/>
  <c r="FA56" i="6"/>
  <c r="FB56" i="6"/>
  <c r="FC56" i="6"/>
  <c r="FD56" i="6"/>
  <c r="FE56" i="6"/>
  <c r="FF56" i="6"/>
  <c r="FG56" i="6"/>
  <c r="FH56" i="6"/>
  <c r="FI56" i="6"/>
  <c r="FJ56" i="6"/>
  <c r="EP57" i="6"/>
  <c r="EQ57" i="6"/>
  <c r="ER57" i="6"/>
  <c r="ES57" i="6"/>
  <c r="ET57" i="6"/>
  <c r="EU57" i="6"/>
  <c r="EV57" i="6"/>
  <c r="EW57" i="6"/>
  <c r="EX57" i="6"/>
  <c r="EY57" i="6"/>
  <c r="EZ57" i="6"/>
  <c r="FA57" i="6"/>
  <c r="FB57" i="6"/>
  <c r="FC57" i="6"/>
  <c r="FD57" i="6"/>
  <c r="FE57" i="6"/>
  <c r="FF57" i="6"/>
  <c r="FG57" i="6"/>
  <c r="FH57" i="6"/>
  <c r="FI57" i="6"/>
  <c r="FJ57" i="6"/>
  <c r="EP58" i="6"/>
  <c r="EQ58" i="6"/>
  <c r="ER58" i="6"/>
  <c r="ES58" i="6"/>
  <c r="ET58" i="6"/>
  <c r="EU58" i="6"/>
  <c r="EV58" i="6"/>
  <c r="EW58" i="6"/>
  <c r="EX58" i="6"/>
  <c r="EY58" i="6"/>
  <c r="EZ58" i="6"/>
  <c r="FA58" i="6"/>
  <c r="FB58" i="6"/>
  <c r="FC58" i="6"/>
  <c r="FD58" i="6"/>
  <c r="FE58" i="6"/>
  <c r="FF58" i="6"/>
  <c r="FG58" i="6"/>
  <c r="FH58" i="6"/>
  <c r="FI58" i="6"/>
  <c r="FJ58" i="6"/>
  <c r="EP59" i="6"/>
  <c r="EQ59" i="6"/>
  <c r="ER59" i="6"/>
  <c r="ES59" i="6"/>
  <c r="ET59" i="6"/>
  <c r="EU59" i="6"/>
  <c r="EV59" i="6"/>
  <c r="EW59" i="6"/>
  <c r="EX59" i="6"/>
  <c r="EY59" i="6"/>
  <c r="EZ59" i="6"/>
  <c r="FA59" i="6"/>
  <c r="FB59" i="6"/>
  <c r="FC59" i="6"/>
  <c r="FD59" i="6"/>
  <c r="FE59" i="6"/>
  <c r="FF59" i="6"/>
  <c r="FG59" i="6"/>
  <c r="FH59" i="6"/>
  <c r="FI59" i="6"/>
  <c r="FJ59" i="6"/>
  <c r="EP60" i="6"/>
  <c r="EQ60" i="6"/>
  <c r="ER60" i="6"/>
  <c r="ES60" i="6"/>
  <c r="ET60" i="6"/>
  <c r="EU60" i="6"/>
  <c r="EV60" i="6"/>
  <c r="EW60" i="6"/>
  <c r="EX60" i="6"/>
  <c r="EY60" i="6"/>
  <c r="EZ60" i="6"/>
  <c r="FA60" i="6"/>
  <c r="FB60" i="6"/>
  <c r="FC60" i="6"/>
  <c r="FD60" i="6"/>
  <c r="FE60" i="6"/>
  <c r="FF60" i="6"/>
  <c r="FG60" i="6"/>
  <c r="FH60" i="6"/>
  <c r="FI60" i="6"/>
  <c r="FJ60" i="6"/>
  <c r="EP61" i="6"/>
  <c r="EQ61" i="6"/>
  <c r="ER61" i="6"/>
  <c r="ES61" i="6"/>
  <c r="ET61" i="6"/>
  <c r="EU61" i="6"/>
  <c r="EV61" i="6"/>
  <c r="EW61" i="6"/>
  <c r="EX61" i="6"/>
  <c r="EY61" i="6"/>
  <c r="EZ61" i="6"/>
  <c r="FA61" i="6"/>
  <c r="FB61" i="6"/>
  <c r="FC61" i="6"/>
  <c r="FD61" i="6"/>
  <c r="FE61" i="6"/>
  <c r="FF61" i="6"/>
  <c r="FG61" i="6"/>
  <c r="FH61" i="6"/>
  <c r="FI61" i="6"/>
  <c r="FJ61" i="6"/>
  <c r="EP62" i="6"/>
  <c r="EQ62" i="6"/>
  <c r="ER62" i="6"/>
  <c r="ES62" i="6"/>
  <c r="ET62" i="6"/>
  <c r="EU62" i="6"/>
  <c r="EV62" i="6"/>
  <c r="EW62" i="6"/>
  <c r="EX62" i="6"/>
  <c r="EY62" i="6"/>
  <c r="EZ62" i="6"/>
  <c r="FA62" i="6"/>
  <c r="FB62" i="6"/>
  <c r="FC62" i="6"/>
  <c r="FD62" i="6"/>
  <c r="FE62" i="6"/>
  <c r="FF62" i="6"/>
  <c r="FG62" i="6"/>
  <c r="FH62" i="6"/>
  <c r="FI62" i="6"/>
  <c r="FJ62" i="6"/>
  <c r="EP63" i="6"/>
  <c r="EQ63" i="6"/>
  <c r="ER63" i="6"/>
  <c r="ES63" i="6"/>
  <c r="ET63" i="6"/>
  <c r="EU63" i="6"/>
  <c r="EV63" i="6"/>
  <c r="EW63" i="6"/>
  <c r="EX63" i="6"/>
  <c r="EY63" i="6"/>
  <c r="EZ63" i="6"/>
  <c r="FA63" i="6"/>
  <c r="FB63" i="6"/>
  <c r="FC63" i="6"/>
  <c r="FD63" i="6"/>
  <c r="FE63" i="6"/>
  <c r="FF63" i="6"/>
  <c r="FG63" i="6"/>
  <c r="FH63" i="6"/>
  <c r="FI63" i="6"/>
  <c r="FJ63" i="6"/>
  <c r="EP64" i="6"/>
  <c r="EQ64" i="6"/>
  <c r="ER64" i="6"/>
  <c r="ES64" i="6"/>
  <c r="ET64" i="6"/>
  <c r="EU64" i="6"/>
  <c r="EV64" i="6"/>
  <c r="EW64" i="6"/>
  <c r="EX64" i="6"/>
  <c r="EY64" i="6"/>
  <c r="EZ64" i="6"/>
  <c r="FA64" i="6"/>
  <c r="FB64" i="6"/>
  <c r="FC64" i="6"/>
  <c r="FD64" i="6"/>
  <c r="FE64" i="6"/>
  <c r="FF64" i="6"/>
  <c r="FG64" i="6"/>
  <c r="FH64" i="6"/>
  <c r="FI64" i="6"/>
  <c r="FJ64" i="6"/>
  <c r="EP65" i="6"/>
  <c r="EQ65" i="6"/>
  <c r="ER65" i="6"/>
  <c r="ES65" i="6"/>
  <c r="ET65" i="6"/>
  <c r="EU65" i="6"/>
  <c r="EV65" i="6"/>
  <c r="EW65" i="6"/>
  <c r="EX65" i="6"/>
  <c r="EY65" i="6"/>
  <c r="EZ65" i="6"/>
  <c r="FA65" i="6"/>
  <c r="FB65" i="6"/>
  <c r="FC65" i="6"/>
  <c r="FD65" i="6"/>
  <c r="FE65" i="6"/>
  <c r="FF65" i="6"/>
  <c r="FG65" i="6"/>
  <c r="FH65" i="6"/>
  <c r="FI65" i="6"/>
  <c r="FJ65" i="6"/>
  <c r="EP66" i="6"/>
  <c r="EQ66" i="6"/>
  <c r="ER66" i="6"/>
  <c r="ES66" i="6"/>
  <c r="ET66" i="6"/>
  <c r="EU66" i="6"/>
  <c r="EV66" i="6"/>
  <c r="EW66" i="6"/>
  <c r="EX66" i="6"/>
  <c r="EY66" i="6"/>
  <c r="EZ66" i="6"/>
  <c r="FA66" i="6"/>
  <c r="FB66" i="6"/>
  <c r="FC66" i="6"/>
  <c r="FD66" i="6"/>
  <c r="FE66" i="6"/>
  <c r="FF66" i="6"/>
  <c r="FG66" i="6"/>
  <c r="FH66" i="6"/>
  <c r="FI66" i="6"/>
  <c r="FJ66" i="6"/>
  <c r="EP67" i="6"/>
  <c r="EQ67" i="6"/>
  <c r="ER67" i="6"/>
  <c r="ES67" i="6"/>
  <c r="ET67" i="6"/>
  <c r="EU67" i="6"/>
  <c r="EV67" i="6"/>
  <c r="EW67" i="6"/>
  <c r="EX67" i="6"/>
  <c r="EY67" i="6"/>
  <c r="EZ67" i="6"/>
  <c r="FA67" i="6"/>
  <c r="FB67" i="6"/>
  <c r="FC67" i="6"/>
  <c r="FD67" i="6"/>
  <c r="FE67" i="6"/>
  <c r="FF67" i="6"/>
  <c r="FG67" i="6"/>
  <c r="FH67" i="6"/>
  <c r="FI67" i="6"/>
  <c r="FJ67" i="6"/>
  <c r="EP68" i="6"/>
  <c r="EQ68" i="6"/>
  <c r="ER68" i="6"/>
  <c r="ES68" i="6"/>
  <c r="ET68" i="6"/>
  <c r="EU68" i="6"/>
  <c r="EV68" i="6"/>
  <c r="EW68" i="6"/>
  <c r="EX68" i="6"/>
  <c r="EY68" i="6"/>
  <c r="EZ68" i="6"/>
  <c r="FA68" i="6"/>
  <c r="FB68" i="6"/>
  <c r="FC68" i="6"/>
  <c r="FD68" i="6"/>
  <c r="FE68" i="6"/>
  <c r="FF68" i="6"/>
  <c r="FG68" i="6"/>
  <c r="FH68" i="6"/>
  <c r="FI68" i="6"/>
  <c r="FJ68" i="6"/>
  <c r="EP69" i="6"/>
  <c r="EQ69" i="6"/>
  <c r="ER69" i="6"/>
  <c r="ES69" i="6"/>
  <c r="ET69" i="6"/>
  <c r="EU69" i="6"/>
  <c r="EV69" i="6"/>
  <c r="EW69" i="6"/>
  <c r="EX69" i="6"/>
  <c r="EY69" i="6"/>
  <c r="EZ69" i="6"/>
  <c r="FA69" i="6"/>
  <c r="FB69" i="6"/>
  <c r="FC69" i="6"/>
  <c r="FD69" i="6"/>
  <c r="FE69" i="6"/>
  <c r="FF69" i="6"/>
  <c r="FG69" i="6"/>
  <c r="FH69" i="6"/>
  <c r="FI69" i="6"/>
  <c r="FJ69" i="6"/>
  <c r="EP70" i="6"/>
  <c r="EQ70" i="6"/>
  <c r="ER70" i="6"/>
  <c r="ES70" i="6"/>
  <c r="ET70" i="6"/>
  <c r="EU70" i="6"/>
  <c r="EV70" i="6"/>
  <c r="EW70" i="6"/>
  <c r="EX70" i="6"/>
  <c r="EY70" i="6"/>
  <c r="EZ70" i="6"/>
  <c r="FA70" i="6"/>
  <c r="FB70" i="6"/>
  <c r="FC70" i="6"/>
  <c r="FD70" i="6"/>
  <c r="FE70" i="6"/>
  <c r="FF70" i="6"/>
  <c r="FG70" i="6"/>
  <c r="FH70" i="6"/>
  <c r="FI70" i="6"/>
  <c r="FJ70" i="6"/>
  <c r="EP71" i="6"/>
  <c r="EQ71" i="6"/>
  <c r="ER71" i="6"/>
  <c r="ES71" i="6"/>
  <c r="ET71" i="6"/>
  <c r="EU71" i="6"/>
  <c r="EV71" i="6"/>
  <c r="EW71" i="6"/>
  <c r="EX71" i="6"/>
  <c r="EY71" i="6"/>
  <c r="EZ71" i="6"/>
  <c r="FA71" i="6"/>
  <c r="FB71" i="6"/>
  <c r="FC71" i="6"/>
  <c r="FD71" i="6"/>
  <c r="FE71" i="6"/>
  <c r="FF71" i="6"/>
  <c r="FG71" i="6"/>
  <c r="FH71" i="6"/>
  <c r="FI71" i="6"/>
  <c r="FJ71" i="6"/>
  <c r="EP72" i="6"/>
  <c r="EQ72" i="6"/>
  <c r="ER72" i="6"/>
  <c r="ES72" i="6"/>
  <c r="ET72" i="6"/>
  <c r="EU72" i="6"/>
  <c r="EV72" i="6"/>
  <c r="EW72" i="6"/>
  <c r="EX72" i="6"/>
  <c r="EY72" i="6"/>
  <c r="EZ72" i="6"/>
  <c r="FA72" i="6"/>
  <c r="FB72" i="6"/>
  <c r="FC72" i="6"/>
  <c r="FD72" i="6"/>
  <c r="FE72" i="6"/>
  <c r="FF72" i="6"/>
  <c r="FG72" i="6"/>
  <c r="FH72" i="6"/>
  <c r="FI72" i="6"/>
  <c r="FJ72" i="6"/>
  <c r="EP73" i="6"/>
  <c r="EQ73" i="6"/>
  <c r="ER73" i="6"/>
  <c r="ES73" i="6"/>
  <c r="ET73" i="6"/>
  <c r="EU73" i="6"/>
  <c r="EV73" i="6"/>
  <c r="EW73" i="6"/>
  <c r="EX73" i="6"/>
  <c r="EY73" i="6"/>
  <c r="EZ73" i="6"/>
  <c r="FA73" i="6"/>
  <c r="FB73" i="6"/>
  <c r="FC73" i="6"/>
  <c r="FD73" i="6"/>
  <c r="FE73" i="6"/>
  <c r="FF73" i="6"/>
  <c r="FG73" i="6"/>
  <c r="FH73" i="6"/>
  <c r="FI73" i="6"/>
  <c r="FJ73" i="6"/>
  <c r="EP74" i="6"/>
  <c r="EQ74" i="6"/>
  <c r="ER74" i="6"/>
  <c r="ES74" i="6"/>
  <c r="ET74" i="6"/>
  <c r="EU74" i="6"/>
  <c r="EV74" i="6"/>
  <c r="EW74" i="6"/>
  <c r="EX74" i="6"/>
  <c r="EY74" i="6"/>
  <c r="EZ74" i="6"/>
  <c r="FA74" i="6"/>
  <c r="FB74" i="6"/>
  <c r="FC74" i="6"/>
  <c r="FD74" i="6"/>
  <c r="FE74" i="6"/>
  <c r="FF74" i="6"/>
  <c r="FG74" i="6"/>
  <c r="FH74" i="6"/>
  <c r="FI74" i="6"/>
  <c r="FJ74" i="6"/>
  <c r="EP75" i="6"/>
  <c r="EQ75" i="6"/>
  <c r="ER75" i="6"/>
  <c r="ES75" i="6"/>
  <c r="ET75" i="6"/>
  <c r="EU75" i="6"/>
  <c r="EV75" i="6"/>
  <c r="EW75" i="6"/>
  <c r="EX75" i="6"/>
  <c r="EY75" i="6"/>
  <c r="EZ75" i="6"/>
  <c r="FA75" i="6"/>
  <c r="FB75" i="6"/>
  <c r="FC75" i="6"/>
  <c r="FD75" i="6"/>
  <c r="FE75" i="6"/>
  <c r="FF75" i="6"/>
  <c r="FG75" i="6"/>
  <c r="FH75" i="6"/>
  <c r="FI75" i="6"/>
  <c r="FJ75" i="6"/>
  <c r="EP76" i="6"/>
  <c r="EQ76" i="6"/>
  <c r="ER76" i="6"/>
  <c r="ES76" i="6"/>
  <c r="ET76" i="6"/>
  <c r="EU76" i="6"/>
  <c r="EV76" i="6"/>
  <c r="EW76" i="6"/>
  <c r="EX76" i="6"/>
  <c r="EY76" i="6"/>
  <c r="EZ76" i="6"/>
  <c r="FA76" i="6"/>
  <c r="FB76" i="6"/>
  <c r="FC76" i="6"/>
  <c r="FD76" i="6"/>
  <c r="FE76" i="6"/>
  <c r="FF76" i="6"/>
  <c r="FG76" i="6"/>
  <c r="FH76" i="6"/>
  <c r="FI76" i="6"/>
  <c r="FJ76" i="6"/>
  <c r="EP77" i="6"/>
  <c r="EQ77" i="6"/>
  <c r="ER77" i="6"/>
  <c r="ES77" i="6"/>
  <c r="ET77" i="6"/>
  <c r="EU77" i="6"/>
  <c r="EV77" i="6"/>
  <c r="EW77" i="6"/>
  <c r="EX77" i="6"/>
  <c r="EY77" i="6"/>
  <c r="EZ77" i="6"/>
  <c r="FA77" i="6"/>
  <c r="FB77" i="6"/>
  <c r="FC77" i="6"/>
  <c r="FD77" i="6"/>
  <c r="FE77" i="6"/>
  <c r="FF77" i="6"/>
  <c r="FG77" i="6"/>
  <c r="FH77" i="6"/>
  <c r="FI77" i="6"/>
  <c r="FJ77" i="6"/>
  <c r="EP78" i="6"/>
  <c r="EQ78" i="6"/>
  <c r="ER78" i="6"/>
  <c r="ES78" i="6"/>
  <c r="ET78" i="6"/>
  <c r="EU78" i="6"/>
  <c r="EV78" i="6"/>
  <c r="EW78" i="6"/>
  <c r="EX78" i="6"/>
  <c r="EY78" i="6"/>
  <c r="EZ78" i="6"/>
  <c r="FA78" i="6"/>
  <c r="FB78" i="6"/>
  <c r="FC78" i="6"/>
  <c r="FD78" i="6"/>
  <c r="FE78" i="6"/>
  <c r="FF78" i="6"/>
  <c r="FG78" i="6"/>
  <c r="FH78" i="6"/>
  <c r="FI78" i="6"/>
  <c r="FJ78" i="6"/>
  <c r="EP79" i="6"/>
  <c r="EQ79" i="6"/>
  <c r="ER79" i="6"/>
  <c r="ES79" i="6"/>
  <c r="ET79" i="6"/>
  <c r="EU79" i="6"/>
  <c r="EV79" i="6"/>
  <c r="EW79" i="6"/>
  <c r="EX79" i="6"/>
  <c r="EY79" i="6"/>
  <c r="EZ79" i="6"/>
  <c r="FA79" i="6"/>
  <c r="FB79" i="6"/>
  <c r="FC79" i="6"/>
  <c r="FD79" i="6"/>
  <c r="FE79" i="6"/>
  <c r="FF79" i="6"/>
  <c r="FG79" i="6"/>
  <c r="FH79" i="6"/>
  <c r="FI79" i="6"/>
  <c r="FJ79" i="6"/>
  <c r="EP80" i="6"/>
  <c r="EQ80" i="6"/>
  <c r="ER80" i="6"/>
  <c r="ES80" i="6"/>
  <c r="ET80" i="6"/>
  <c r="EU80" i="6"/>
  <c r="EV80" i="6"/>
  <c r="EW80" i="6"/>
  <c r="EX80" i="6"/>
  <c r="EY80" i="6"/>
  <c r="EZ80" i="6"/>
  <c r="FA80" i="6"/>
  <c r="FB80" i="6"/>
  <c r="FC80" i="6"/>
  <c r="FD80" i="6"/>
  <c r="FE80" i="6"/>
  <c r="FF80" i="6"/>
  <c r="FG80" i="6"/>
  <c r="FH80" i="6"/>
  <c r="FI80" i="6"/>
  <c r="FJ80" i="6"/>
  <c r="EP81" i="6"/>
  <c r="EQ81" i="6"/>
  <c r="ER81" i="6"/>
  <c r="ES81" i="6"/>
  <c r="ET81" i="6"/>
  <c r="EU81" i="6"/>
  <c r="EV81" i="6"/>
  <c r="EW81" i="6"/>
  <c r="EX81" i="6"/>
  <c r="EY81" i="6"/>
  <c r="EZ81" i="6"/>
  <c r="FA81" i="6"/>
  <c r="FB81" i="6"/>
  <c r="FC81" i="6"/>
  <c r="FD81" i="6"/>
  <c r="FE81" i="6"/>
  <c r="FF81" i="6"/>
  <c r="FG81" i="6"/>
  <c r="FH81" i="6"/>
  <c r="FI81" i="6"/>
  <c r="FJ81" i="6"/>
  <c r="EP82" i="6"/>
  <c r="EQ82" i="6"/>
  <c r="ER82" i="6"/>
  <c r="ES82" i="6"/>
  <c r="ET82" i="6"/>
  <c r="EU82" i="6"/>
  <c r="EV82" i="6"/>
  <c r="EW82" i="6"/>
  <c r="EX82" i="6"/>
  <c r="EY82" i="6"/>
  <c r="EZ82" i="6"/>
  <c r="FA82" i="6"/>
  <c r="FB82" i="6"/>
  <c r="FC82" i="6"/>
  <c r="FD82" i="6"/>
  <c r="FE82" i="6"/>
  <c r="FF82" i="6"/>
  <c r="FG82" i="6"/>
  <c r="FH82" i="6"/>
  <c r="FI82" i="6"/>
  <c r="FJ82" i="6"/>
  <c r="EP83" i="6"/>
  <c r="EQ83" i="6"/>
  <c r="ER83" i="6"/>
  <c r="ES83" i="6"/>
  <c r="ET83" i="6"/>
  <c r="EU83" i="6"/>
  <c r="EV83" i="6"/>
  <c r="EW83" i="6"/>
  <c r="EX83" i="6"/>
  <c r="EY83" i="6"/>
  <c r="EZ83" i="6"/>
  <c r="FA83" i="6"/>
  <c r="FB83" i="6"/>
  <c r="FC83" i="6"/>
  <c r="FD83" i="6"/>
  <c r="FE83" i="6"/>
  <c r="FF83" i="6"/>
  <c r="FG83" i="6"/>
  <c r="FH83" i="6"/>
  <c r="FI83" i="6"/>
  <c r="FJ83" i="6"/>
  <c r="EP84" i="6"/>
  <c r="EQ84" i="6"/>
  <c r="ER84" i="6"/>
  <c r="ES84" i="6"/>
  <c r="ET84" i="6"/>
  <c r="EU84" i="6"/>
  <c r="EV84" i="6"/>
  <c r="EW84" i="6"/>
  <c r="EX84" i="6"/>
  <c r="EY84" i="6"/>
  <c r="EZ84" i="6"/>
  <c r="FA84" i="6"/>
  <c r="FB84" i="6"/>
  <c r="FC84" i="6"/>
  <c r="FD84" i="6"/>
  <c r="FE84" i="6"/>
  <c r="FF84" i="6"/>
  <c r="FG84" i="6"/>
  <c r="FH84" i="6"/>
  <c r="FI84" i="6"/>
  <c r="FJ84" i="6"/>
  <c r="EP85" i="6"/>
  <c r="EQ85" i="6"/>
  <c r="ER85" i="6"/>
  <c r="ES85" i="6"/>
  <c r="ET85" i="6"/>
  <c r="EU85" i="6"/>
  <c r="EV85" i="6"/>
  <c r="EW85" i="6"/>
  <c r="EX85" i="6"/>
  <c r="EY85" i="6"/>
  <c r="EZ85" i="6"/>
  <c r="FA85" i="6"/>
  <c r="FB85" i="6"/>
  <c r="FC85" i="6"/>
  <c r="FD85" i="6"/>
  <c r="FE85" i="6"/>
  <c r="FF85" i="6"/>
  <c r="FG85" i="6"/>
  <c r="FH85" i="6"/>
  <c r="FI85" i="6"/>
  <c r="FJ85" i="6"/>
  <c r="EP86" i="6"/>
  <c r="EQ86" i="6"/>
  <c r="ER86" i="6"/>
  <c r="ES86" i="6"/>
  <c r="ET86" i="6"/>
  <c r="EU86" i="6"/>
  <c r="EV86" i="6"/>
  <c r="EW86" i="6"/>
  <c r="EX86" i="6"/>
  <c r="EY86" i="6"/>
  <c r="EZ86" i="6"/>
  <c r="FA86" i="6"/>
  <c r="FB86" i="6"/>
  <c r="FC86" i="6"/>
  <c r="FD86" i="6"/>
  <c r="FE86" i="6"/>
  <c r="FF86" i="6"/>
  <c r="FG86" i="6"/>
  <c r="FH86" i="6"/>
  <c r="FI86" i="6"/>
  <c r="FJ86" i="6"/>
  <c r="EP87" i="6"/>
  <c r="EQ87" i="6"/>
  <c r="ER87" i="6"/>
  <c r="ES87" i="6"/>
  <c r="ET87" i="6"/>
  <c r="EU87" i="6"/>
  <c r="EV87" i="6"/>
  <c r="EW87" i="6"/>
  <c r="EX87" i="6"/>
  <c r="EY87" i="6"/>
  <c r="EZ87" i="6"/>
  <c r="FA87" i="6"/>
  <c r="FB87" i="6"/>
  <c r="FC87" i="6"/>
  <c r="FD87" i="6"/>
  <c r="FE87" i="6"/>
  <c r="FF87" i="6"/>
  <c r="FG87" i="6"/>
  <c r="FH87" i="6"/>
  <c r="FI87" i="6"/>
  <c r="FJ87" i="6"/>
  <c r="EP88" i="6"/>
  <c r="EQ88" i="6"/>
  <c r="ER88" i="6"/>
  <c r="ES88" i="6"/>
  <c r="ET88" i="6"/>
  <c r="EU88" i="6"/>
  <c r="EV88" i="6"/>
  <c r="EW88" i="6"/>
  <c r="EX88" i="6"/>
  <c r="EY88" i="6"/>
  <c r="EZ88" i="6"/>
  <c r="FA88" i="6"/>
  <c r="FB88" i="6"/>
  <c r="FC88" i="6"/>
  <c r="FD88" i="6"/>
  <c r="FE88" i="6"/>
  <c r="FF88" i="6"/>
  <c r="FG88" i="6"/>
  <c r="FH88" i="6"/>
  <c r="FI88" i="6"/>
  <c r="FJ88" i="6"/>
  <c r="EP89" i="6"/>
  <c r="EQ89" i="6"/>
  <c r="ER89" i="6"/>
  <c r="ES89" i="6"/>
  <c r="ET89" i="6"/>
  <c r="EU89" i="6"/>
  <c r="EV89" i="6"/>
  <c r="EW89" i="6"/>
  <c r="EX89" i="6"/>
  <c r="EY89" i="6"/>
  <c r="EZ89" i="6"/>
  <c r="FA89" i="6"/>
  <c r="FB89" i="6"/>
  <c r="FC89" i="6"/>
  <c r="FD89" i="6"/>
  <c r="FE89" i="6"/>
  <c r="FF89" i="6"/>
  <c r="FG89" i="6"/>
  <c r="FH89" i="6"/>
  <c r="FI89" i="6"/>
  <c r="FJ89" i="6"/>
  <c r="EP90" i="6"/>
  <c r="EQ90" i="6"/>
  <c r="ER90" i="6"/>
  <c r="ES90" i="6"/>
  <c r="ET90" i="6"/>
  <c r="EU90" i="6"/>
  <c r="EV90" i="6"/>
  <c r="EW90" i="6"/>
  <c r="EX90" i="6"/>
  <c r="EY90" i="6"/>
  <c r="EZ90" i="6"/>
  <c r="FA90" i="6"/>
  <c r="FB90" i="6"/>
  <c r="FC90" i="6"/>
  <c r="FD90" i="6"/>
  <c r="FE90" i="6"/>
  <c r="FF90" i="6"/>
  <c r="FG90" i="6"/>
  <c r="FH90" i="6"/>
  <c r="FI90" i="6"/>
  <c r="FJ90" i="6"/>
  <c r="EP91" i="6"/>
  <c r="EQ91" i="6"/>
  <c r="ER91" i="6"/>
  <c r="ES91" i="6"/>
  <c r="ET91" i="6"/>
  <c r="EU91" i="6"/>
  <c r="EV91" i="6"/>
  <c r="EW91" i="6"/>
  <c r="EX91" i="6"/>
  <c r="EY91" i="6"/>
  <c r="EZ91" i="6"/>
  <c r="FA91" i="6"/>
  <c r="FB91" i="6"/>
  <c r="FC91" i="6"/>
  <c r="FD91" i="6"/>
  <c r="FE91" i="6"/>
  <c r="FF91" i="6"/>
  <c r="FG91" i="6"/>
  <c r="FH91" i="6"/>
  <c r="FI91" i="6"/>
  <c r="FJ91" i="6"/>
  <c r="EP92" i="6"/>
  <c r="EQ92" i="6"/>
  <c r="ER92" i="6"/>
  <c r="ES92" i="6"/>
  <c r="ET92" i="6"/>
  <c r="EU92" i="6"/>
  <c r="EV92" i="6"/>
  <c r="EW92" i="6"/>
  <c r="EX92" i="6"/>
  <c r="EY92" i="6"/>
  <c r="EZ92" i="6"/>
  <c r="FA92" i="6"/>
  <c r="FB92" i="6"/>
  <c r="FC92" i="6"/>
  <c r="FD92" i="6"/>
  <c r="FE92" i="6"/>
  <c r="FF92" i="6"/>
  <c r="FG92" i="6"/>
  <c r="FH92" i="6"/>
  <c r="FI92" i="6"/>
  <c r="FJ92" i="6"/>
  <c r="EP93" i="6"/>
  <c r="EQ93" i="6"/>
  <c r="ER93" i="6"/>
  <c r="ES93" i="6"/>
  <c r="ET93" i="6"/>
  <c r="EU93" i="6"/>
  <c r="EV93" i="6"/>
  <c r="EW93" i="6"/>
  <c r="EX93" i="6"/>
  <c r="EY93" i="6"/>
  <c r="EZ93" i="6"/>
  <c r="FA93" i="6"/>
  <c r="FB93" i="6"/>
  <c r="FC93" i="6"/>
  <c r="FD93" i="6"/>
  <c r="FE93" i="6"/>
  <c r="FF93" i="6"/>
  <c r="FG93" i="6"/>
  <c r="FH93" i="6"/>
  <c r="FI93" i="6"/>
  <c r="FJ93" i="6"/>
  <c r="EP94" i="6"/>
  <c r="EQ94" i="6"/>
  <c r="ER94" i="6"/>
  <c r="ES94" i="6"/>
  <c r="ET94" i="6"/>
  <c r="EU94" i="6"/>
  <c r="EV94" i="6"/>
  <c r="EW94" i="6"/>
  <c r="EX94" i="6"/>
  <c r="EY94" i="6"/>
  <c r="EZ94" i="6"/>
  <c r="FA94" i="6"/>
  <c r="FB94" i="6"/>
  <c r="FC94" i="6"/>
  <c r="FD94" i="6"/>
  <c r="FE94" i="6"/>
  <c r="FF94" i="6"/>
  <c r="FG94" i="6"/>
  <c r="FH94" i="6"/>
  <c r="FI94" i="6"/>
  <c r="FJ94" i="6"/>
  <c r="EP95" i="6"/>
  <c r="EQ95" i="6"/>
  <c r="ER95" i="6"/>
  <c r="ES95" i="6"/>
  <c r="ET95" i="6"/>
  <c r="EU95" i="6"/>
  <c r="EV95" i="6"/>
  <c r="EW95" i="6"/>
  <c r="EX95" i="6"/>
  <c r="EY95" i="6"/>
  <c r="EZ95" i="6"/>
  <c r="FA95" i="6"/>
  <c r="FB95" i="6"/>
  <c r="FC95" i="6"/>
  <c r="FD95" i="6"/>
  <c r="FE95" i="6"/>
  <c r="FF95" i="6"/>
  <c r="FG95" i="6"/>
  <c r="FH95" i="6"/>
  <c r="FI95" i="6"/>
  <c r="FJ95" i="6"/>
  <c r="EP96" i="6"/>
  <c r="EQ96" i="6"/>
  <c r="ER96" i="6"/>
  <c r="ES96" i="6"/>
  <c r="ET96" i="6"/>
  <c r="EU96" i="6"/>
  <c r="EV96" i="6"/>
  <c r="EW96" i="6"/>
  <c r="EX96" i="6"/>
  <c r="EY96" i="6"/>
  <c r="EZ96" i="6"/>
  <c r="FA96" i="6"/>
  <c r="FB96" i="6"/>
  <c r="FC96" i="6"/>
  <c r="FD96" i="6"/>
  <c r="FE96" i="6"/>
  <c r="FF96" i="6"/>
  <c r="FG96" i="6"/>
  <c r="FH96" i="6"/>
  <c r="FI96" i="6"/>
  <c r="FJ96" i="6"/>
  <c r="EP97" i="6"/>
  <c r="EQ97" i="6"/>
  <c r="ER97" i="6"/>
  <c r="ES97" i="6"/>
  <c r="ET97" i="6"/>
  <c r="EU97" i="6"/>
  <c r="EV97" i="6"/>
  <c r="EW97" i="6"/>
  <c r="EX97" i="6"/>
  <c r="EY97" i="6"/>
  <c r="EZ97" i="6"/>
  <c r="FA97" i="6"/>
  <c r="FB97" i="6"/>
  <c r="FC97" i="6"/>
  <c r="FD97" i="6"/>
  <c r="FE97" i="6"/>
  <c r="FF97" i="6"/>
  <c r="FG97" i="6"/>
  <c r="FH97" i="6"/>
  <c r="FI97" i="6"/>
  <c r="FJ97" i="6"/>
  <c r="EP98" i="6"/>
  <c r="EQ98" i="6"/>
  <c r="ER98" i="6"/>
  <c r="ES98" i="6"/>
  <c r="ET98" i="6"/>
  <c r="EU98" i="6"/>
  <c r="EV98" i="6"/>
  <c r="EW98" i="6"/>
  <c r="EX98" i="6"/>
  <c r="EY98" i="6"/>
  <c r="EZ98" i="6"/>
  <c r="FA98" i="6"/>
  <c r="FB98" i="6"/>
  <c r="FC98" i="6"/>
  <c r="FD98" i="6"/>
  <c r="FE98" i="6"/>
  <c r="FF98" i="6"/>
  <c r="FG98" i="6"/>
  <c r="FH98" i="6"/>
  <c r="FI98" i="6"/>
  <c r="FJ98" i="6"/>
  <c r="EP99" i="6"/>
  <c r="EQ99" i="6"/>
  <c r="ER99" i="6"/>
  <c r="ES99" i="6"/>
  <c r="ET99" i="6"/>
  <c r="EU99" i="6"/>
  <c r="EV99" i="6"/>
  <c r="EW99" i="6"/>
  <c r="EX99" i="6"/>
  <c r="EY99" i="6"/>
  <c r="EZ99" i="6"/>
  <c r="FA99" i="6"/>
  <c r="FB99" i="6"/>
  <c r="FC99" i="6"/>
  <c r="FD99" i="6"/>
  <c r="FE99" i="6"/>
  <c r="FF99" i="6"/>
  <c r="FG99" i="6"/>
  <c r="FH99" i="6"/>
  <c r="FI99" i="6"/>
  <c r="FJ99" i="6"/>
  <c r="EP100" i="6"/>
  <c r="EQ100" i="6"/>
  <c r="ER100" i="6"/>
  <c r="ES100" i="6"/>
  <c r="ET100" i="6"/>
  <c r="EU100" i="6"/>
  <c r="EV100" i="6"/>
  <c r="EW100" i="6"/>
  <c r="EX100" i="6"/>
  <c r="EY100" i="6"/>
  <c r="EZ100" i="6"/>
  <c r="FA100" i="6"/>
  <c r="FB100" i="6"/>
  <c r="FC100" i="6"/>
  <c r="FD100" i="6"/>
  <c r="FE100" i="6"/>
  <c r="FF100" i="6"/>
  <c r="FG100" i="6"/>
  <c r="FH100" i="6"/>
  <c r="FI100" i="6"/>
  <c r="FJ100" i="6"/>
  <c r="EP101" i="6"/>
  <c r="EQ101" i="6"/>
  <c r="ER101" i="6"/>
  <c r="ES101" i="6"/>
  <c r="ET101" i="6"/>
  <c r="EU101" i="6"/>
  <c r="EV101" i="6"/>
  <c r="EW101" i="6"/>
  <c r="EX101" i="6"/>
  <c r="EY101" i="6"/>
  <c r="EZ101" i="6"/>
  <c r="FA101" i="6"/>
  <c r="FB101" i="6"/>
  <c r="FC101" i="6"/>
  <c r="FD101" i="6"/>
  <c r="FE101" i="6"/>
  <c r="FF101" i="6"/>
  <c r="FG101" i="6"/>
  <c r="FH101" i="6"/>
  <c r="FI101" i="6"/>
  <c r="FJ101" i="6"/>
  <c r="EP102" i="6"/>
  <c r="EQ102" i="6"/>
  <c r="ER102" i="6"/>
  <c r="ES102" i="6"/>
  <c r="ET102" i="6"/>
  <c r="EU102" i="6"/>
  <c r="EV102" i="6"/>
  <c r="EW102" i="6"/>
  <c r="EX102" i="6"/>
  <c r="EY102" i="6"/>
  <c r="EZ102" i="6"/>
  <c r="FA102" i="6"/>
  <c r="FB102" i="6"/>
  <c r="FC102" i="6"/>
  <c r="FD102" i="6"/>
  <c r="FE102" i="6"/>
  <c r="FF102" i="6"/>
  <c r="FG102" i="6"/>
  <c r="FH102" i="6"/>
  <c r="FI102" i="6"/>
  <c r="FJ102" i="6"/>
  <c r="EP103" i="6"/>
  <c r="EQ103" i="6"/>
  <c r="ER103" i="6"/>
  <c r="ES103" i="6"/>
  <c r="ET103" i="6"/>
  <c r="EU103" i="6"/>
  <c r="EV103" i="6"/>
  <c r="EW103" i="6"/>
  <c r="EX103" i="6"/>
  <c r="EY103" i="6"/>
  <c r="EZ103" i="6"/>
  <c r="FA103" i="6"/>
  <c r="FB103" i="6"/>
  <c r="FC103" i="6"/>
  <c r="FD103" i="6"/>
  <c r="FE103" i="6"/>
  <c r="FF103" i="6"/>
  <c r="FG103" i="6"/>
  <c r="FH103" i="6"/>
  <c r="FI103" i="6"/>
  <c r="FJ103" i="6"/>
  <c r="EP104" i="6"/>
  <c r="EQ104" i="6"/>
  <c r="ER104" i="6"/>
  <c r="ES104" i="6"/>
  <c r="ET104" i="6"/>
  <c r="EU104" i="6"/>
  <c r="EV104" i="6"/>
  <c r="EW104" i="6"/>
  <c r="EX104" i="6"/>
  <c r="EY104" i="6"/>
  <c r="EZ104" i="6"/>
  <c r="FA104" i="6"/>
  <c r="FB104" i="6"/>
  <c r="FC104" i="6"/>
  <c r="FD104" i="6"/>
  <c r="FE104" i="6"/>
  <c r="FF104" i="6"/>
  <c r="FG104" i="6"/>
  <c r="FH104" i="6"/>
  <c r="FI104" i="6"/>
  <c r="FJ104" i="6"/>
  <c r="EP105" i="6"/>
  <c r="EQ105" i="6"/>
  <c r="ER105" i="6"/>
  <c r="ES105" i="6"/>
  <c r="ET105" i="6"/>
  <c r="EU105" i="6"/>
  <c r="EV105" i="6"/>
  <c r="EW105" i="6"/>
  <c r="EX105" i="6"/>
  <c r="EY105" i="6"/>
  <c r="EZ105" i="6"/>
  <c r="FA105" i="6"/>
  <c r="FB105" i="6"/>
  <c r="FC105" i="6"/>
  <c r="FD105" i="6"/>
  <c r="FE105" i="6"/>
  <c r="FF105" i="6"/>
  <c r="FG105" i="6"/>
  <c r="FH105" i="6"/>
  <c r="FI105" i="6"/>
  <c r="FJ105" i="6"/>
  <c r="EP106" i="6"/>
  <c r="EQ106" i="6"/>
  <c r="ER106" i="6"/>
  <c r="ES106" i="6"/>
  <c r="ET106" i="6"/>
  <c r="EU106" i="6"/>
  <c r="EV106" i="6"/>
  <c r="EW106" i="6"/>
  <c r="EX106" i="6"/>
  <c r="EY106" i="6"/>
  <c r="EZ106" i="6"/>
  <c r="FA106" i="6"/>
  <c r="FB106" i="6"/>
  <c r="FC106" i="6"/>
  <c r="FD106" i="6"/>
  <c r="FE106" i="6"/>
  <c r="FF106" i="6"/>
  <c r="FG106" i="6"/>
  <c r="FH106" i="6"/>
  <c r="FI106" i="6"/>
  <c r="FJ106" i="6"/>
  <c r="EP107" i="6"/>
  <c r="EQ107" i="6"/>
  <c r="ER107" i="6"/>
  <c r="ES107" i="6"/>
  <c r="ET107" i="6"/>
  <c r="EU107" i="6"/>
  <c r="EV107" i="6"/>
  <c r="EW107" i="6"/>
  <c r="EX107" i="6"/>
  <c r="EY107" i="6"/>
  <c r="EZ107" i="6"/>
  <c r="FA107" i="6"/>
  <c r="FB107" i="6"/>
  <c r="FC107" i="6"/>
  <c r="FD107" i="6"/>
  <c r="FE107" i="6"/>
  <c r="FF107" i="6"/>
  <c r="FG107" i="6"/>
  <c r="FH107" i="6"/>
  <c r="FI107" i="6"/>
  <c r="FJ107" i="6"/>
  <c r="EP108" i="6"/>
  <c r="EQ108" i="6"/>
  <c r="ER108" i="6"/>
  <c r="ES108" i="6"/>
  <c r="ET108" i="6"/>
  <c r="EU108" i="6"/>
  <c r="EV108" i="6"/>
  <c r="EW108" i="6"/>
  <c r="EX108" i="6"/>
  <c r="EY108" i="6"/>
  <c r="EZ108" i="6"/>
  <c r="FA108" i="6"/>
  <c r="FB108" i="6"/>
  <c r="FC108" i="6"/>
  <c r="FD108" i="6"/>
  <c r="FE108" i="6"/>
  <c r="FF108" i="6"/>
  <c r="FG108" i="6"/>
  <c r="FH108" i="6"/>
  <c r="FI108" i="6"/>
  <c r="FJ108" i="6"/>
  <c r="EP109" i="6"/>
  <c r="EQ109" i="6"/>
  <c r="ER109" i="6"/>
  <c r="ES109" i="6"/>
  <c r="ET109" i="6"/>
  <c r="EU109" i="6"/>
  <c r="EV109" i="6"/>
  <c r="EW109" i="6"/>
  <c r="EX109" i="6"/>
  <c r="EY109" i="6"/>
  <c r="EZ109" i="6"/>
  <c r="FA109" i="6"/>
  <c r="FB109" i="6"/>
  <c r="FC109" i="6"/>
  <c r="FD109" i="6"/>
  <c r="FE109" i="6"/>
  <c r="FF109" i="6"/>
  <c r="FG109" i="6"/>
  <c r="FH109" i="6"/>
  <c r="FI109" i="6"/>
  <c r="FJ109" i="6"/>
  <c r="EP110" i="6"/>
  <c r="EQ110" i="6"/>
  <c r="ER110" i="6"/>
  <c r="ES110" i="6"/>
  <c r="ET110" i="6"/>
  <c r="EU110" i="6"/>
  <c r="EV110" i="6"/>
  <c r="EW110" i="6"/>
  <c r="EX110" i="6"/>
  <c r="EY110" i="6"/>
  <c r="EZ110" i="6"/>
  <c r="FA110" i="6"/>
  <c r="FB110" i="6"/>
  <c r="FC110" i="6"/>
  <c r="FD110" i="6"/>
  <c r="FE110" i="6"/>
  <c r="FF110" i="6"/>
  <c r="FG110" i="6"/>
  <c r="FH110" i="6"/>
  <c r="FI110" i="6"/>
  <c r="FJ110" i="6"/>
  <c r="EP111" i="6"/>
  <c r="EQ111" i="6"/>
  <c r="ER111" i="6"/>
  <c r="ES111" i="6"/>
  <c r="ET111" i="6"/>
  <c r="EU111" i="6"/>
  <c r="EV111" i="6"/>
  <c r="EW111" i="6"/>
  <c r="EX111" i="6"/>
  <c r="EY111" i="6"/>
  <c r="EZ111" i="6"/>
  <c r="FA111" i="6"/>
  <c r="FB111" i="6"/>
  <c r="FC111" i="6"/>
  <c r="FD111" i="6"/>
  <c r="FE111" i="6"/>
  <c r="FF111" i="6"/>
  <c r="FG111" i="6"/>
  <c r="FH111" i="6"/>
  <c r="FI111" i="6"/>
  <c r="FJ111" i="6"/>
  <c r="EP112" i="6"/>
  <c r="EQ112" i="6"/>
  <c r="ER112" i="6"/>
  <c r="ES112" i="6"/>
  <c r="ET112" i="6"/>
  <c r="EU112" i="6"/>
  <c r="EV112" i="6"/>
  <c r="EW112" i="6"/>
  <c r="EX112" i="6"/>
  <c r="EY112" i="6"/>
  <c r="EZ112" i="6"/>
  <c r="FA112" i="6"/>
  <c r="FB112" i="6"/>
  <c r="FC112" i="6"/>
  <c r="FD112" i="6"/>
  <c r="FE112" i="6"/>
  <c r="FF112" i="6"/>
  <c r="FG112" i="6"/>
  <c r="FH112" i="6"/>
  <c r="FI112" i="6"/>
  <c r="FJ112" i="6"/>
  <c r="EP113" i="6"/>
  <c r="EQ113" i="6"/>
  <c r="ER113" i="6"/>
  <c r="ES113" i="6"/>
  <c r="ET113" i="6"/>
  <c r="EU113" i="6"/>
  <c r="EV113" i="6"/>
  <c r="EW113" i="6"/>
  <c r="EX113" i="6"/>
  <c r="EY113" i="6"/>
  <c r="EZ113" i="6"/>
  <c r="FA113" i="6"/>
  <c r="FB113" i="6"/>
  <c r="FC113" i="6"/>
  <c r="FD113" i="6"/>
  <c r="FE113" i="6"/>
  <c r="FF113" i="6"/>
  <c r="FG113" i="6"/>
  <c r="FH113" i="6"/>
  <c r="FI113" i="6"/>
  <c r="FJ113" i="6"/>
  <c r="EP114" i="6"/>
  <c r="EQ114" i="6"/>
  <c r="ER114" i="6"/>
  <c r="ES114" i="6"/>
  <c r="ET114" i="6"/>
  <c r="EU114" i="6"/>
  <c r="EV114" i="6"/>
  <c r="EW114" i="6"/>
  <c r="EX114" i="6"/>
  <c r="EY114" i="6"/>
  <c r="EZ114" i="6"/>
  <c r="FA114" i="6"/>
  <c r="FB114" i="6"/>
  <c r="FC114" i="6"/>
  <c r="FD114" i="6"/>
  <c r="FE114" i="6"/>
  <c r="FF114" i="6"/>
  <c r="FG114" i="6"/>
  <c r="FH114" i="6"/>
  <c r="FI114" i="6"/>
  <c r="FJ114" i="6"/>
  <c r="EP115" i="6"/>
  <c r="EQ115" i="6"/>
  <c r="ER115" i="6"/>
  <c r="ES115" i="6"/>
  <c r="ET115" i="6"/>
  <c r="EU115" i="6"/>
  <c r="EV115" i="6"/>
  <c r="EW115" i="6"/>
  <c r="EX115" i="6"/>
  <c r="EY115" i="6"/>
  <c r="EZ115" i="6"/>
  <c r="FA115" i="6"/>
  <c r="FB115" i="6"/>
  <c r="FC115" i="6"/>
  <c r="FD115" i="6"/>
  <c r="FE115" i="6"/>
  <c r="FF115" i="6"/>
  <c r="FG115" i="6"/>
  <c r="FH115" i="6"/>
  <c r="FI115" i="6"/>
  <c r="FJ115" i="6"/>
  <c r="EP116" i="6"/>
  <c r="EQ116" i="6"/>
  <c r="ER116" i="6"/>
  <c r="ES116" i="6"/>
  <c r="ET116" i="6"/>
  <c r="EU116" i="6"/>
  <c r="EV116" i="6"/>
  <c r="EW116" i="6"/>
  <c r="EX116" i="6"/>
  <c r="EY116" i="6"/>
  <c r="EZ116" i="6"/>
  <c r="FA116" i="6"/>
  <c r="FB116" i="6"/>
  <c r="FC116" i="6"/>
  <c r="FD116" i="6"/>
  <c r="FE116" i="6"/>
  <c r="FF116" i="6"/>
  <c r="FG116" i="6"/>
  <c r="FH116" i="6"/>
  <c r="FI116" i="6"/>
  <c r="FJ116" i="6"/>
  <c r="EP117" i="6"/>
  <c r="EQ117" i="6"/>
  <c r="ER117" i="6"/>
  <c r="ES117" i="6"/>
  <c r="ET117" i="6"/>
  <c r="EU117" i="6"/>
  <c r="EV117" i="6"/>
  <c r="EW117" i="6"/>
  <c r="EX117" i="6"/>
  <c r="EY117" i="6"/>
  <c r="EZ117" i="6"/>
  <c r="FA117" i="6"/>
  <c r="FB117" i="6"/>
  <c r="FC117" i="6"/>
  <c r="FD117" i="6"/>
  <c r="FE117" i="6"/>
  <c r="FF117" i="6"/>
  <c r="FG117" i="6"/>
  <c r="FH117" i="6"/>
  <c r="FI117" i="6"/>
  <c r="FJ117" i="6"/>
  <c r="EP118" i="6"/>
  <c r="EQ118" i="6"/>
  <c r="ER118" i="6"/>
  <c r="ES118" i="6"/>
  <c r="ET118" i="6"/>
  <c r="EU118" i="6"/>
  <c r="EV118" i="6"/>
  <c r="EW118" i="6"/>
  <c r="EX118" i="6"/>
  <c r="EY118" i="6"/>
  <c r="EZ118" i="6"/>
  <c r="FA118" i="6"/>
  <c r="FB118" i="6"/>
  <c r="FC118" i="6"/>
  <c r="FD118" i="6"/>
  <c r="FE118" i="6"/>
  <c r="FF118" i="6"/>
  <c r="FG118" i="6"/>
  <c r="FH118" i="6"/>
  <c r="FI118" i="6"/>
  <c r="FJ118" i="6"/>
  <c r="EP119" i="6"/>
  <c r="EQ119" i="6"/>
  <c r="ER119" i="6"/>
  <c r="ES119" i="6"/>
  <c r="ET119" i="6"/>
  <c r="EU119" i="6"/>
  <c r="EV119" i="6"/>
  <c r="EW119" i="6"/>
  <c r="EX119" i="6"/>
  <c r="EY119" i="6"/>
  <c r="EZ119" i="6"/>
  <c r="FA119" i="6"/>
  <c r="FB119" i="6"/>
  <c r="FC119" i="6"/>
  <c r="FD119" i="6"/>
  <c r="FE119" i="6"/>
  <c r="FF119" i="6"/>
  <c r="FG119" i="6"/>
  <c r="FH119" i="6"/>
  <c r="FI119" i="6"/>
  <c r="FJ119" i="6"/>
  <c r="EP120" i="6"/>
  <c r="EQ120" i="6"/>
  <c r="ER120" i="6"/>
  <c r="ES120" i="6"/>
  <c r="ET120" i="6"/>
  <c r="EU120" i="6"/>
  <c r="EV120" i="6"/>
  <c r="EW120" i="6"/>
  <c r="EX120" i="6"/>
  <c r="EY120" i="6"/>
  <c r="EZ120" i="6"/>
  <c r="FA120" i="6"/>
  <c r="FB120" i="6"/>
  <c r="FC120" i="6"/>
  <c r="FD120" i="6"/>
  <c r="FE120" i="6"/>
  <c r="FF120" i="6"/>
  <c r="FG120" i="6"/>
  <c r="FH120" i="6"/>
  <c r="FI120" i="6"/>
  <c r="FJ120" i="6"/>
  <c r="EP121" i="6"/>
  <c r="EQ121" i="6"/>
  <c r="ER121" i="6"/>
  <c r="ES121" i="6"/>
  <c r="ET121" i="6"/>
  <c r="EU121" i="6"/>
  <c r="EV121" i="6"/>
  <c r="EW121" i="6"/>
  <c r="EX121" i="6"/>
  <c r="EY121" i="6"/>
  <c r="EZ121" i="6"/>
  <c r="FA121" i="6"/>
  <c r="FB121" i="6"/>
  <c r="FC121" i="6"/>
  <c r="FD121" i="6"/>
  <c r="FE121" i="6"/>
  <c r="FF121" i="6"/>
  <c r="FG121" i="6"/>
  <c r="FH121" i="6"/>
  <c r="FI121" i="6"/>
  <c r="FJ121" i="6"/>
  <c r="EP122" i="6"/>
  <c r="EQ122" i="6"/>
  <c r="ER122" i="6"/>
  <c r="ES122" i="6"/>
  <c r="ET122" i="6"/>
  <c r="EU122" i="6"/>
  <c r="EV122" i="6"/>
  <c r="EW122" i="6"/>
  <c r="EX122" i="6"/>
  <c r="EY122" i="6"/>
  <c r="EZ122" i="6"/>
  <c r="FA122" i="6"/>
  <c r="FB122" i="6"/>
  <c r="FC122" i="6"/>
  <c r="FD122" i="6"/>
  <c r="FE122" i="6"/>
  <c r="FF122" i="6"/>
  <c r="FG122" i="6"/>
  <c r="FH122" i="6"/>
  <c r="FI122" i="6"/>
  <c r="FJ122" i="6"/>
  <c r="EP123" i="6"/>
  <c r="EQ123" i="6"/>
  <c r="ER123" i="6"/>
  <c r="ES123" i="6"/>
  <c r="ET123" i="6"/>
  <c r="EU123" i="6"/>
  <c r="EV123" i="6"/>
  <c r="EW123" i="6"/>
  <c r="EX123" i="6"/>
  <c r="EY123" i="6"/>
  <c r="EZ123" i="6"/>
  <c r="FA123" i="6"/>
  <c r="FB123" i="6"/>
  <c r="FC123" i="6"/>
  <c r="FD123" i="6"/>
  <c r="FE123" i="6"/>
  <c r="FF123" i="6"/>
  <c r="FG123" i="6"/>
  <c r="FH123" i="6"/>
  <c r="FI123" i="6"/>
  <c r="FJ123" i="6"/>
  <c r="EP124" i="6"/>
  <c r="EQ124" i="6"/>
  <c r="ER124" i="6"/>
  <c r="ES124" i="6"/>
  <c r="ET124" i="6"/>
  <c r="EU124" i="6"/>
  <c r="EV124" i="6"/>
  <c r="EW124" i="6"/>
  <c r="EX124" i="6"/>
  <c r="EY124" i="6"/>
  <c r="EZ124" i="6"/>
  <c r="FA124" i="6"/>
  <c r="FB124" i="6"/>
  <c r="FC124" i="6"/>
  <c r="FD124" i="6"/>
  <c r="FE124" i="6"/>
  <c r="FF124" i="6"/>
  <c r="FG124" i="6"/>
  <c r="FH124" i="6"/>
  <c r="FI124" i="6"/>
  <c r="FJ124" i="6"/>
  <c r="EP125" i="6"/>
  <c r="EQ125" i="6"/>
  <c r="ER125" i="6"/>
  <c r="ES125" i="6"/>
  <c r="ET125" i="6"/>
  <c r="EU125" i="6"/>
  <c r="EV125" i="6"/>
  <c r="EW125" i="6"/>
  <c r="EX125" i="6"/>
  <c r="EY125" i="6"/>
  <c r="EZ125" i="6"/>
  <c r="FA125" i="6"/>
  <c r="FB125" i="6"/>
  <c r="FC125" i="6"/>
  <c r="FD125" i="6"/>
  <c r="FE125" i="6"/>
  <c r="FF125" i="6"/>
  <c r="FG125" i="6"/>
  <c r="FH125" i="6"/>
  <c r="FI125" i="6"/>
  <c r="FJ125" i="6"/>
  <c r="EP126" i="6"/>
  <c r="EQ126" i="6"/>
  <c r="ER126" i="6"/>
  <c r="ES126" i="6"/>
  <c r="ET126" i="6"/>
  <c r="EU126" i="6"/>
  <c r="EV126" i="6"/>
  <c r="EW126" i="6"/>
  <c r="EX126" i="6"/>
  <c r="EY126" i="6"/>
  <c r="EZ126" i="6"/>
  <c r="FA126" i="6"/>
  <c r="FB126" i="6"/>
  <c r="FC126" i="6"/>
  <c r="FD126" i="6"/>
  <c r="FE126" i="6"/>
  <c r="FF126" i="6"/>
  <c r="FG126" i="6"/>
  <c r="FH126" i="6"/>
  <c r="FI126" i="6"/>
  <c r="FJ126" i="6"/>
  <c r="EP127" i="6"/>
  <c r="EQ127" i="6"/>
  <c r="ER127" i="6"/>
  <c r="ES127" i="6"/>
  <c r="ET127" i="6"/>
  <c r="EU127" i="6"/>
  <c r="EV127" i="6"/>
  <c r="EW127" i="6"/>
  <c r="EX127" i="6"/>
  <c r="EY127" i="6"/>
  <c r="EZ127" i="6"/>
  <c r="FA127" i="6"/>
  <c r="FB127" i="6"/>
  <c r="FC127" i="6"/>
  <c r="FD127" i="6"/>
  <c r="FE127" i="6"/>
  <c r="FF127" i="6"/>
  <c r="FG127" i="6"/>
  <c r="FH127" i="6"/>
  <c r="FI127" i="6"/>
  <c r="FJ127" i="6"/>
  <c r="EP128" i="6"/>
  <c r="EQ128" i="6"/>
  <c r="ER128" i="6"/>
  <c r="ES128" i="6"/>
  <c r="ET128" i="6"/>
  <c r="EU128" i="6"/>
  <c r="EV128" i="6"/>
  <c r="EW128" i="6"/>
  <c r="EX128" i="6"/>
  <c r="EY128" i="6"/>
  <c r="EZ128" i="6"/>
  <c r="FA128" i="6"/>
  <c r="FB128" i="6"/>
  <c r="FC128" i="6"/>
  <c r="FD128" i="6"/>
  <c r="FE128" i="6"/>
  <c r="FF128" i="6"/>
  <c r="FG128" i="6"/>
  <c r="FH128" i="6"/>
  <c r="FI128" i="6"/>
  <c r="FJ128" i="6"/>
  <c r="EP129" i="6"/>
  <c r="EQ129" i="6"/>
  <c r="ER129" i="6"/>
  <c r="ES129" i="6"/>
  <c r="ET129" i="6"/>
  <c r="EU129" i="6"/>
  <c r="EV129" i="6"/>
  <c r="EW129" i="6"/>
  <c r="EX129" i="6"/>
  <c r="EY129" i="6"/>
  <c r="EZ129" i="6"/>
  <c r="FA129" i="6"/>
  <c r="FB129" i="6"/>
  <c r="FC129" i="6"/>
  <c r="FD129" i="6"/>
  <c r="FE129" i="6"/>
  <c r="FF129" i="6"/>
  <c r="FG129" i="6"/>
  <c r="FH129" i="6"/>
  <c r="FI129" i="6"/>
  <c r="FJ129" i="6"/>
  <c r="EP130" i="6"/>
  <c r="EQ130" i="6"/>
  <c r="ER130" i="6"/>
  <c r="ES130" i="6"/>
  <c r="ET130" i="6"/>
  <c r="EU130" i="6"/>
  <c r="EV130" i="6"/>
  <c r="EW130" i="6"/>
  <c r="EX130" i="6"/>
  <c r="EY130" i="6"/>
  <c r="EZ130" i="6"/>
  <c r="FA130" i="6"/>
  <c r="FB130" i="6"/>
  <c r="FC130" i="6"/>
  <c r="FD130" i="6"/>
  <c r="FE130" i="6"/>
  <c r="FF130" i="6"/>
  <c r="FG130" i="6"/>
  <c r="FH130" i="6"/>
  <c r="FI130" i="6"/>
  <c r="FJ130" i="6"/>
  <c r="EP131" i="6"/>
  <c r="EQ131" i="6"/>
  <c r="ER131" i="6"/>
  <c r="ES131" i="6"/>
  <c r="ET131" i="6"/>
  <c r="EU131" i="6"/>
  <c r="EV131" i="6"/>
  <c r="EW131" i="6"/>
  <c r="EX131" i="6"/>
  <c r="EY131" i="6"/>
  <c r="EZ131" i="6"/>
  <c r="FA131" i="6"/>
  <c r="FB131" i="6"/>
  <c r="FC131" i="6"/>
  <c r="FD131" i="6"/>
  <c r="FE131" i="6"/>
  <c r="FF131" i="6"/>
  <c r="FG131" i="6"/>
  <c r="FH131" i="6"/>
  <c r="FI131" i="6"/>
  <c r="FJ131" i="6"/>
  <c r="EP132" i="6"/>
  <c r="EQ132" i="6"/>
  <c r="ER132" i="6"/>
  <c r="ES132" i="6"/>
  <c r="ET132" i="6"/>
  <c r="EU132" i="6"/>
  <c r="EV132" i="6"/>
  <c r="EW132" i="6"/>
  <c r="EX132" i="6"/>
  <c r="EY132" i="6"/>
  <c r="EZ132" i="6"/>
  <c r="FA132" i="6"/>
  <c r="FB132" i="6"/>
  <c r="FC132" i="6"/>
  <c r="FD132" i="6"/>
  <c r="FE132" i="6"/>
  <c r="FF132" i="6"/>
  <c r="FG132" i="6"/>
  <c r="FH132" i="6"/>
  <c r="FI132" i="6"/>
  <c r="FJ132" i="6"/>
  <c r="EP133" i="6"/>
  <c r="EQ133" i="6"/>
  <c r="ER133" i="6"/>
  <c r="ES133" i="6"/>
  <c r="ET133" i="6"/>
  <c r="EU133" i="6"/>
  <c r="EV133" i="6"/>
  <c r="EW133" i="6"/>
  <c r="EX133" i="6"/>
  <c r="EY133" i="6"/>
  <c r="EZ133" i="6"/>
  <c r="FA133" i="6"/>
  <c r="FB133" i="6"/>
  <c r="FC133" i="6"/>
  <c r="FD133" i="6"/>
  <c r="FE133" i="6"/>
  <c r="FF133" i="6"/>
  <c r="FG133" i="6"/>
  <c r="FH133" i="6"/>
  <c r="FI133" i="6"/>
  <c r="FJ133" i="6"/>
  <c r="EP134" i="6"/>
  <c r="EQ134" i="6"/>
  <c r="ER134" i="6"/>
  <c r="ES134" i="6"/>
  <c r="ET134" i="6"/>
  <c r="EU134" i="6"/>
  <c r="EV134" i="6"/>
  <c r="EW134" i="6"/>
  <c r="EX134" i="6"/>
  <c r="EY134" i="6"/>
  <c r="EZ134" i="6"/>
  <c r="FA134" i="6"/>
  <c r="FB134" i="6"/>
  <c r="FC134" i="6"/>
  <c r="FD134" i="6"/>
  <c r="FE134" i="6"/>
  <c r="FF134" i="6"/>
  <c r="FG134" i="6"/>
  <c r="FH134" i="6"/>
  <c r="FI134" i="6"/>
  <c r="FJ134" i="6"/>
  <c r="EP135" i="6"/>
  <c r="EQ135" i="6"/>
  <c r="ER135" i="6"/>
  <c r="ES135" i="6"/>
  <c r="ET135" i="6"/>
  <c r="EU135" i="6"/>
  <c r="EV135" i="6"/>
  <c r="EW135" i="6"/>
  <c r="EX135" i="6"/>
  <c r="EY135" i="6"/>
  <c r="EZ135" i="6"/>
  <c r="FA135" i="6"/>
  <c r="FB135" i="6"/>
  <c r="FC135" i="6"/>
  <c r="FD135" i="6"/>
  <c r="FE135" i="6"/>
  <c r="FF135" i="6"/>
  <c r="FG135" i="6"/>
  <c r="FH135" i="6"/>
  <c r="FI135" i="6"/>
  <c r="FJ135" i="6"/>
  <c r="EP136" i="6"/>
  <c r="EQ136" i="6"/>
  <c r="ER136" i="6"/>
  <c r="ES136" i="6"/>
  <c r="ET136" i="6"/>
  <c r="EU136" i="6"/>
  <c r="EV136" i="6"/>
  <c r="EW136" i="6"/>
  <c r="EX136" i="6"/>
  <c r="EY136" i="6"/>
  <c r="EZ136" i="6"/>
  <c r="FA136" i="6"/>
  <c r="FB136" i="6"/>
  <c r="FC136" i="6"/>
  <c r="FD136" i="6"/>
  <c r="FE136" i="6"/>
  <c r="FF136" i="6"/>
  <c r="FG136" i="6"/>
  <c r="FH136" i="6"/>
  <c r="FI136" i="6"/>
  <c r="FJ136" i="6"/>
  <c r="EP137" i="6"/>
  <c r="EQ137" i="6"/>
  <c r="ER137" i="6"/>
  <c r="ES137" i="6"/>
  <c r="ET137" i="6"/>
  <c r="EU137" i="6"/>
  <c r="EV137" i="6"/>
  <c r="EW137" i="6"/>
  <c r="EX137" i="6"/>
  <c r="EY137" i="6"/>
  <c r="EZ137" i="6"/>
  <c r="FA137" i="6"/>
  <c r="FB137" i="6"/>
  <c r="FC137" i="6"/>
  <c r="FD137" i="6"/>
  <c r="FE137" i="6"/>
  <c r="FF137" i="6"/>
  <c r="FG137" i="6"/>
  <c r="FH137" i="6"/>
  <c r="FI137" i="6"/>
  <c r="FJ137" i="6"/>
  <c r="EP138" i="6"/>
  <c r="EQ138" i="6"/>
  <c r="ER138" i="6"/>
  <c r="ES138" i="6"/>
  <c r="ET138" i="6"/>
  <c r="EU138" i="6"/>
  <c r="EV138" i="6"/>
  <c r="EW138" i="6"/>
  <c r="EX138" i="6"/>
  <c r="EY138" i="6"/>
  <c r="EZ138" i="6"/>
  <c r="FA138" i="6"/>
  <c r="FB138" i="6"/>
  <c r="FC138" i="6"/>
  <c r="FD138" i="6"/>
  <c r="FE138" i="6"/>
  <c r="FF138" i="6"/>
  <c r="FG138" i="6"/>
  <c r="FH138" i="6"/>
  <c r="FI138" i="6"/>
  <c r="FJ138" i="6"/>
  <c r="EP139" i="6"/>
  <c r="EQ139" i="6"/>
  <c r="ER139" i="6"/>
  <c r="ES139" i="6"/>
  <c r="ET139" i="6"/>
  <c r="EU139" i="6"/>
  <c r="EV139" i="6"/>
  <c r="EW139" i="6"/>
  <c r="EX139" i="6"/>
  <c r="EY139" i="6"/>
  <c r="EZ139" i="6"/>
  <c r="FA139" i="6"/>
  <c r="FB139" i="6"/>
  <c r="FC139" i="6"/>
  <c r="FD139" i="6"/>
  <c r="FE139" i="6"/>
  <c r="FF139" i="6"/>
  <c r="FG139" i="6"/>
  <c r="FH139" i="6"/>
  <c r="FI139" i="6"/>
  <c r="FJ139" i="6"/>
  <c r="EP140" i="6"/>
  <c r="EQ140" i="6"/>
  <c r="ER140" i="6"/>
  <c r="ES140" i="6"/>
  <c r="ET140" i="6"/>
  <c r="EU140" i="6"/>
  <c r="EV140" i="6"/>
  <c r="EW140" i="6"/>
  <c r="EX140" i="6"/>
  <c r="EY140" i="6"/>
  <c r="EZ140" i="6"/>
  <c r="FA140" i="6"/>
  <c r="FB140" i="6"/>
  <c r="FC140" i="6"/>
  <c r="FD140" i="6"/>
  <c r="FE140" i="6"/>
  <c r="FF140" i="6"/>
  <c r="FG140" i="6"/>
  <c r="FH140" i="6"/>
  <c r="FI140" i="6"/>
  <c r="FJ140" i="6"/>
  <c r="EP141" i="6"/>
  <c r="EQ141" i="6"/>
  <c r="ER141" i="6"/>
  <c r="ES141" i="6"/>
  <c r="ET141" i="6"/>
  <c r="EU141" i="6"/>
  <c r="EV141" i="6"/>
  <c r="EW141" i="6"/>
  <c r="EX141" i="6"/>
  <c r="EY141" i="6"/>
  <c r="EZ141" i="6"/>
  <c r="FA141" i="6"/>
  <c r="FB141" i="6"/>
  <c r="FC141" i="6"/>
  <c r="FD141" i="6"/>
  <c r="FE141" i="6"/>
  <c r="FF141" i="6"/>
  <c r="FG141" i="6"/>
  <c r="FH141" i="6"/>
  <c r="FI141" i="6"/>
  <c r="FJ141" i="6"/>
  <c r="FJ2" i="6"/>
  <c r="FI2" i="6"/>
  <c r="FH2" i="6"/>
  <c r="FG2" i="6"/>
  <c r="FF2" i="6"/>
  <c r="FE2" i="6"/>
  <c r="FD2" i="6"/>
  <c r="FC2" i="6"/>
  <c r="FB2" i="6"/>
  <c r="FA2" i="6"/>
  <c r="EZ2" i="6"/>
  <c r="EY2" i="6"/>
  <c r="EX2" i="6"/>
  <c r="EW2" i="6"/>
  <c r="EV2" i="6"/>
  <c r="EU2" i="6"/>
  <c r="ET2" i="6"/>
  <c r="ES2" i="6"/>
  <c r="ER2" i="6"/>
  <c r="EQ2" i="6"/>
  <c r="EP2" i="6"/>
  <c r="AI176" i="6"/>
  <c r="AK176" i="6" s="1"/>
  <c r="F176" i="3" s="1"/>
  <c r="AK177" i="6"/>
  <c r="F177" i="3" s="1"/>
  <c r="AG41" i="6"/>
  <c r="AJ41" i="6" s="1"/>
  <c r="E41" i="3" s="1"/>
  <c r="AI16" i="6"/>
  <c r="AK16" i="6" s="1"/>
  <c r="F16" i="3" s="1"/>
  <c r="AG16" i="6"/>
  <c r="AJ16" i="6" s="1"/>
  <c r="E16" i="3" s="1"/>
  <c r="Y9" i="6"/>
  <c r="AL9" i="6" s="1"/>
  <c r="G9" i="3" s="1"/>
  <c r="AC9" i="6"/>
  <c r="AK9" i="6" s="1"/>
  <c r="F9" i="3" s="1"/>
  <c r="AD9" i="6"/>
  <c r="AJ9" i="6" s="1"/>
  <c r="E9" i="3" s="1"/>
  <c r="AJ3" i="6"/>
  <c r="E3" i="3" s="1"/>
  <c r="AK3" i="6"/>
  <c r="F3" i="3" s="1"/>
  <c r="AL3" i="6"/>
  <c r="G3" i="3" s="1"/>
  <c r="AJ4" i="6"/>
  <c r="E4" i="3" s="1"/>
  <c r="AK4" i="6"/>
  <c r="F4" i="3" s="1"/>
  <c r="AL4" i="6"/>
  <c r="G4" i="3" s="1"/>
  <c r="AJ5" i="6"/>
  <c r="E5" i="3" s="1"/>
  <c r="AK5" i="6"/>
  <c r="F5" i="3" s="1"/>
  <c r="AL5" i="6"/>
  <c r="G5" i="3" s="1"/>
  <c r="AJ6" i="6"/>
  <c r="E6" i="3" s="1"/>
  <c r="AK6" i="6"/>
  <c r="F6" i="3" s="1"/>
  <c r="AL6" i="6"/>
  <c r="G6" i="3" s="1"/>
  <c r="AJ7" i="6"/>
  <c r="E7" i="3" s="1"/>
  <c r="AK7" i="6"/>
  <c r="F7" i="3" s="1"/>
  <c r="AL7" i="6"/>
  <c r="G7" i="3" s="1"/>
  <c r="AJ8" i="6"/>
  <c r="E8" i="3" s="1"/>
  <c r="AK8" i="6"/>
  <c r="F8" i="3" s="1"/>
  <c r="AL8" i="6"/>
  <c r="G8" i="3" s="1"/>
  <c r="AJ10" i="6"/>
  <c r="E10" i="3" s="1"/>
  <c r="AK10" i="6"/>
  <c r="F10" i="3" s="1"/>
  <c r="AL10" i="6"/>
  <c r="G10" i="3" s="1"/>
  <c r="AJ11" i="6"/>
  <c r="E11" i="3" s="1"/>
  <c r="AK11" i="6"/>
  <c r="F11" i="3" s="1"/>
  <c r="AL11" i="6"/>
  <c r="G11" i="3" s="1"/>
  <c r="AJ12" i="6"/>
  <c r="E12" i="3" s="1"/>
  <c r="AK12" i="6"/>
  <c r="F12" i="3" s="1"/>
  <c r="AL12" i="6"/>
  <c r="G12" i="3" s="1"/>
  <c r="AJ13" i="6"/>
  <c r="E13" i="3" s="1"/>
  <c r="AK13" i="6"/>
  <c r="F13" i="3" s="1"/>
  <c r="AL13" i="6"/>
  <c r="G13" i="3" s="1"/>
  <c r="AJ14" i="6"/>
  <c r="E14" i="3" s="1"/>
  <c r="AK14" i="6"/>
  <c r="F14" i="3" s="1"/>
  <c r="AL14" i="6"/>
  <c r="G14" i="3" s="1"/>
  <c r="AJ15" i="6"/>
  <c r="E15" i="3" s="1"/>
  <c r="AK15" i="6"/>
  <c r="F15" i="3" s="1"/>
  <c r="AL15" i="6"/>
  <c r="G15" i="3" s="1"/>
  <c r="AL16" i="6"/>
  <c r="G16" i="3" s="1"/>
  <c r="AJ17" i="6"/>
  <c r="E17" i="3" s="1"/>
  <c r="AK17" i="6"/>
  <c r="F17" i="3" s="1"/>
  <c r="AL17" i="6"/>
  <c r="G17" i="3" s="1"/>
  <c r="AJ18" i="6"/>
  <c r="E18" i="3" s="1"/>
  <c r="AK18" i="6"/>
  <c r="F18" i="3" s="1"/>
  <c r="AL18" i="6"/>
  <c r="G18" i="3" s="1"/>
  <c r="AJ19" i="6"/>
  <c r="E19" i="3" s="1"/>
  <c r="AK19" i="6"/>
  <c r="F19" i="3" s="1"/>
  <c r="AL19" i="6"/>
  <c r="G19" i="3" s="1"/>
  <c r="AJ20" i="6"/>
  <c r="E20" i="3" s="1"/>
  <c r="AK20" i="6"/>
  <c r="F20" i="3" s="1"/>
  <c r="AL20" i="6"/>
  <c r="G20" i="3" s="1"/>
  <c r="AJ21" i="6"/>
  <c r="E21" i="3" s="1"/>
  <c r="AK21" i="6"/>
  <c r="F21" i="3" s="1"/>
  <c r="AL21" i="6"/>
  <c r="G21" i="3" s="1"/>
  <c r="AJ22" i="6"/>
  <c r="E22" i="3" s="1"/>
  <c r="AK22" i="6"/>
  <c r="F22" i="3" s="1"/>
  <c r="AL22" i="6"/>
  <c r="G22" i="3" s="1"/>
  <c r="AJ23" i="6"/>
  <c r="E23" i="3" s="1"/>
  <c r="AK23" i="6"/>
  <c r="F23" i="3" s="1"/>
  <c r="AL23" i="6"/>
  <c r="G23" i="3" s="1"/>
  <c r="AJ24" i="6"/>
  <c r="E24" i="3" s="1"/>
  <c r="AK24" i="6"/>
  <c r="F24" i="3" s="1"/>
  <c r="AL24" i="6"/>
  <c r="G24" i="3" s="1"/>
  <c r="AJ25" i="6"/>
  <c r="E25" i="3" s="1"/>
  <c r="AK25" i="6"/>
  <c r="F25" i="3" s="1"/>
  <c r="AL25" i="6"/>
  <c r="G25" i="3" s="1"/>
  <c r="AJ26" i="6"/>
  <c r="E26" i="3" s="1"/>
  <c r="AK26" i="6"/>
  <c r="F26" i="3" s="1"/>
  <c r="AL26" i="6"/>
  <c r="G26" i="3" s="1"/>
  <c r="AJ27" i="6"/>
  <c r="E27" i="3" s="1"/>
  <c r="AK27" i="6"/>
  <c r="F27" i="3" s="1"/>
  <c r="AL27" i="6"/>
  <c r="G27" i="3" s="1"/>
  <c r="AJ28" i="6"/>
  <c r="E28" i="3" s="1"/>
  <c r="AK28" i="6"/>
  <c r="F28" i="3" s="1"/>
  <c r="AL28" i="6"/>
  <c r="G28" i="3" s="1"/>
  <c r="AJ29" i="6"/>
  <c r="E29" i="3" s="1"/>
  <c r="AK29" i="6"/>
  <c r="F29" i="3" s="1"/>
  <c r="AL29" i="6"/>
  <c r="G29" i="3" s="1"/>
  <c r="AJ30" i="6"/>
  <c r="E30" i="3" s="1"/>
  <c r="AK30" i="6"/>
  <c r="F30" i="3" s="1"/>
  <c r="AL30" i="6"/>
  <c r="G30" i="3" s="1"/>
  <c r="AJ31" i="6"/>
  <c r="E31" i="3" s="1"/>
  <c r="AK31" i="6"/>
  <c r="F31" i="3" s="1"/>
  <c r="AL31" i="6"/>
  <c r="G31" i="3" s="1"/>
  <c r="AJ32" i="6"/>
  <c r="E32" i="3" s="1"/>
  <c r="AK32" i="6"/>
  <c r="F32" i="3" s="1"/>
  <c r="AL32" i="6"/>
  <c r="G32" i="3" s="1"/>
  <c r="AJ33" i="6"/>
  <c r="E33" i="3" s="1"/>
  <c r="AK33" i="6"/>
  <c r="F33" i="3" s="1"/>
  <c r="AL33" i="6"/>
  <c r="G33" i="3" s="1"/>
  <c r="AJ34" i="6"/>
  <c r="E34" i="3" s="1"/>
  <c r="AK34" i="6"/>
  <c r="F34" i="3" s="1"/>
  <c r="AL34" i="6"/>
  <c r="G34" i="3" s="1"/>
  <c r="AJ35" i="6"/>
  <c r="E35" i="3" s="1"/>
  <c r="AK35" i="6"/>
  <c r="F35" i="3" s="1"/>
  <c r="AL35" i="6"/>
  <c r="G35" i="3" s="1"/>
  <c r="AJ36" i="6"/>
  <c r="E36" i="3" s="1"/>
  <c r="AK36" i="6"/>
  <c r="F36" i="3" s="1"/>
  <c r="AL36" i="6"/>
  <c r="G36" i="3" s="1"/>
  <c r="AJ37" i="6"/>
  <c r="E37" i="3" s="1"/>
  <c r="AK37" i="6"/>
  <c r="F37" i="3" s="1"/>
  <c r="AL37" i="6"/>
  <c r="G37" i="3" s="1"/>
  <c r="AJ38" i="6"/>
  <c r="E38" i="3" s="1"/>
  <c r="AK38" i="6"/>
  <c r="F38" i="3" s="1"/>
  <c r="AL38" i="6"/>
  <c r="G38" i="3" s="1"/>
  <c r="AJ39" i="6"/>
  <c r="E39" i="3" s="1"/>
  <c r="AK39" i="6"/>
  <c r="F39" i="3" s="1"/>
  <c r="AL39" i="6"/>
  <c r="G39" i="3" s="1"/>
  <c r="AJ40" i="6"/>
  <c r="E40" i="3" s="1"/>
  <c r="AK40" i="6"/>
  <c r="F40" i="3" s="1"/>
  <c r="AL40" i="6"/>
  <c r="G40" i="3" s="1"/>
  <c r="AL41" i="6"/>
  <c r="G41" i="3" s="1"/>
  <c r="AJ42" i="6"/>
  <c r="E42" i="3" s="1"/>
  <c r="AK42" i="6"/>
  <c r="F42" i="3" s="1"/>
  <c r="AL42" i="6"/>
  <c r="G42" i="3" s="1"/>
  <c r="AJ43" i="6"/>
  <c r="E43" i="3" s="1"/>
  <c r="AK43" i="6"/>
  <c r="F43" i="3" s="1"/>
  <c r="AL43" i="6"/>
  <c r="G43" i="3" s="1"/>
  <c r="AJ44" i="6"/>
  <c r="E44" i="3" s="1"/>
  <c r="AK44" i="6"/>
  <c r="F44" i="3" s="1"/>
  <c r="AL44" i="6"/>
  <c r="G44" i="3" s="1"/>
  <c r="AJ45" i="6"/>
  <c r="E45" i="3" s="1"/>
  <c r="AK45" i="6"/>
  <c r="F45" i="3" s="1"/>
  <c r="AL45" i="6"/>
  <c r="G45" i="3" s="1"/>
  <c r="AJ46" i="6"/>
  <c r="E46" i="3" s="1"/>
  <c r="AK46" i="6"/>
  <c r="F46" i="3" s="1"/>
  <c r="AL46" i="6"/>
  <c r="G46" i="3" s="1"/>
  <c r="AJ47" i="6"/>
  <c r="E47" i="3" s="1"/>
  <c r="AK47" i="6"/>
  <c r="F47" i="3" s="1"/>
  <c r="AL47" i="6"/>
  <c r="G47" i="3" s="1"/>
  <c r="AJ48" i="6"/>
  <c r="E48" i="3" s="1"/>
  <c r="AK48" i="6"/>
  <c r="F48" i="3" s="1"/>
  <c r="AL48" i="6"/>
  <c r="G48" i="3" s="1"/>
  <c r="AJ49" i="6"/>
  <c r="E49" i="3" s="1"/>
  <c r="AK49" i="6"/>
  <c r="F49" i="3" s="1"/>
  <c r="AL49" i="6"/>
  <c r="G49" i="3" s="1"/>
  <c r="AJ50" i="6"/>
  <c r="E50" i="3" s="1"/>
  <c r="AK50" i="6"/>
  <c r="F50" i="3" s="1"/>
  <c r="AL50" i="6"/>
  <c r="G50" i="3" s="1"/>
  <c r="AJ51" i="6"/>
  <c r="E51" i="3" s="1"/>
  <c r="AK51" i="6"/>
  <c r="F51" i="3" s="1"/>
  <c r="AL51" i="6"/>
  <c r="G51" i="3" s="1"/>
  <c r="AJ52" i="6"/>
  <c r="E52" i="3" s="1"/>
  <c r="AK52" i="6"/>
  <c r="F52" i="3" s="1"/>
  <c r="AL52" i="6"/>
  <c r="G52" i="3" s="1"/>
  <c r="AJ53" i="6"/>
  <c r="E53" i="3" s="1"/>
  <c r="AK53" i="6"/>
  <c r="F53" i="3" s="1"/>
  <c r="AL53" i="6"/>
  <c r="G53" i="3" s="1"/>
  <c r="AJ54" i="6"/>
  <c r="E54" i="3" s="1"/>
  <c r="AK54" i="6"/>
  <c r="F54" i="3" s="1"/>
  <c r="AL54" i="6"/>
  <c r="G54" i="3" s="1"/>
  <c r="AJ55" i="6"/>
  <c r="E55" i="3" s="1"/>
  <c r="AK55" i="6"/>
  <c r="F55" i="3" s="1"/>
  <c r="AL55" i="6"/>
  <c r="G55" i="3" s="1"/>
  <c r="AJ56" i="6"/>
  <c r="E56" i="3" s="1"/>
  <c r="AK56" i="6"/>
  <c r="F56" i="3" s="1"/>
  <c r="AL56" i="6"/>
  <c r="G56" i="3" s="1"/>
  <c r="AJ57" i="6"/>
  <c r="E57" i="3" s="1"/>
  <c r="AK57" i="6"/>
  <c r="F57" i="3" s="1"/>
  <c r="AL57" i="6"/>
  <c r="G57" i="3" s="1"/>
  <c r="AJ58" i="6"/>
  <c r="E58" i="3" s="1"/>
  <c r="AK58" i="6"/>
  <c r="F58" i="3" s="1"/>
  <c r="AL58" i="6"/>
  <c r="G58" i="3" s="1"/>
  <c r="AJ59" i="6"/>
  <c r="E59" i="3" s="1"/>
  <c r="AK59" i="6"/>
  <c r="F59" i="3" s="1"/>
  <c r="AL59" i="6"/>
  <c r="G59" i="3" s="1"/>
  <c r="AJ60" i="6"/>
  <c r="E60" i="3" s="1"/>
  <c r="AK60" i="6"/>
  <c r="F60" i="3" s="1"/>
  <c r="AL60" i="6"/>
  <c r="G60" i="3" s="1"/>
  <c r="AJ61" i="6"/>
  <c r="E61" i="3" s="1"/>
  <c r="AK61" i="6"/>
  <c r="F61" i="3" s="1"/>
  <c r="AL61" i="6"/>
  <c r="G61" i="3" s="1"/>
  <c r="AJ62" i="6"/>
  <c r="E62" i="3" s="1"/>
  <c r="AK62" i="6"/>
  <c r="F62" i="3" s="1"/>
  <c r="AL62" i="6"/>
  <c r="G62" i="3" s="1"/>
  <c r="AJ63" i="6"/>
  <c r="E63" i="3" s="1"/>
  <c r="AK63" i="6"/>
  <c r="F63" i="3" s="1"/>
  <c r="AL63" i="6"/>
  <c r="G63" i="3" s="1"/>
  <c r="AJ64" i="6"/>
  <c r="E64" i="3" s="1"/>
  <c r="AK64" i="6"/>
  <c r="F64" i="3" s="1"/>
  <c r="AL64" i="6"/>
  <c r="G64" i="3" s="1"/>
  <c r="AJ65" i="6"/>
  <c r="E65" i="3" s="1"/>
  <c r="AK65" i="6"/>
  <c r="F65" i="3" s="1"/>
  <c r="AL65" i="6"/>
  <c r="G65" i="3" s="1"/>
  <c r="AJ66" i="6"/>
  <c r="E66" i="3" s="1"/>
  <c r="AK66" i="6"/>
  <c r="F66" i="3" s="1"/>
  <c r="AL66" i="6"/>
  <c r="G66" i="3" s="1"/>
  <c r="AJ67" i="6"/>
  <c r="E67" i="3" s="1"/>
  <c r="AK67" i="6"/>
  <c r="F67" i="3" s="1"/>
  <c r="AL67" i="6"/>
  <c r="G67" i="3" s="1"/>
  <c r="AJ68" i="6"/>
  <c r="E68" i="3" s="1"/>
  <c r="AK68" i="6"/>
  <c r="F68" i="3" s="1"/>
  <c r="AL68" i="6"/>
  <c r="G68" i="3" s="1"/>
  <c r="AJ69" i="6"/>
  <c r="E69" i="3" s="1"/>
  <c r="AK69" i="6"/>
  <c r="F69" i="3" s="1"/>
  <c r="AL69" i="6"/>
  <c r="G69" i="3" s="1"/>
  <c r="AJ70" i="6"/>
  <c r="E70" i="3" s="1"/>
  <c r="AK70" i="6"/>
  <c r="F70" i="3" s="1"/>
  <c r="AL70" i="6"/>
  <c r="G70" i="3" s="1"/>
  <c r="AJ71" i="6"/>
  <c r="E71" i="3" s="1"/>
  <c r="AK71" i="6"/>
  <c r="F71" i="3" s="1"/>
  <c r="AL71" i="6"/>
  <c r="G71" i="3" s="1"/>
  <c r="AJ72" i="6"/>
  <c r="E72" i="3" s="1"/>
  <c r="AK72" i="6"/>
  <c r="F72" i="3" s="1"/>
  <c r="AL72" i="6"/>
  <c r="G72" i="3" s="1"/>
  <c r="AJ73" i="6"/>
  <c r="E73" i="3" s="1"/>
  <c r="AK73" i="6"/>
  <c r="F73" i="3" s="1"/>
  <c r="AL73" i="6"/>
  <c r="G73" i="3" s="1"/>
  <c r="AJ74" i="6"/>
  <c r="E74" i="3" s="1"/>
  <c r="AK74" i="6"/>
  <c r="F74" i="3" s="1"/>
  <c r="AL74" i="6"/>
  <c r="G74" i="3" s="1"/>
  <c r="AJ75" i="6"/>
  <c r="E75" i="3" s="1"/>
  <c r="AK75" i="6"/>
  <c r="F75" i="3" s="1"/>
  <c r="AL75" i="6"/>
  <c r="G75" i="3" s="1"/>
  <c r="AJ76" i="6"/>
  <c r="E76" i="3" s="1"/>
  <c r="AK76" i="6"/>
  <c r="F76" i="3" s="1"/>
  <c r="AL76" i="6"/>
  <c r="G76" i="3" s="1"/>
  <c r="AJ77" i="6"/>
  <c r="E77" i="3" s="1"/>
  <c r="AK77" i="6"/>
  <c r="F77" i="3" s="1"/>
  <c r="AL77" i="6"/>
  <c r="G77" i="3" s="1"/>
  <c r="AJ78" i="6"/>
  <c r="E78" i="3" s="1"/>
  <c r="AK78" i="6"/>
  <c r="F78" i="3" s="1"/>
  <c r="AL78" i="6"/>
  <c r="G78" i="3" s="1"/>
  <c r="AJ79" i="6"/>
  <c r="E79" i="3" s="1"/>
  <c r="AK79" i="6"/>
  <c r="F79" i="3" s="1"/>
  <c r="AL79" i="6"/>
  <c r="G79" i="3" s="1"/>
  <c r="AJ80" i="6"/>
  <c r="E80" i="3" s="1"/>
  <c r="AK80" i="6"/>
  <c r="F80" i="3" s="1"/>
  <c r="AL80" i="6"/>
  <c r="G80" i="3" s="1"/>
  <c r="AJ81" i="6"/>
  <c r="E81" i="3" s="1"/>
  <c r="AK81" i="6"/>
  <c r="F81" i="3" s="1"/>
  <c r="AL81" i="6"/>
  <c r="G81" i="3" s="1"/>
  <c r="AJ82" i="6"/>
  <c r="E82" i="3" s="1"/>
  <c r="AK82" i="6"/>
  <c r="F82" i="3" s="1"/>
  <c r="AL82" i="6"/>
  <c r="G82" i="3" s="1"/>
  <c r="AJ83" i="6"/>
  <c r="E83" i="3" s="1"/>
  <c r="AK83" i="6"/>
  <c r="F83" i="3" s="1"/>
  <c r="AL83" i="6"/>
  <c r="G83" i="3" s="1"/>
  <c r="AJ84" i="6"/>
  <c r="E84" i="3" s="1"/>
  <c r="AK84" i="6"/>
  <c r="F84" i="3" s="1"/>
  <c r="AL84" i="6"/>
  <c r="G84" i="3" s="1"/>
  <c r="AJ85" i="6"/>
  <c r="E85" i="3" s="1"/>
  <c r="AK85" i="6"/>
  <c r="F85" i="3" s="1"/>
  <c r="AL85" i="6"/>
  <c r="G85" i="3" s="1"/>
  <c r="AJ86" i="6"/>
  <c r="E86" i="3" s="1"/>
  <c r="AK86" i="6"/>
  <c r="F86" i="3" s="1"/>
  <c r="AL86" i="6"/>
  <c r="G86" i="3" s="1"/>
  <c r="AJ87" i="6"/>
  <c r="E87" i="3" s="1"/>
  <c r="AK87" i="6"/>
  <c r="F87" i="3" s="1"/>
  <c r="AL87" i="6"/>
  <c r="G87" i="3" s="1"/>
  <c r="AJ88" i="6"/>
  <c r="E88" i="3" s="1"/>
  <c r="AK88" i="6"/>
  <c r="F88" i="3" s="1"/>
  <c r="AL88" i="6"/>
  <c r="G88" i="3" s="1"/>
  <c r="AJ89" i="6"/>
  <c r="E89" i="3" s="1"/>
  <c r="AK89" i="6"/>
  <c r="F89" i="3" s="1"/>
  <c r="AL89" i="6"/>
  <c r="G89" i="3" s="1"/>
  <c r="AJ90" i="6"/>
  <c r="E90" i="3" s="1"/>
  <c r="AK90" i="6"/>
  <c r="F90" i="3" s="1"/>
  <c r="AL90" i="6"/>
  <c r="G90" i="3" s="1"/>
  <c r="AJ91" i="6"/>
  <c r="E91" i="3" s="1"/>
  <c r="AK91" i="6"/>
  <c r="F91" i="3" s="1"/>
  <c r="AL91" i="6"/>
  <c r="G91" i="3" s="1"/>
  <c r="AJ92" i="6"/>
  <c r="E92" i="3" s="1"/>
  <c r="AK92" i="6"/>
  <c r="F92" i="3" s="1"/>
  <c r="AL92" i="6"/>
  <c r="G92" i="3" s="1"/>
  <c r="AJ93" i="6"/>
  <c r="E93" i="3" s="1"/>
  <c r="AK93" i="6"/>
  <c r="F93" i="3" s="1"/>
  <c r="AL93" i="6"/>
  <c r="G93" i="3" s="1"/>
  <c r="AJ94" i="6"/>
  <c r="E94" i="3" s="1"/>
  <c r="AK94" i="6"/>
  <c r="F94" i="3" s="1"/>
  <c r="AL94" i="6"/>
  <c r="G94" i="3" s="1"/>
  <c r="AJ95" i="6"/>
  <c r="E95" i="3" s="1"/>
  <c r="AK95" i="6"/>
  <c r="F95" i="3" s="1"/>
  <c r="AL95" i="6"/>
  <c r="G95" i="3" s="1"/>
  <c r="AJ96" i="6"/>
  <c r="E96" i="3" s="1"/>
  <c r="AK96" i="6"/>
  <c r="F96" i="3" s="1"/>
  <c r="AL96" i="6"/>
  <c r="G96" i="3" s="1"/>
  <c r="AJ97" i="6"/>
  <c r="E97" i="3" s="1"/>
  <c r="AK97" i="6"/>
  <c r="F97" i="3" s="1"/>
  <c r="AL97" i="6"/>
  <c r="G97" i="3" s="1"/>
  <c r="AJ98" i="6"/>
  <c r="E98" i="3" s="1"/>
  <c r="AK98" i="6"/>
  <c r="F98" i="3" s="1"/>
  <c r="AL98" i="6"/>
  <c r="G98" i="3" s="1"/>
  <c r="AJ99" i="6"/>
  <c r="E99" i="3" s="1"/>
  <c r="AK99" i="6"/>
  <c r="F99" i="3" s="1"/>
  <c r="AL99" i="6"/>
  <c r="G99" i="3" s="1"/>
  <c r="AJ100" i="6"/>
  <c r="E100" i="3" s="1"/>
  <c r="AK100" i="6"/>
  <c r="F100" i="3" s="1"/>
  <c r="AL100" i="6"/>
  <c r="G100" i="3" s="1"/>
  <c r="AJ101" i="6"/>
  <c r="E101" i="3" s="1"/>
  <c r="AK101" i="6"/>
  <c r="F101" i="3" s="1"/>
  <c r="AL101" i="6"/>
  <c r="G101" i="3" s="1"/>
  <c r="AJ102" i="6"/>
  <c r="E102" i="3" s="1"/>
  <c r="AK102" i="6"/>
  <c r="F102" i="3" s="1"/>
  <c r="AL102" i="6"/>
  <c r="G102" i="3" s="1"/>
  <c r="AJ103" i="6"/>
  <c r="E103" i="3" s="1"/>
  <c r="AK103" i="6"/>
  <c r="F103" i="3" s="1"/>
  <c r="AL103" i="6"/>
  <c r="G103" i="3" s="1"/>
  <c r="AJ104" i="6"/>
  <c r="E104" i="3" s="1"/>
  <c r="AK104" i="6"/>
  <c r="F104" i="3" s="1"/>
  <c r="AL104" i="6"/>
  <c r="G104" i="3" s="1"/>
  <c r="AJ105" i="6"/>
  <c r="E105" i="3" s="1"/>
  <c r="AK105" i="6"/>
  <c r="F105" i="3" s="1"/>
  <c r="AL105" i="6"/>
  <c r="G105" i="3" s="1"/>
  <c r="AJ106" i="6"/>
  <c r="E106" i="3" s="1"/>
  <c r="AK106" i="6"/>
  <c r="F106" i="3" s="1"/>
  <c r="AL106" i="6"/>
  <c r="G106" i="3" s="1"/>
  <c r="AJ107" i="6"/>
  <c r="E107" i="3" s="1"/>
  <c r="AK107" i="6"/>
  <c r="F107" i="3" s="1"/>
  <c r="AL107" i="6"/>
  <c r="G107" i="3" s="1"/>
  <c r="AJ108" i="6"/>
  <c r="E108" i="3" s="1"/>
  <c r="AK108" i="6"/>
  <c r="F108" i="3" s="1"/>
  <c r="AL108" i="6"/>
  <c r="G108" i="3" s="1"/>
  <c r="AJ109" i="6"/>
  <c r="E109" i="3" s="1"/>
  <c r="AK109" i="6"/>
  <c r="F109" i="3" s="1"/>
  <c r="AL109" i="6"/>
  <c r="G109" i="3" s="1"/>
  <c r="AJ110" i="6"/>
  <c r="E110" i="3" s="1"/>
  <c r="AK110" i="6"/>
  <c r="F110" i="3" s="1"/>
  <c r="AL110" i="6"/>
  <c r="G110" i="3" s="1"/>
  <c r="AJ111" i="6"/>
  <c r="E111" i="3" s="1"/>
  <c r="AK111" i="6"/>
  <c r="F111" i="3" s="1"/>
  <c r="AL111" i="6"/>
  <c r="G111" i="3" s="1"/>
  <c r="AJ112" i="6"/>
  <c r="E112" i="3" s="1"/>
  <c r="AK112" i="6"/>
  <c r="F112" i="3" s="1"/>
  <c r="AL112" i="6"/>
  <c r="G112" i="3" s="1"/>
  <c r="AJ113" i="6"/>
  <c r="E113" i="3" s="1"/>
  <c r="AK113" i="6"/>
  <c r="F113" i="3" s="1"/>
  <c r="AL113" i="6"/>
  <c r="G113" i="3" s="1"/>
  <c r="AJ114" i="6"/>
  <c r="E114" i="3" s="1"/>
  <c r="AK114" i="6"/>
  <c r="F114" i="3" s="1"/>
  <c r="AL114" i="6"/>
  <c r="G114" i="3" s="1"/>
  <c r="AJ115" i="6"/>
  <c r="E115" i="3" s="1"/>
  <c r="AK115" i="6"/>
  <c r="F115" i="3" s="1"/>
  <c r="AL115" i="6"/>
  <c r="G115" i="3" s="1"/>
  <c r="AJ116" i="6"/>
  <c r="E116" i="3" s="1"/>
  <c r="AK116" i="6"/>
  <c r="F116" i="3" s="1"/>
  <c r="AL116" i="6"/>
  <c r="G116" i="3" s="1"/>
  <c r="AJ117" i="6"/>
  <c r="E117" i="3" s="1"/>
  <c r="AK117" i="6"/>
  <c r="F117" i="3" s="1"/>
  <c r="AL117" i="6"/>
  <c r="G117" i="3" s="1"/>
  <c r="AJ118" i="6"/>
  <c r="E118" i="3" s="1"/>
  <c r="AK118" i="6"/>
  <c r="F118" i="3" s="1"/>
  <c r="AL118" i="6"/>
  <c r="G118" i="3" s="1"/>
  <c r="AJ119" i="6"/>
  <c r="E119" i="3" s="1"/>
  <c r="AK119" i="6"/>
  <c r="F119" i="3" s="1"/>
  <c r="AL119" i="6"/>
  <c r="G119" i="3" s="1"/>
  <c r="AJ120" i="6"/>
  <c r="E120" i="3" s="1"/>
  <c r="AK120" i="6"/>
  <c r="F120" i="3" s="1"/>
  <c r="AL120" i="6"/>
  <c r="G120" i="3" s="1"/>
  <c r="AJ121" i="6"/>
  <c r="E121" i="3" s="1"/>
  <c r="AK121" i="6"/>
  <c r="F121" i="3" s="1"/>
  <c r="AL121" i="6"/>
  <c r="G121" i="3" s="1"/>
  <c r="AJ122" i="6"/>
  <c r="E122" i="3" s="1"/>
  <c r="AK122" i="6"/>
  <c r="F122" i="3" s="1"/>
  <c r="AL122" i="6"/>
  <c r="G122" i="3" s="1"/>
  <c r="AJ123" i="6"/>
  <c r="E123" i="3" s="1"/>
  <c r="AK123" i="6"/>
  <c r="F123" i="3" s="1"/>
  <c r="AL123" i="6"/>
  <c r="G123" i="3" s="1"/>
  <c r="AJ124" i="6"/>
  <c r="E124" i="3" s="1"/>
  <c r="AK124" i="6"/>
  <c r="F124" i="3" s="1"/>
  <c r="AL124" i="6"/>
  <c r="G124" i="3" s="1"/>
  <c r="AJ125" i="6"/>
  <c r="E125" i="3" s="1"/>
  <c r="AK125" i="6"/>
  <c r="F125" i="3" s="1"/>
  <c r="AL125" i="6"/>
  <c r="G125" i="3" s="1"/>
  <c r="AJ126" i="6"/>
  <c r="E126" i="3" s="1"/>
  <c r="AK126" i="6"/>
  <c r="F126" i="3" s="1"/>
  <c r="AL126" i="6"/>
  <c r="G126" i="3" s="1"/>
  <c r="AJ127" i="6"/>
  <c r="E127" i="3" s="1"/>
  <c r="AK127" i="6"/>
  <c r="F127" i="3" s="1"/>
  <c r="AL127" i="6"/>
  <c r="G127" i="3" s="1"/>
  <c r="AJ128" i="6"/>
  <c r="E128" i="3" s="1"/>
  <c r="AK128" i="6"/>
  <c r="F128" i="3" s="1"/>
  <c r="AL128" i="6"/>
  <c r="G128" i="3" s="1"/>
  <c r="AJ129" i="6"/>
  <c r="E129" i="3" s="1"/>
  <c r="AK129" i="6"/>
  <c r="F129" i="3" s="1"/>
  <c r="AL129" i="6"/>
  <c r="G129" i="3" s="1"/>
  <c r="AJ130" i="6"/>
  <c r="E130" i="3" s="1"/>
  <c r="AK130" i="6"/>
  <c r="F130" i="3" s="1"/>
  <c r="AL130" i="6"/>
  <c r="G130" i="3" s="1"/>
  <c r="AJ131" i="6"/>
  <c r="E131" i="3" s="1"/>
  <c r="AK131" i="6"/>
  <c r="F131" i="3" s="1"/>
  <c r="AL131" i="6"/>
  <c r="G131" i="3" s="1"/>
  <c r="AJ132" i="6"/>
  <c r="E132" i="3" s="1"/>
  <c r="AK132" i="6"/>
  <c r="F132" i="3" s="1"/>
  <c r="AL132" i="6"/>
  <c r="G132" i="3" s="1"/>
  <c r="AJ133" i="6"/>
  <c r="E133" i="3" s="1"/>
  <c r="AK133" i="6"/>
  <c r="F133" i="3" s="1"/>
  <c r="AL133" i="6"/>
  <c r="G133" i="3" s="1"/>
  <c r="AJ134" i="6"/>
  <c r="E134" i="3" s="1"/>
  <c r="AK134" i="6"/>
  <c r="F134" i="3" s="1"/>
  <c r="AL134" i="6"/>
  <c r="G134" i="3" s="1"/>
  <c r="AJ135" i="6"/>
  <c r="E135" i="3" s="1"/>
  <c r="AK135" i="6"/>
  <c r="F135" i="3" s="1"/>
  <c r="AL135" i="6"/>
  <c r="G135" i="3" s="1"/>
  <c r="AJ136" i="6"/>
  <c r="E136" i="3" s="1"/>
  <c r="AK136" i="6"/>
  <c r="F136" i="3" s="1"/>
  <c r="AL136" i="6"/>
  <c r="G136" i="3" s="1"/>
  <c r="AJ137" i="6"/>
  <c r="E137" i="3" s="1"/>
  <c r="AK137" i="6"/>
  <c r="F137" i="3" s="1"/>
  <c r="AL137" i="6"/>
  <c r="G137" i="3" s="1"/>
  <c r="AJ138" i="6"/>
  <c r="E138" i="3" s="1"/>
  <c r="AK138" i="6"/>
  <c r="F138" i="3" s="1"/>
  <c r="AL138" i="6"/>
  <c r="G138" i="3" s="1"/>
  <c r="AJ139" i="6"/>
  <c r="E139" i="3" s="1"/>
  <c r="AK139" i="6"/>
  <c r="F139" i="3" s="1"/>
  <c r="AL139" i="6"/>
  <c r="G139" i="3" s="1"/>
  <c r="AJ140" i="6"/>
  <c r="E140" i="3" s="1"/>
  <c r="AK140" i="6"/>
  <c r="F140" i="3" s="1"/>
  <c r="AL140" i="6"/>
  <c r="G140" i="3" s="1"/>
  <c r="AJ141" i="6"/>
  <c r="E141" i="3" s="1"/>
  <c r="AK141" i="6"/>
  <c r="F141" i="3" s="1"/>
  <c r="AL141" i="6"/>
  <c r="G141" i="3" s="1"/>
  <c r="AJ142" i="6"/>
  <c r="E142" i="3" s="1"/>
  <c r="AK142" i="6"/>
  <c r="F142" i="3" s="1"/>
  <c r="AL142" i="6"/>
  <c r="G142" i="3" s="1"/>
  <c r="AJ143" i="6"/>
  <c r="E143" i="3" s="1"/>
  <c r="AK143" i="6"/>
  <c r="F143" i="3" s="1"/>
  <c r="AL143" i="6"/>
  <c r="G143" i="3" s="1"/>
  <c r="AJ144" i="6"/>
  <c r="E144" i="3" s="1"/>
  <c r="AK144" i="6"/>
  <c r="F144" i="3" s="1"/>
  <c r="AL144" i="6"/>
  <c r="G144" i="3" s="1"/>
  <c r="AJ145" i="6"/>
  <c r="E145" i="3" s="1"/>
  <c r="AK145" i="6"/>
  <c r="F145" i="3" s="1"/>
  <c r="AL145" i="6"/>
  <c r="G145" i="3" s="1"/>
  <c r="AJ146" i="6"/>
  <c r="E146" i="3" s="1"/>
  <c r="AK146" i="6"/>
  <c r="F146" i="3" s="1"/>
  <c r="AL146" i="6"/>
  <c r="G146" i="3" s="1"/>
  <c r="AJ147" i="6"/>
  <c r="E147" i="3" s="1"/>
  <c r="AK147" i="6"/>
  <c r="F147" i="3" s="1"/>
  <c r="AL147" i="6"/>
  <c r="G147" i="3" s="1"/>
  <c r="AJ148" i="6"/>
  <c r="E148" i="3" s="1"/>
  <c r="AK148" i="6"/>
  <c r="F148" i="3" s="1"/>
  <c r="AL148" i="6"/>
  <c r="G148" i="3" s="1"/>
  <c r="AJ149" i="6"/>
  <c r="E149" i="3" s="1"/>
  <c r="AK149" i="6"/>
  <c r="F149" i="3" s="1"/>
  <c r="AL149" i="6"/>
  <c r="G149" i="3" s="1"/>
  <c r="AJ150" i="6"/>
  <c r="E150" i="3" s="1"/>
  <c r="AK150" i="6"/>
  <c r="F150" i="3" s="1"/>
  <c r="AL150" i="6"/>
  <c r="G150" i="3" s="1"/>
  <c r="AJ151" i="6"/>
  <c r="E151" i="3" s="1"/>
  <c r="AK151" i="6"/>
  <c r="F151" i="3" s="1"/>
  <c r="AL151" i="6"/>
  <c r="G151" i="3" s="1"/>
  <c r="AJ152" i="6"/>
  <c r="E152" i="3" s="1"/>
  <c r="AK152" i="6"/>
  <c r="F152" i="3" s="1"/>
  <c r="AL152" i="6"/>
  <c r="G152" i="3" s="1"/>
  <c r="AJ153" i="6"/>
  <c r="E153" i="3" s="1"/>
  <c r="AK153" i="6"/>
  <c r="F153" i="3" s="1"/>
  <c r="AL153" i="6"/>
  <c r="G153" i="3" s="1"/>
  <c r="AJ154" i="6"/>
  <c r="E154" i="3" s="1"/>
  <c r="AK154" i="6"/>
  <c r="F154" i="3" s="1"/>
  <c r="AL154" i="6"/>
  <c r="G154" i="3" s="1"/>
  <c r="AJ155" i="6"/>
  <c r="E155" i="3" s="1"/>
  <c r="AK155" i="6"/>
  <c r="F155" i="3" s="1"/>
  <c r="AL155" i="6"/>
  <c r="G155" i="3" s="1"/>
  <c r="AJ156" i="6"/>
  <c r="E156" i="3" s="1"/>
  <c r="AK156" i="6"/>
  <c r="F156" i="3" s="1"/>
  <c r="AL156" i="6"/>
  <c r="G156" i="3" s="1"/>
  <c r="AJ157" i="6"/>
  <c r="E157" i="3" s="1"/>
  <c r="AK157" i="6"/>
  <c r="F157" i="3" s="1"/>
  <c r="AL157" i="6"/>
  <c r="G157" i="3" s="1"/>
  <c r="AJ158" i="6"/>
  <c r="E158" i="3" s="1"/>
  <c r="AK158" i="6"/>
  <c r="F158" i="3" s="1"/>
  <c r="AL158" i="6"/>
  <c r="G158" i="3" s="1"/>
  <c r="AJ159" i="6"/>
  <c r="E159" i="3" s="1"/>
  <c r="AK159" i="6"/>
  <c r="F159" i="3" s="1"/>
  <c r="AL159" i="6"/>
  <c r="G159" i="3" s="1"/>
  <c r="AJ160" i="6"/>
  <c r="E160" i="3" s="1"/>
  <c r="AK160" i="6"/>
  <c r="F160" i="3" s="1"/>
  <c r="AL160" i="6"/>
  <c r="G160" i="3" s="1"/>
  <c r="AJ161" i="6"/>
  <c r="E161" i="3" s="1"/>
  <c r="AK161" i="6"/>
  <c r="F161" i="3" s="1"/>
  <c r="AL161" i="6"/>
  <c r="G161" i="3" s="1"/>
  <c r="AJ162" i="6"/>
  <c r="E162" i="3" s="1"/>
  <c r="AK162" i="6"/>
  <c r="F162" i="3" s="1"/>
  <c r="AL162" i="6"/>
  <c r="G162" i="3" s="1"/>
  <c r="AJ163" i="6"/>
  <c r="E163" i="3" s="1"/>
  <c r="AK163" i="6"/>
  <c r="F163" i="3" s="1"/>
  <c r="AL163" i="6"/>
  <c r="G163" i="3" s="1"/>
  <c r="AJ164" i="6"/>
  <c r="E164" i="3" s="1"/>
  <c r="AK164" i="6"/>
  <c r="F164" i="3" s="1"/>
  <c r="AL164" i="6"/>
  <c r="G164" i="3" s="1"/>
  <c r="AJ165" i="6"/>
  <c r="E165" i="3" s="1"/>
  <c r="AK165" i="6"/>
  <c r="F165" i="3" s="1"/>
  <c r="AL165" i="6"/>
  <c r="G165" i="3" s="1"/>
  <c r="AJ166" i="6"/>
  <c r="E166" i="3" s="1"/>
  <c r="AK166" i="6"/>
  <c r="F166" i="3" s="1"/>
  <c r="AL166" i="6"/>
  <c r="G166" i="3" s="1"/>
  <c r="AJ167" i="6"/>
  <c r="E167" i="3" s="1"/>
  <c r="AK167" i="6"/>
  <c r="F167" i="3" s="1"/>
  <c r="AL167" i="6"/>
  <c r="G167" i="3" s="1"/>
  <c r="AJ168" i="6"/>
  <c r="E168" i="3" s="1"/>
  <c r="AK168" i="6"/>
  <c r="F168" i="3" s="1"/>
  <c r="AL168" i="6"/>
  <c r="G168" i="3" s="1"/>
  <c r="AJ169" i="6"/>
  <c r="E169" i="3" s="1"/>
  <c r="AK169" i="6"/>
  <c r="F169" i="3" s="1"/>
  <c r="AL169" i="6"/>
  <c r="G169" i="3" s="1"/>
  <c r="AJ170" i="6"/>
  <c r="E170" i="3" s="1"/>
  <c r="AK170" i="6"/>
  <c r="F170" i="3" s="1"/>
  <c r="AL170" i="6"/>
  <c r="G170" i="3" s="1"/>
  <c r="AJ171" i="6"/>
  <c r="E171" i="3" s="1"/>
  <c r="AK171" i="6"/>
  <c r="F171" i="3" s="1"/>
  <c r="AL171" i="6"/>
  <c r="G171" i="3" s="1"/>
  <c r="AJ172" i="6"/>
  <c r="E172" i="3" s="1"/>
  <c r="AK172" i="6"/>
  <c r="F172" i="3" s="1"/>
  <c r="AL172" i="6"/>
  <c r="G172" i="3" s="1"/>
  <c r="AJ173" i="6"/>
  <c r="E173" i="3" s="1"/>
  <c r="AK173" i="6"/>
  <c r="F173" i="3" s="1"/>
  <c r="AL173" i="6"/>
  <c r="G173" i="3" s="1"/>
  <c r="AJ174" i="6"/>
  <c r="E174" i="3" s="1"/>
  <c r="AK174" i="6"/>
  <c r="F174" i="3" s="1"/>
  <c r="AL174" i="6"/>
  <c r="G174" i="3" s="1"/>
  <c r="AJ175" i="6"/>
  <c r="E175" i="3" s="1"/>
  <c r="AK175" i="6"/>
  <c r="F175" i="3" s="1"/>
  <c r="AL175" i="6"/>
  <c r="G175" i="3" s="1"/>
  <c r="AJ176" i="6"/>
  <c r="E176" i="3" s="1"/>
  <c r="AL176" i="6"/>
  <c r="G176" i="3" s="1"/>
  <c r="AJ177" i="6"/>
  <c r="E177" i="3" s="1"/>
  <c r="AL177" i="6"/>
  <c r="G177" i="3" s="1"/>
  <c r="AJ178" i="6"/>
  <c r="E178" i="3" s="1"/>
  <c r="AK178" i="6"/>
  <c r="F178" i="3" s="1"/>
  <c r="AL178" i="6"/>
  <c r="G178" i="3" s="1"/>
  <c r="AJ179" i="6"/>
  <c r="E179" i="3" s="1"/>
  <c r="AK179" i="6"/>
  <c r="F179" i="3" s="1"/>
  <c r="AL179" i="6"/>
  <c r="G179" i="3" s="1"/>
  <c r="AJ2" i="6"/>
  <c r="E2" i="3" s="1"/>
  <c r="AK2" i="6"/>
  <c r="F2" i="3" s="1"/>
  <c r="AL2" i="6"/>
  <c r="G2" i="3" s="1"/>
  <c r="R174" i="6"/>
  <c r="M158" i="6"/>
  <c r="S47" i="6"/>
  <c r="T142" i="6"/>
  <c r="U142" i="6"/>
  <c r="T143" i="6"/>
  <c r="U143" i="6"/>
  <c r="T144" i="6"/>
  <c r="U144" i="6"/>
  <c r="T145" i="6"/>
  <c r="U145" i="6"/>
  <c r="T146" i="6"/>
  <c r="U146" i="6"/>
  <c r="T147" i="6"/>
  <c r="U147" i="6"/>
  <c r="T148" i="6"/>
  <c r="U148" i="6"/>
  <c r="T149" i="6"/>
  <c r="U149" i="6"/>
  <c r="T150" i="6"/>
  <c r="U150" i="6"/>
  <c r="T151" i="6"/>
  <c r="U151" i="6"/>
  <c r="T152" i="6"/>
  <c r="U152" i="6"/>
  <c r="T153" i="6"/>
  <c r="U153" i="6"/>
  <c r="T154" i="6"/>
  <c r="U154" i="6"/>
  <c r="T155" i="6"/>
  <c r="U155" i="6"/>
  <c r="T156" i="6"/>
  <c r="U156" i="6"/>
  <c r="T157" i="6"/>
  <c r="U157" i="6"/>
  <c r="T158" i="6"/>
  <c r="U158" i="6"/>
  <c r="T159" i="6"/>
  <c r="U159" i="6"/>
  <c r="T160" i="6"/>
  <c r="U160" i="6"/>
  <c r="T161" i="6"/>
  <c r="U161" i="6"/>
  <c r="T162" i="6"/>
  <c r="U162" i="6"/>
  <c r="T163" i="6"/>
  <c r="U163" i="6"/>
  <c r="T164" i="6"/>
  <c r="U164" i="6"/>
  <c r="T165" i="6"/>
  <c r="U165" i="6"/>
  <c r="T166" i="6"/>
  <c r="U166" i="6"/>
  <c r="T167" i="6"/>
  <c r="U167" i="6"/>
  <c r="T168" i="6"/>
  <c r="U168" i="6"/>
  <c r="T169" i="6"/>
  <c r="U169" i="6"/>
  <c r="T170" i="6"/>
  <c r="U170" i="6"/>
  <c r="T171" i="6"/>
  <c r="U171" i="6"/>
  <c r="T172" i="6"/>
  <c r="U172" i="6"/>
  <c r="T173" i="6"/>
  <c r="U173" i="6"/>
  <c r="T174" i="6"/>
  <c r="U174" i="6"/>
  <c r="T175" i="6"/>
  <c r="U175" i="6"/>
  <c r="T176" i="6"/>
  <c r="U176" i="6"/>
  <c r="T177" i="6"/>
  <c r="U177" i="6"/>
  <c r="T178" i="6"/>
  <c r="U178" i="6"/>
  <c r="T179" i="6"/>
  <c r="U179" i="6"/>
  <c r="U141" i="6"/>
  <c r="T141" i="6"/>
  <c r="U140" i="6"/>
  <c r="T140" i="6"/>
  <c r="U139" i="6"/>
  <c r="T139" i="6"/>
  <c r="U138" i="6"/>
  <c r="T138" i="6"/>
  <c r="U137" i="6"/>
  <c r="T137" i="6"/>
  <c r="U136" i="6"/>
  <c r="T136" i="6"/>
  <c r="U135" i="6"/>
  <c r="T135" i="6"/>
  <c r="U134" i="6"/>
  <c r="T134" i="6"/>
  <c r="U133" i="6"/>
  <c r="T133" i="6"/>
  <c r="U132" i="6"/>
  <c r="T132" i="6"/>
  <c r="U131" i="6"/>
  <c r="T131" i="6"/>
  <c r="U130" i="6"/>
  <c r="T130" i="6"/>
  <c r="U129" i="6"/>
  <c r="T129" i="6"/>
  <c r="U128" i="6"/>
  <c r="T128" i="6"/>
  <c r="U127" i="6"/>
  <c r="T127" i="6"/>
  <c r="U126" i="6"/>
  <c r="T126" i="6"/>
  <c r="U125" i="6"/>
  <c r="T125" i="6"/>
  <c r="U124" i="6"/>
  <c r="T124" i="6"/>
  <c r="U123" i="6"/>
  <c r="T123" i="6"/>
  <c r="U122" i="6"/>
  <c r="T122" i="6"/>
  <c r="U121" i="6"/>
  <c r="T121" i="6"/>
  <c r="U120" i="6"/>
  <c r="T120" i="6"/>
  <c r="U119" i="6"/>
  <c r="T119" i="6"/>
  <c r="U118" i="6"/>
  <c r="T118" i="6"/>
  <c r="U117" i="6"/>
  <c r="T117" i="6"/>
  <c r="U116" i="6"/>
  <c r="T116" i="6"/>
  <c r="U115" i="6"/>
  <c r="T115" i="6"/>
  <c r="U114" i="6"/>
  <c r="T114" i="6"/>
  <c r="U113" i="6"/>
  <c r="T113" i="6"/>
  <c r="U112" i="6"/>
  <c r="T112" i="6"/>
  <c r="U111" i="6"/>
  <c r="T111" i="6"/>
  <c r="U110" i="6"/>
  <c r="T110" i="6"/>
  <c r="U109" i="6"/>
  <c r="T109" i="6"/>
  <c r="U108" i="6"/>
  <c r="T108" i="6"/>
  <c r="U107" i="6"/>
  <c r="T107" i="6"/>
  <c r="U106" i="6"/>
  <c r="T106" i="6"/>
  <c r="U105" i="6"/>
  <c r="T105" i="6"/>
  <c r="U104" i="6"/>
  <c r="T104" i="6"/>
  <c r="U103" i="6"/>
  <c r="T103" i="6"/>
  <c r="U102" i="6"/>
  <c r="T102" i="6"/>
  <c r="U101" i="6"/>
  <c r="T101" i="6"/>
  <c r="U100" i="6"/>
  <c r="T100" i="6"/>
  <c r="U99" i="6"/>
  <c r="T99" i="6"/>
  <c r="U98" i="6"/>
  <c r="T98" i="6"/>
  <c r="U97" i="6"/>
  <c r="T97" i="6"/>
  <c r="U96" i="6"/>
  <c r="T96" i="6"/>
  <c r="U95" i="6"/>
  <c r="T95" i="6"/>
  <c r="U94" i="6"/>
  <c r="T94" i="6"/>
  <c r="U93" i="6"/>
  <c r="T93" i="6"/>
  <c r="U92" i="6"/>
  <c r="T92" i="6"/>
  <c r="U91" i="6"/>
  <c r="T91" i="6"/>
  <c r="U90" i="6"/>
  <c r="T90" i="6"/>
  <c r="U89" i="6"/>
  <c r="T89" i="6"/>
  <c r="U88" i="6"/>
  <c r="T88" i="6"/>
  <c r="U87" i="6"/>
  <c r="T87" i="6"/>
  <c r="U86" i="6"/>
  <c r="T86" i="6"/>
  <c r="U85" i="6"/>
  <c r="T85" i="6"/>
  <c r="U84" i="6"/>
  <c r="T84" i="6"/>
  <c r="U83" i="6"/>
  <c r="T83" i="6"/>
  <c r="U82" i="6"/>
  <c r="T82" i="6"/>
  <c r="U81" i="6"/>
  <c r="T81" i="6"/>
  <c r="U80" i="6"/>
  <c r="T80" i="6"/>
  <c r="U79" i="6"/>
  <c r="T79" i="6"/>
  <c r="U78" i="6"/>
  <c r="T78" i="6"/>
  <c r="U77" i="6"/>
  <c r="T77" i="6"/>
  <c r="U76" i="6"/>
  <c r="T76" i="6"/>
  <c r="U75" i="6"/>
  <c r="T75" i="6"/>
  <c r="U74" i="6"/>
  <c r="T74" i="6"/>
  <c r="U73" i="6"/>
  <c r="T73" i="6"/>
  <c r="U72" i="6"/>
  <c r="T72" i="6"/>
  <c r="U71" i="6"/>
  <c r="T71" i="6"/>
  <c r="U70" i="6"/>
  <c r="T70" i="6"/>
  <c r="U69" i="6"/>
  <c r="T69" i="6"/>
  <c r="U68" i="6"/>
  <c r="T68" i="6"/>
  <c r="U67" i="6"/>
  <c r="T67" i="6"/>
  <c r="U66" i="6"/>
  <c r="T66" i="6"/>
  <c r="U65" i="6"/>
  <c r="T65" i="6"/>
  <c r="U64" i="6"/>
  <c r="T64" i="6"/>
  <c r="U63" i="6"/>
  <c r="T63" i="6"/>
  <c r="U62" i="6"/>
  <c r="T62" i="6"/>
  <c r="U61" i="6"/>
  <c r="T61" i="6"/>
  <c r="U60" i="6"/>
  <c r="T60" i="6"/>
  <c r="U59" i="6"/>
  <c r="T59" i="6"/>
  <c r="U58" i="6"/>
  <c r="T58" i="6"/>
  <c r="U57" i="6"/>
  <c r="T57" i="6"/>
  <c r="U56" i="6"/>
  <c r="T56" i="6"/>
  <c r="U55" i="6"/>
  <c r="T55" i="6"/>
  <c r="U54" i="6"/>
  <c r="T54" i="6"/>
  <c r="U53" i="6"/>
  <c r="T53" i="6"/>
  <c r="U52" i="6"/>
  <c r="T52" i="6"/>
  <c r="U51" i="6"/>
  <c r="T51" i="6"/>
  <c r="U50" i="6"/>
  <c r="T50" i="6"/>
  <c r="U49" i="6"/>
  <c r="T49" i="6"/>
  <c r="U48" i="6"/>
  <c r="T48" i="6"/>
  <c r="U47" i="6"/>
  <c r="T47" i="6"/>
  <c r="U46" i="6"/>
  <c r="T46" i="6"/>
  <c r="U45" i="6"/>
  <c r="T45" i="6"/>
  <c r="U44" i="6"/>
  <c r="T44" i="6"/>
  <c r="U43" i="6"/>
  <c r="T43" i="6"/>
  <c r="U42" i="6"/>
  <c r="T42" i="6"/>
  <c r="U41" i="6"/>
  <c r="T41" i="6"/>
  <c r="U40" i="6"/>
  <c r="T40" i="6"/>
  <c r="U39" i="6"/>
  <c r="T39" i="6"/>
  <c r="U38" i="6"/>
  <c r="T38" i="6"/>
  <c r="U37" i="6"/>
  <c r="T37" i="6"/>
  <c r="U36" i="6"/>
  <c r="T36" i="6"/>
  <c r="U35" i="6"/>
  <c r="T35" i="6"/>
  <c r="U34" i="6"/>
  <c r="T34" i="6"/>
  <c r="U33" i="6"/>
  <c r="T33" i="6"/>
  <c r="U32" i="6"/>
  <c r="T32" i="6"/>
  <c r="U31" i="6"/>
  <c r="T31" i="6"/>
  <c r="U30" i="6"/>
  <c r="T30" i="6"/>
  <c r="U29" i="6"/>
  <c r="T29" i="6"/>
  <c r="U28" i="6"/>
  <c r="T28" i="6"/>
  <c r="U27" i="6"/>
  <c r="T27" i="6"/>
  <c r="U26" i="6"/>
  <c r="T26" i="6"/>
  <c r="U25" i="6"/>
  <c r="T25" i="6"/>
  <c r="U24" i="6"/>
  <c r="T24" i="6"/>
  <c r="U23" i="6"/>
  <c r="T23" i="6"/>
  <c r="U22" i="6"/>
  <c r="T22" i="6"/>
  <c r="U21" i="6"/>
  <c r="T21" i="6"/>
  <c r="U20" i="6"/>
  <c r="T20" i="6"/>
  <c r="U19" i="6"/>
  <c r="T19" i="6"/>
  <c r="U18" i="6"/>
  <c r="T18" i="6"/>
  <c r="U17" i="6"/>
  <c r="T17" i="6"/>
  <c r="U16" i="6"/>
  <c r="T16" i="6"/>
  <c r="U15" i="6"/>
  <c r="T15" i="6"/>
  <c r="U14" i="6"/>
  <c r="T14" i="6"/>
  <c r="U13" i="6"/>
  <c r="T13" i="6"/>
  <c r="U12" i="6"/>
  <c r="T12" i="6"/>
  <c r="U11" i="6"/>
  <c r="T11" i="6"/>
  <c r="U10" i="6"/>
  <c r="T10" i="6"/>
  <c r="U9" i="6"/>
  <c r="T9" i="6"/>
  <c r="U8" i="6"/>
  <c r="T8" i="6"/>
  <c r="U7" i="6"/>
  <c r="T7" i="6"/>
  <c r="U6" i="6"/>
  <c r="T6" i="6"/>
  <c r="U5" i="6"/>
  <c r="T5" i="6"/>
  <c r="U4" i="6"/>
  <c r="T4" i="6"/>
  <c r="U3" i="6"/>
  <c r="T3" i="6"/>
  <c r="U2" i="6"/>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2" i="4"/>
  <c r="M28"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2"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7" i="4"/>
  <c r="M26" i="4"/>
  <c r="M25" i="4"/>
  <c r="M24" i="4"/>
  <c r="M23" i="4"/>
  <c r="M22" i="4"/>
  <c r="M21" i="4"/>
  <c r="M20" i="4"/>
  <c r="M19" i="4"/>
  <c r="M18" i="4"/>
  <c r="M17" i="4"/>
  <c r="M16" i="4"/>
  <c r="M15" i="4"/>
  <c r="M14" i="4"/>
  <c r="M13" i="4"/>
  <c r="M12" i="4"/>
  <c r="M11" i="4"/>
  <c r="M10" i="4"/>
  <c r="M9" i="4"/>
  <c r="M8" i="4"/>
  <c r="M7" i="4"/>
  <c r="M6" i="4"/>
  <c r="M5" i="4"/>
  <c r="M4" i="4"/>
  <c r="M3" i="4"/>
  <c r="M2" i="4"/>
  <c r="V125" i="6" l="1"/>
  <c r="D125" i="3" s="1"/>
  <c r="NK157" i="6"/>
  <c r="X157" i="3" s="1"/>
  <c r="NK4" i="6"/>
  <c r="X4" i="3" s="1"/>
  <c r="NK12" i="6"/>
  <c r="X12" i="3" s="1"/>
  <c r="NK162" i="6"/>
  <c r="X162" i="3" s="1"/>
  <c r="NK161" i="6"/>
  <c r="X161" i="3" s="1"/>
  <c r="NK179" i="6"/>
  <c r="X179" i="3" s="1"/>
  <c r="MB21" i="6"/>
  <c r="MF21" i="6" s="1"/>
  <c r="NK141" i="6"/>
  <c r="X141" i="3" s="1"/>
  <c r="NK165" i="6"/>
  <c r="X165" i="3" s="1"/>
  <c r="NK26" i="6"/>
  <c r="X26" i="3" s="1"/>
  <c r="NK109" i="6"/>
  <c r="X109" i="3" s="1"/>
  <c r="NK113" i="6"/>
  <c r="X113" i="3" s="1"/>
  <c r="NK153" i="6"/>
  <c r="X153" i="3" s="1"/>
  <c r="NK149" i="6"/>
  <c r="X149" i="3" s="1"/>
  <c r="NK138" i="6"/>
  <c r="X138" i="3" s="1"/>
  <c r="NK145" i="6"/>
  <c r="X145" i="3" s="1"/>
  <c r="NK137" i="6"/>
  <c r="X137" i="3" s="1"/>
  <c r="NK125" i="6"/>
  <c r="X125" i="3" s="1"/>
  <c r="NK178" i="6"/>
  <c r="X178" i="3" s="1"/>
  <c r="NK93" i="6"/>
  <c r="X93" i="3" s="1"/>
  <c r="NK97" i="6"/>
  <c r="X97" i="3" s="1"/>
  <c r="NK172" i="6"/>
  <c r="X172" i="3" s="1"/>
  <c r="NK147" i="6"/>
  <c r="X147" i="3" s="1"/>
  <c r="NK173" i="6"/>
  <c r="X173" i="3" s="1"/>
  <c r="NK170" i="6"/>
  <c r="X170" i="3" s="1"/>
  <c r="NK146" i="6"/>
  <c r="X146" i="3" s="1"/>
  <c r="NK10" i="6"/>
  <c r="X10" i="3" s="1"/>
  <c r="NK49" i="6"/>
  <c r="X49" i="3" s="1"/>
  <c r="NK2" i="6"/>
  <c r="X2" i="3" s="1"/>
  <c r="NK52" i="6"/>
  <c r="X52" i="3" s="1"/>
  <c r="NK100" i="6"/>
  <c r="X100" i="3" s="1"/>
  <c r="NK163" i="6"/>
  <c r="X163" i="3" s="1"/>
  <c r="NK140" i="6"/>
  <c r="X140" i="3" s="1"/>
  <c r="NK164" i="6"/>
  <c r="X164" i="3" s="1"/>
  <c r="NK21" i="6"/>
  <c r="X21" i="3" s="1"/>
  <c r="NK36" i="6"/>
  <c r="X36" i="3" s="1"/>
  <c r="NK33" i="6"/>
  <c r="X33" i="3" s="1"/>
  <c r="NK174" i="6"/>
  <c r="X174" i="3" s="1"/>
  <c r="NK154" i="6"/>
  <c r="X154" i="3" s="1"/>
  <c r="NK159" i="6"/>
  <c r="X159" i="3" s="1"/>
  <c r="NK23" i="6"/>
  <c r="X23" i="3" s="1"/>
  <c r="NK169" i="6"/>
  <c r="X169" i="3" s="1"/>
  <c r="NK139" i="6"/>
  <c r="X139" i="3" s="1"/>
  <c r="NK155" i="6"/>
  <c r="X155" i="3" s="1"/>
  <c r="NK142" i="6"/>
  <c r="X142" i="3" s="1"/>
  <c r="NK171" i="6"/>
  <c r="X171" i="3" s="1"/>
  <c r="NK177" i="6"/>
  <c r="X177" i="3" s="1"/>
  <c r="NK116" i="6"/>
  <c r="X116" i="3" s="1"/>
  <c r="NK18" i="6"/>
  <c r="X18" i="3" s="1"/>
  <c r="KF145" i="6"/>
  <c r="V145" i="3" s="1"/>
  <c r="U145" i="3"/>
  <c r="NK5" i="6"/>
  <c r="X5" i="3" s="1"/>
  <c r="NK8" i="6"/>
  <c r="X8" i="3" s="1"/>
  <c r="NK15" i="6"/>
  <c r="X15" i="3" s="1"/>
  <c r="NK166" i="6"/>
  <c r="X166" i="3" s="1"/>
  <c r="NK151" i="6"/>
  <c r="X151" i="3" s="1"/>
  <c r="KF148" i="6"/>
  <c r="V148" i="3" s="1"/>
  <c r="KF78" i="6"/>
  <c r="V78" i="3" s="1"/>
  <c r="U78" i="3"/>
  <c r="KF54" i="6"/>
  <c r="V54" i="3" s="1"/>
  <c r="U54" i="3"/>
  <c r="NK81" i="6"/>
  <c r="X81" i="3" s="1"/>
  <c r="NK84" i="6"/>
  <c r="X84" i="3" s="1"/>
  <c r="NK148" i="6"/>
  <c r="X148" i="3" s="1"/>
  <c r="NK6" i="6"/>
  <c r="X6" i="3" s="1"/>
  <c r="NK129" i="6"/>
  <c r="X129" i="3" s="1"/>
  <c r="NK20" i="6"/>
  <c r="X20" i="3" s="1"/>
  <c r="NK65" i="6"/>
  <c r="X65" i="3" s="1"/>
  <c r="NK68" i="6"/>
  <c r="X68" i="3" s="1"/>
  <c r="NK167" i="6"/>
  <c r="X167" i="3" s="1"/>
  <c r="NK150" i="6"/>
  <c r="X150" i="3" s="1"/>
  <c r="KF147" i="6"/>
  <c r="V147" i="3" s="1"/>
  <c r="U147" i="3"/>
  <c r="NK132" i="6"/>
  <c r="X132" i="3" s="1"/>
  <c r="NK156" i="6"/>
  <c r="X156" i="3" s="1"/>
  <c r="NK14" i="6"/>
  <c r="X14" i="3" s="1"/>
  <c r="NK175" i="6"/>
  <c r="X175" i="3" s="1"/>
  <c r="NK158" i="6"/>
  <c r="X158" i="3" s="1"/>
  <c r="NK143" i="6"/>
  <c r="X143" i="3" s="1"/>
  <c r="NK176" i="6"/>
  <c r="X176" i="3" s="1"/>
  <c r="NK168" i="6"/>
  <c r="X168" i="3" s="1"/>
  <c r="NK160" i="6"/>
  <c r="X160" i="3" s="1"/>
  <c r="NK152" i="6"/>
  <c r="X152" i="3" s="1"/>
  <c r="NK144" i="6"/>
  <c r="X144" i="3" s="1"/>
  <c r="NK136" i="6"/>
  <c r="X136" i="3" s="1"/>
  <c r="NK7" i="6"/>
  <c r="X7" i="3" s="1"/>
  <c r="NK13" i="6"/>
  <c r="X13" i="3" s="1"/>
  <c r="NK16" i="6"/>
  <c r="X16" i="3" s="1"/>
  <c r="NK22" i="6"/>
  <c r="X22" i="3" s="1"/>
  <c r="HK54" i="6"/>
  <c r="S54" i="3" s="1"/>
  <c r="NK29" i="6"/>
  <c r="X29" i="3" s="1"/>
  <c r="NK32" i="6"/>
  <c r="X32" i="3" s="1"/>
  <c r="NK45" i="6"/>
  <c r="X45" i="3" s="1"/>
  <c r="NK48" i="6"/>
  <c r="X48" i="3" s="1"/>
  <c r="NK61" i="6"/>
  <c r="X61" i="3" s="1"/>
  <c r="NK64" i="6"/>
  <c r="X64" i="3" s="1"/>
  <c r="NK77" i="6"/>
  <c r="X77" i="3" s="1"/>
  <c r="NK80" i="6"/>
  <c r="X80" i="3" s="1"/>
  <c r="NK96" i="6"/>
  <c r="X96" i="3" s="1"/>
  <c r="NK112" i="6"/>
  <c r="X112" i="3" s="1"/>
  <c r="NK128" i="6"/>
  <c r="X128" i="3" s="1"/>
  <c r="NK30" i="6"/>
  <c r="X30" i="3" s="1"/>
  <c r="NK46" i="6"/>
  <c r="X46" i="3" s="1"/>
  <c r="NK62" i="6"/>
  <c r="X62" i="3" s="1"/>
  <c r="NK78" i="6"/>
  <c r="X78" i="3" s="1"/>
  <c r="NK91" i="6"/>
  <c r="X91" i="3" s="1"/>
  <c r="NK107" i="6"/>
  <c r="X107" i="3" s="1"/>
  <c r="NK123" i="6"/>
  <c r="X123" i="3" s="1"/>
  <c r="NK3" i="6"/>
  <c r="X3" i="3" s="1"/>
  <c r="NK11" i="6"/>
  <c r="X11" i="3" s="1"/>
  <c r="NK19" i="6"/>
  <c r="X19" i="3" s="1"/>
  <c r="NK40" i="6"/>
  <c r="X40" i="3" s="1"/>
  <c r="NK53" i="6"/>
  <c r="X53" i="3" s="1"/>
  <c r="NK69" i="6"/>
  <c r="X69" i="3" s="1"/>
  <c r="NK88" i="6"/>
  <c r="X88" i="3" s="1"/>
  <c r="NK101" i="6"/>
  <c r="X101" i="3" s="1"/>
  <c r="NK117" i="6"/>
  <c r="X117" i="3" s="1"/>
  <c r="NK133" i="6"/>
  <c r="X133" i="3" s="1"/>
  <c r="NK25" i="6"/>
  <c r="X25" i="3" s="1"/>
  <c r="NK31" i="6"/>
  <c r="X31" i="3" s="1"/>
  <c r="NK50" i="6"/>
  <c r="X50" i="3" s="1"/>
  <c r="NK66" i="6"/>
  <c r="X66" i="3" s="1"/>
  <c r="NK82" i="6"/>
  <c r="X82" i="3" s="1"/>
  <c r="NK95" i="6"/>
  <c r="X95" i="3" s="1"/>
  <c r="NK111" i="6"/>
  <c r="X111" i="3" s="1"/>
  <c r="NK114" i="6"/>
  <c r="X114" i="3" s="1"/>
  <c r="NK127" i="6"/>
  <c r="X127" i="3" s="1"/>
  <c r="NK9" i="6"/>
  <c r="X9" i="3" s="1"/>
  <c r="NK17" i="6"/>
  <c r="X17" i="3" s="1"/>
  <c r="NK28" i="6"/>
  <c r="X28" i="3" s="1"/>
  <c r="NK41" i="6"/>
  <c r="X41" i="3" s="1"/>
  <c r="NK44" i="6"/>
  <c r="X44" i="3" s="1"/>
  <c r="NK57" i="6"/>
  <c r="X57" i="3" s="1"/>
  <c r="NK60" i="6"/>
  <c r="X60" i="3" s="1"/>
  <c r="NK73" i="6"/>
  <c r="X73" i="3" s="1"/>
  <c r="NK76" i="6"/>
  <c r="X76" i="3" s="1"/>
  <c r="NK89" i="6"/>
  <c r="X89" i="3" s="1"/>
  <c r="NK92" i="6"/>
  <c r="X92" i="3" s="1"/>
  <c r="NK105" i="6"/>
  <c r="X105" i="3" s="1"/>
  <c r="NK108" i="6"/>
  <c r="X108" i="3" s="1"/>
  <c r="NK121" i="6"/>
  <c r="X121" i="3" s="1"/>
  <c r="NK124" i="6"/>
  <c r="X124" i="3" s="1"/>
  <c r="NK35" i="6"/>
  <c r="X35" i="3" s="1"/>
  <c r="NK38" i="6"/>
  <c r="X38" i="3" s="1"/>
  <c r="NK51" i="6"/>
  <c r="X51" i="3" s="1"/>
  <c r="NK54" i="6"/>
  <c r="X54" i="3" s="1"/>
  <c r="NK67" i="6"/>
  <c r="X67" i="3" s="1"/>
  <c r="NK70" i="6"/>
  <c r="X70" i="3" s="1"/>
  <c r="NK83" i="6"/>
  <c r="X83" i="3" s="1"/>
  <c r="NK86" i="6"/>
  <c r="X86" i="3" s="1"/>
  <c r="NK99" i="6"/>
  <c r="X99" i="3" s="1"/>
  <c r="NK102" i="6"/>
  <c r="X102" i="3" s="1"/>
  <c r="NK115" i="6"/>
  <c r="X115" i="3" s="1"/>
  <c r="NK118" i="6"/>
  <c r="X118" i="3" s="1"/>
  <c r="NK131" i="6"/>
  <c r="X131" i="3" s="1"/>
  <c r="NK134" i="6"/>
  <c r="X134" i="3" s="1"/>
  <c r="NK24" i="6"/>
  <c r="X24" i="3" s="1"/>
  <c r="NK27" i="6"/>
  <c r="X27" i="3" s="1"/>
  <c r="NK43" i="6"/>
  <c r="X43" i="3" s="1"/>
  <c r="NK59" i="6"/>
  <c r="X59" i="3" s="1"/>
  <c r="NK75" i="6"/>
  <c r="X75" i="3" s="1"/>
  <c r="NK94" i="6"/>
  <c r="X94" i="3" s="1"/>
  <c r="NK110" i="6"/>
  <c r="X110" i="3" s="1"/>
  <c r="NK37" i="6"/>
  <c r="X37" i="3" s="1"/>
  <c r="NK56" i="6"/>
  <c r="X56" i="3" s="1"/>
  <c r="NK72" i="6"/>
  <c r="X72" i="3" s="1"/>
  <c r="NK85" i="6"/>
  <c r="X85" i="3" s="1"/>
  <c r="NK104" i="6"/>
  <c r="X104" i="3" s="1"/>
  <c r="NK120" i="6"/>
  <c r="X120" i="3" s="1"/>
  <c r="NK34" i="6"/>
  <c r="X34" i="3" s="1"/>
  <c r="NK47" i="6"/>
  <c r="X47" i="3" s="1"/>
  <c r="NK63" i="6"/>
  <c r="X63" i="3" s="1"/>
  <c r="NK79" i="6"/>
  <c r="X79" i="3" s="1"/>
  <c r="NK98" i="6"/>
  <c r="X98" i="3" s="1"/>
  <c r="NK130" i="6"/>
  <c r="X130" i="3" s="1"/>
  <c r="NK126" i="6"/>
  <c r="X126" i="3" s="1"/>
  <c r="NK39" i="6"/>
  <c r="X39" i="3" s="1"/>
  <c r="NK42" i="6"/>
  <c r="X42" i="3" s="1"/>
  <c r="NK55" i="6"/>
  <c r="X55" i="3" s="1"/>
  <c r="NK58" i="6"/>
  <c r="X58" i="3" s="1"/>
  <c r="NK71" i="6"/>
  <c r="X71" i="3" s="1"/>
  <c r="NK74" i="6"/>
  <c r="X74" i="3" s="1"/>
  <c r="NK87" i="6"/>
  <c r="X87" i="3" s="1"/>
  <c r="NK90" i="6"/>
  <c r="X90" i="3" s="1"/>
  <c r="NK103" i="6"/>
  <c r="X103" i="3" s="1"/>
  <c r="NK106" i="6"/>
  <c r="X106" i="3" s="1"/>
  <c r="NK119" i="6"/>
  <c r="X119" i="3" s="1"/>
  <c r="NK122" i="6"/>
  <c r="X122" i="3" s="1"/>
  <c r="NK135" i="6"/>
  <c r="X135" i="3" s="1"/>
  <c r="KF87" i="6"/>
  <c r="V87" i="3" s="1"/>
  <c r="KF71" i="6"/>
  <c r="V71" i="3" s="1"/>
  <c r="KF67" i="6"/>
  <c r="V67" i="3" s="1"/>
  <c r="KF63" i="6"/>
  <c r="V63" i="3" s="1"/>
  <c r="V148" i="6"/>
  <c r="D148" i="3" s="1"/>
  <c r="KF90" i="6"/>
  <c r="V90" i="3" s="1"/>
  <c r="KF127" i="6"/>
  <c r="V127" i="3" s="1"/>
  <c r="KF81" i="6"/>
  <c r="V81" i="3" s="1"/>
  <c r="KF35" i="6"/>
  <c r="V35" i="3" s="1"/>
  <c r="KF25" i="6"/>
  <c r="V25" i="3" s="1"/>
  <c r="KF74" i="6"/>
  <c r="V74" i="3" s="1"/>
  <c r="KF171" i="6"/>
  <c r="V171" i="3" s="1"/>
  <c r="KF130" i="6"/>
  <c r="V130" i="3" s="1"/>
  <c r="KF122" i="6"/>
  <c r="V122" i="3" s="1"/>
  <c r="KF46" i="6"/>
  <c r="V46" i="3" s="1"/>
  <c r="KF156" i="6"/>
  <c r="V156" i="3" s="1"/>
  <c r="KF57" i="6"/>
  <c r="V57" i="3" s="1"/>
  <c r="KF121" i="6"/>
  <c r="V121" i="3" s="1"/>
  <c r="KF66" i="6"/>
  <c r="V66" i="3" s="1"/>
  <c r="MV91" i="6"/>
  <c r="W91" i="3" s="1"/>
  <c r="KF172" i="6"/>
  <c r="V172" i="3" s="1"/>
  <c r="KF19" i="6"/>
  <c r="V19" i="3" s="1"/>
  <c r="KF116" i="6"/>
  <c r="V116" i="3" s="1"/>
  <c r="KF108" i="6"/>
  <c r="V108" i="3" s="1"/>
  <c r="KF163" i="6"/>
  <c r="V163" i="3" s="1"/>
  <c r="KF159" i="6"/>
  <c r="V159" i="3" s="1"/>
  <c r="KF150" i="6"/>
  <c r="V150" i="3" s="1"/>
  <c r="KF14" i="6"/>
  <c r="V14" i="3" s="1"/>
  <c r="KF28" i="6"/>
  <c r="V28" i="3" s="1"/>
  <c r="KF12" i="6"/>
  <c r="V12" i="3" s="1"/>
  <c r="KF162" i="6"/>
  <c r="V162" i="3" s="1"/>
  <c r="KF174" i="6"/>
  <c r="V174" i="3" s="1"/>
  <c r="MV146" i="6"/>
  <c r="W146" i="3" s="1"/>
  <c r="MV75" i="6"/>
  <c r="W75" i="3" s="1"/>
  <c r="MM102" i="6"/>
  <c r="MV102" i="6" s="1"/>
  <c r="W102" i="3" s="1"/>
  <c r="MV138" i="6"/>
  <c r="W138" i="3" s="1"/>
  <c r="KF140" i="6"/>
  <c r="V140" i="3" s="1"/>
  <c r="KF128" i="6"/>
  <c r="V128" i="3" s="1"/>
  <c r="KF99" i="6"/>
  <c r="V99" i="3" s="1"/>
  <c r="KF84" i="6"/>
  <c r="V84" i="3" s="1"/>
  <c r="KF52" i="6"/>
  <c r="V52" i="3" s="1"/>
  <c r="KF43" i="6"/>
  <c r="V43" i="3" s="1"/>
  <c r="MV123" i="6"/>
  <c r="W123" i="3" s="1"/>
  <c r="MV115" i="6"/>
  <c r="W115" i="3" s="1"/>
  <c r="MV107" i="6"/>
  <c r="W107" i="3" s="1"/>
  <c r="MR76" i="6"/>
  <c r="MV76" i="6" s="1"/>
  <c r="W76" i="3" s="1"/>
  <c r="MV35" i="6"/>
  <c r="W35" i="3" s="1"/>
  <c r="MV11" i="6"/>
  <c r="W11" i="3" s="1"/>
  <c r="KF103" i="6"/>
  <c r="V103" i="3" s="1"/>
  <c r="MV178" i="6"/>
  <c r="W178" i="3" s="1"/>
  <c r="MR44" i="6"/>
  <c r="MT44" i="6" s="1"/>
  <c r="MV38" i="6"/>
  <c r="W38" i="3" s="1"/>
  <c r="MV27" i="6"/>
  <c r="W27" i="3" s="1"/>
  <c r="V122" i="6"/>
  <c r="D122" i="3" s="1"/>
  <c r="KF55" i="6"/>
  <c r="V55" i="3" s="1"/>
  <c r="MV154" i="6"/>
  <c r="W154" i="3" s="1"/>
  <c r="KF139" i="6"/>
  <c r="V139" i="3" s="1"/>
  <c r="KF135" i="6"/>
  <c r="V135" i="3" s="1"/>
  <c r="KF98" i="6"/>
  <c r="V98" i="3" s="1"/>
  <c r="KF83" i="6"/>
  <c r="V83" i="3" s="1"/>
  <c r="KF58" i="6"/>
  <c r="V58" i="3" s="1"/>
  <c r="KF11" i="6"/>
  <c r="V11" i="3" s="1"/>
  <c r="KF7" i="6"/>
  <c r="V7" i="3" s="1"/>
  <c r="KF3" i="6"/>
  <c r="V3" i="3" s="1"/>
  <c r="MV162" i="6"/>
  <c r="W162" i="3" s="1"/>
  <c r="MV160" i="6"/>
  <c r="W160" i="3" s="1"/>
  <c r="MV59" i="6"/>
  <c r="W59" i="3" s="1"/>
  <c r="MD47" i="6"/>
  <c r="MK47" i="6" s="1"/>
  <c r="KF126" i="6"/>
  <c r="V126" i="3" s="1"/>
  <c r="KF114" i="6"/>
  <c r="V114" i="3" s="1"/>
  <c r="KF75" i="6"/>
  <c r="V75" i="3" s="1"/>
  <c r="KF65" i="6"/>
  <c r="V65" i="3" s="1"/>
  <c r="KF41" i="6"/>
  <c r="V41" i="3" s="1"/>
  <c r="KF36" i="6"/>
  <c r="V36" i="3" s="1"/>
  <c r="KD39" i="6"/>
  <c r="MV170" i="6"/>
  <c r="W170" i="3" s="1"/>
  <c r="MJ135" i="6"/>
  <c r="MQ135" i="6" s="1"/>
  <c r="MV83" i="6"/>
  <c r="W83" i="3" s="1"/>
  <c r="MV82" i="6"/>
  <c r="W82" i="3" s="1"/>
  <c r="MV73" i="6"/>
  <c r="W73" i="3" s="1"/>
  <c r="MV67" i="6"/>
  <c r="W67" i="3" s="1"/>
  <c r="MV64" i="6"/>
  <c r="W64" i="3" s="1"/>
  <c r="V22" i="6"/>
  <c r="D22" i="3" s="1"/>
  <c r="MR65" i="6"/>
  <c r="MV65" i="6" s="1"/>
  <c r="W65" i="3" s="1"/>
  <c r="MV51" i="6"/>
  <c r="W51" i="3" s="1"/>
  <c r="MR17" i="6"/>
  <c r="MV17" i="6" s="1"/>
  <c r="W17" i="3" s="1"/>
  <c r="KF153" i="6"/>
  <c r="V153" i="3" s="1"/>
  <c r="KF89" i="6"/>
  <c r="V89" i="3" s="1"/>
  <c r="KF17" i="6"/>
  <c r="V17" i="3" s="1"/>
  <c r="MV19" i="6"/>
  <c r="W19" i="3" s="1"/>
  <c r="ML4" i="6"/>
  <c r="MV4" i="6" s="1"/>
  <c r="W4" i="3" s="1"/>
  <c r="KF131" i="6"/>
  <c r="V131" i="3" s="1"/>
  <c r="MV151" i="6"/>
  <c r="W151" i="3" s="1"/>
  <c r="MD74" i="6"/>
  <c r="MM74" i="6" s="1"/>
  <c r="KF2" i="6"/>
  <c r="V2" i="3" s="1"/>
  <c r="KF152" i="6"/>
  <c r="V152" i="3" s="1"/>
  <c r="KF129" i="6"/>
  <c r="V129" i="3" s="1"/>
  <c r="KF96" i="6"/>
  <c r="V96" i="3" s="1"/>
  <c r="KF92" i="6"/>
  <c r="V92" i="3" s="1"/>
  <c r="KF60" i="6"/>
  <c r="V60" i="3" s="1"/>
  <c r="KF31" i="6"/>
  <c r="V31" i="3" s="1"/>
  <c r="KF20" i="6"/>
  <c r="V20" i="3" s="1"/>
  <c r="MM157" i="6"/>
  <c r="MO157" i="6" s="1"/>
  <c r="MV99" i="6"/>
  <c r="W99" i="3" s="1"/>
  <c r="MJ14" i="6"/>
  <c r="MV14" i="6" s="1"/>
  <c r="W14" i="3" s="1"/>
  <c r="KF86" i="6"/>
  <c r="V86" i="3" s="1"/>
  <c r="KF62" i="6"/>
  <c r="V62" i="3" s="1"/>
  <c r="MV168" i="6"/>
  <c r="W168" i="3" s="1"/>
  <c r="MV133" i="6"/>
  <c r="W133" i="3" s="1"/>
  <c r="MV131" i="6"/>
  <c r="W131" i="3" s="1"/>
  <c r="MV125" i="6"/>
  <c r="W125" i="3" s="1"/>
  <c r="MV124" i="6"/>
  <c r="W124" i="3" s="1"/>
  <c r="MV106" i="6"/>
  <c r="W106" i="3" s="1"/>
  <c r="MV104" i="6"/>
  <c r="W104" i="3" s="1"/>
  <c r="MV98" i="6"/>
  <c r="W98" i="3" s="1"/>
  <c r="MV96" i="6"/>
  <c r="W96" i="3" s="1"/>
  <c r="MV89" i="6"/>
  <c r="W89" i="3" s="1"/>
  <c r="MV81" i="6"/>
  <c r="W81" i="3" s="1"/>
  <c r="MV41" i="6"/>
  <c r="W41" i="3" s="1"/>
  <c r="MV23" i="6"/>
  <c r="W23" i="3" s="1"/>
  <c r="MV20" i="6"/>
  <c r="W20" i="3" s="1"/>
  <c r="MV15" i="6"/>
  <c r="W15" i="3" s="1"/>
  <c r="MV7" i="6"/>
  <c r="W7" i="3" s="1"/>
  <c r="MV5" i="6"/>
  <c r="W5" i="3" s="1"/>
  <c r="KF82" i="6"/>
  <c r="V82" i="3" s="1"/>
  <c r="KF34" i="6"/>
  <c r="V34" i="3" s="1"/>
  <c r="MV136" i="6"/>
  <c r="W136" i="3" s="1"/>
  <c r="MV119" i="6"/>
  <c r="W119" i="3" s="1"/>
  <c r="MV117" i="6"/>
  <c r="W117" i="3" s="1"/>
  <c r="MV110" i="6"/>
  <c r="W110" i="3" s="1"/>
  <c r="MV108" i="6"/>
  <c r="W108" i="3" s="1"/>
  <c r="V167" i="6"/>
  <c r="D167" i="3" s="1"/>
  <c r="V159" i="6"/>
  <c r="D159" i="3" s="1"/>
  <c r="V151" i="6"/>
  <c r="D151" i="3" s="1"/>
  <c r="KF151" i="6"/>
  <c r="V151" i="3" s="1"/>
  <c r="KF118" i="6"/>
  <c r="V118" i="3" s="1"/>
  <c r="KF110" i="6"/>
  <c r="V110" i="3" s="1"/>
  <c r="KF107" i="6"/>
  <c r="V107" i="3" s="1"/>
  <c r="KF50" i="6"/>
  <c r="V50" i="3" s="1"/>
  <c r="KF33" i="6"/>
  <c r="V33" i="3" s="1"/>
  <c r="KF26" i="6"/>
  <c r="V26" i="3" s="1"/>
  <c r="KF22" i="6"/>
  <c r="V22" i="3" s="1"/>
  <c r="MV177" i="6"/>
  <c r="W177" i="3" s="1"/>
  <c r="MV175" i="6"/>
  <c r="W175" i="3" s="1"/>
  <c r="MV172" i="6"/>
  <c r="W172" i="3" s="1"/>
  <c r="MV165" i="6"/>
  <c r="W165" i="3" s="1"/>
  <c r="MV163" i="6"/>
  <c r="W163" i="3" s="1"/>
  <c r="MV156" i="6"/>
  <c r="W156" i="3" s="1"/>
  <c r="MV149" i="6"/>
  <c r="W149" i="3" s="1"/>
  <c r="MV147" i="6"/>
  <c r="W147" i="3" s="1"/>
  <c r="MV128" i="6"/>
  <c r="W128" i="3" s="1"/>
  <c r="MV103" i="6"/>
  <c r="W103" i="3" s="1"/>
  <c r="MV95" i="6"/>
  <c r="W95" i="3" s="1"/>
  <c r="MV93" i="6"/>
  <c r="W93" i="3" s="1"/>
  <c r="MV84" i="6"/>
  <c r="W84" i="3" s="1"/>
  <c r="MV78" i="6"/>
  <c r="W78" i="3" s="1"/>
  <c r="MV50" i="6"/>
  <c r="W50" i="3" s="1"/>
  <c r="MV48" i="6"/>
  <c r="W48" i="3" s="1"/>
  <c r="MV26" i="6"/>
  <c r="W26" i="3" s="1"/>
  <c r="MV24" i="6"/>
  <c r="W24" i="3" s="1"/>
  <c r="MV10" i="6"/>
  <c r="W10" i="3" s="1"/>
  <c r="MV8" i="6"/>
  <c r="W8" i="3" s="1"/>
  <c r="MM174" i="6"/>
  <c r="MV169" i="6"/>
  <c r="W169" i="3" s="1"/>
  <c r="MV167" i="6"/>
  <c r="W167" i="3" s="1"/>
  <c r="MV152" i="6"/>
  <c r="W152" i="3" s="1"/>
  <c r="MV134" i="6"/>
  <c r="W134" i="3" s="1"/>
  <c r="MV132" i="6"/>
  <c r="W132" i="3" s="1"/>
  <c r="MV126" i="6"/>
  <c r="W126" i="3" s="1"/>
  <c r="MV118" i="6"/>
  <c r="W118" i="3" s="1"/>
  <c r="MV116" i="6"/>
  <c r="W116" i="3" s="1"/>
  <c r="MV90" i="6"/>
  <c r="W90" i="3" s="1"/>
  <c r="MV88" i="6"/>
  <c r="W88" i="3" s="1"/>
  <c r="MV80" i="6"/>
  <c r="W80" i="3" s="1"/>
  <c r="MV43" i="6"/>
  <c r="W43" i="3" s="1"/>
  <c r="MV42" i="6"/>
  <c r="W42" i="3" s="1"/>
  <c r="MV40" i="6"/>
  <c r="W40" i="3" s="1"/>
  <c r="KF138" i="6"/>
  <c r="V138" i="3" s="1"/>
  <c r="KF85" i="6"/>
  <c r="V85" i="3" s="1"/>
  <c r="MV173" i="6"/>
  <c r="W173" i="3" s="1"/>
  <c r="MV171" i="6"/>
  <c r="W171" i="3" s="1"/>
  <c r="MV155" i="6"/>
  <c r="W155" i="3" s="1"/>
  <c r="MV101" i="6"/>
  <c r="W101" i="3" s="1"/>
  <c r="MV92" i="6"/>
  <c r="W92" i="3" s="1"/>
  <c r="MV58" i="6"/>
  <c r="W58" i="3" s="1"/>
  <c r="MV49" i="6"/>
  <c r="W49" i="3" s="1"/>
  <c r="MV34" i="6"/>
  <c r="W34" i="3" s="1"/>
  <c r="MV32" i="6"/>
  <c r="W32" i="3" s="1"/>
  <c r="MV25" i="6"/>
  <c r="W25" i="3" s="1"/>
  <c r="MV9" i="6"/>
  <c r="W9" i="3" s="1"/>
  <c r="MV3" i="6"/>
  <c r="W3" i="3" s="1"/>
  <c r="MV161" i="6"/>
  <c r="W161" i="3" s="1"/>
  <c r="MV159" i="6"/>
  <c r="W159" i="3" s="1"/>
  <c r="MV144" i="6"/>
  <c r="W144" i="3" s="1"/>
  <c r="MV143" i="6"/>
  <c r="W143" i="3" s="1"/>
  <c r="MV100" i="6"/>
  <c r="W100" i="3" s="1"/>
  <c r="MV72" i="6"/>
  <c r="W72" i="3" s="1"/>
  <c r="MV57" i="6"/>
  <c r="W57" i="3" s="1"/>
  <c r="AM20" i="6"/>
  <c r="H20" i="3" s="1"/>
  <c r="KF95" i="6"/>
  <c r="V95" i="3" s="1"/>
  <c r="KF23" i="6"/>
  <c r="V23" i="3" s="1"/>
  <c r="MV176" i="6"/>
  <c r="W176" i="3" s="1"/>
  <c r="MV111" i="6"/>
  <c r="W111" i="3" s="1"/>
  <c r="MV109" i="6"/>
  <c r="W109" i="3" s="1"/>
  <c r="AM68" i="6"/>
  <c r="H68" i="3" s="1"/>
  <c r="MV166" i="6"/>
  <c r="W166" i="3" s="1"/>
  <c r="MV150" i="6"/>
  <c r="W150" i="3" s="1"/>
  <c r="MV139" i="6"/>
  <c r="W139" i="3" s="1"/>
  <c r="MV130" i="6"/>
  <c r="W130" i="3" s="1"/>
  <c r="MV127" i="6"/>
  <c r="W127" i="3" s="1"/>
  <c r="MV87" i="6"/>
  <c r="W87" i="3" s="1"/>
  <c r="MV86" i="6"/>
  <c r="W86" i="3" s="1"/>
  <c r="MV85" i="6"/>
  <c r="W85" i="3" s="1"/>
  <c r="MV79" i="6"/>
  <c r="W79" i="3" s="1"/>
  <c r="MV77" i="6"/>
  <c r="W77" i="3" s="1"/>
  <c r="MV70" i="6"/>
  <c r="W70" i="3" s="1"/>
  <c r="MV68" i="6"/>
  <c r="W68" i="3" s="1"/>
  <c r="MV62" i="6"/>
  <c r="W62" i="3" s="1"/>
  <c r="MV60" i="6"/>
  <c r="W60" i="3" s="1"/>
  <c r="MV39" i="6"/>
  <c r="W39" i="3" s="1"/>
  <c r="MV36" i="6"/>
  <c r="W36" i="3" s="1"/>
  <c r="V178" i="6"/>
  <c r="D178" i="3" s="1"/>
  <c r="V174" i="6"/>
  <c r="D174" i="3" s="1"/>
  <c r="KF177" i="6"/>
  <c r="V177" i="3" s="1"/>
  <c r="KF161" i="6"/>
  <c r="V161" i="3" s="1"/>
  <c r="KF154" i="6"/>
  <c r="V154" i="3" s="1"/>
  <c r="KF106" i="6"/>
  <c r="V106" i="3" s="1"/>
  <c r="KF49" i="6"/>
  <c r="V49" i="3" s="1"/>
  <c r="KF44" i="6"/>
  <c r="V44" i="3" s="1"/>
  <c r="KF18" i="6"/>
  <c r="V18" i="3" s="1"/>
  <c r="MV2" i="6"/>
  <c r="W2" i="3" s="1"/>
  <c r="MV179" i="6"/>
  <c r="W179" i="3" s="1"/>
  <c r="MV158" i="6"/>
  <c r="W158" i="3" s="1"/>
  <c r="MV142" i="6"/>
  <c r="W142" i="3" s="1"/>
  <c r="MV140" i="6"/>
  <c r="W140" i="3" s="1"/>
  <c r="MV122" i="6"/>
  <c r="W122" i="3" s="1"/>
  <c r="MV120" i="6"/>
  <c r="W120" i="3" s="1"/>
  <c r="MV113" i="6"/>
  <c r="W113" i="3" s="1"/>
  <c r="MV71" i="6"/>
  <c r="W71" i="3" s="1"/>
  <c r="MV69" i="6"/>
  <c r="W69" i="3" s="1"/>
  <c r="MV63" i="6"/>
  <c r="W63" i="3" s="1"/>
  <c r="MV61" i="6"/>
  <c r="W61" i="3" s="1"/>
  <c r="MV54" i="6"/>
  <c r="W54" i="3" s="1"/>
  <c r="MV52" i="6"/>
  <c r="W52" i="3" s="1"/>
  <c r="MV46" i="6"/>
  <c r="W46" i="3" s="1"/>
  <c r="MV37" i="6"/>
  <c r="W37" i="3" s="1"/>
  <c r="MV30" i="6"/>
  <c r="W30" i="3" s="1"/>
  <c r="MV28" i="6"/>
  <c r="W28" i="3" s="1"/>
  <c r="MV18" i="6"/>
  <c r="W18" i="3" s="1"/>
  <c r="MV12" i="6"/>
  <c r="W12" i="3" s="1"/>
  <c r="MM16" i="6"/>
  <c r="MV16" i="6" s="1"/>
  <c r="W16" i="3" s="1"/>
  <c r="MV153" i="6"/>
  <c r="W153" i="3" s="1"/>
  <c r="KF124" i="6"/>
  <c r="V124" i="3" s="1"/>
  <c r="MV145" i="6"/>
  <c r="W145" i="3" s="1"/>
  <c r="MV33" i="6"/>
  <c r="W33" i="3" s="1"/>
  <c r="MV137" i="6"/>
  <c r="W137" i="3" s="1"/>
  <c r="MV94" i="6"/>
  <c r="W94" i="3" s="1"/>
  <c r="MV66" i="6"/>
  <c r="W66" i="3" s="1"/>
  <c r="MV56" i="6"/>
  <c r="W56" i="3" s="1"/>
  <c r="MV164" i="6"/>
  <c r="W164" i="3" s="1"/>
  <c r="MV148" i="6"/>
  <c r="W148" i="3" s="1"/>
  <c r="MV141" i="6"/>
  <c r="W141" i="3" s="1"/>
  <c r="MV129" i="6"/>
  <c r="W129" i="3" s="1"/>
  <c r="MV121" i="6"/>
  <c r="W121" i="3" s="1"/>
  <c r="KF169" i="6"/>
  <c r="V169" i="3" s="1"/>
  <c r="KF164" i="6"/>
  <c r="V164" i="3" s="1"/>
  <c r="KF113" i="6"/>
  <c r="V113" i="3" s="1"/>
  <c r="KF109" i="6"/>
  <c r="V109" i="3" s="1"/>
  <c r="KF76" i="6"/>
  <c r="V76" i="3" s="1"/>
  <c r="KF21" i="6"/>
  <c r="V21" i="3" s="1"/>
  <c r="KF10" i="6"/>
  <c r="V10" i="3" s="1"/>
  <c r="MV180" i="6"/>
  <c r="MV114" i="6"/>
  <c r="W114" i="3" s="1"/>
  <c r="MV112" i="6"/>
  <c r="W112" i="3" s="1"/>
  <c r="MV105" i="6"/>
  <c r="W105" i="3" s="1"/>
  <c r="MV97" i="6"/>
  <c r="W97" i="3" s="1"/>
  <c r="MV55" i="6"/>
  <c r="W55" i="3" s="1"/>
  <c r="MV53" i="6"/>
  <c r="W53" i="3" s="1"/>
  <c r="MV45" i="6"/>
  <c r="W45" i="3" s="1"/>
  <c r="MV31" i="6"/>
  <c r="W31" i="3" s="1"/>
  <c r="MV29" i="6"/>
  <c r="W29" i="3" s="1"/>
  <c r="MV22" i="6"/>
  <c r="W22" i="3" s="1"/>
  <c r="MV13" i="6"/>
  <c r="W13" i="3" s="1"/>
  <c r="MV6" i="6"/>
  <c r="W6" i="3" s="1"/>
  <c r="KF179" i="6"/>
  <c r="V179" i="3" s="1"/>
  <c r="KF91" i="6"/>
  <c r="V91" i="3" s="1"/>
  <c r="KF68" i="6"/>
  <c r="V68" i="3" s="1"/>
  <c r="KF175" i="6"/>
  <c r="V175" i="3" s="1"/>
  <c r="KF123" i="6"/>
  <c r="V123" i="3" s="1"/>
  <c r="KF47" i="6"/>
  <c r="V47" i="3" s="1"/>
  <c r="KF32" i="6"/>
  <c r="V32" i="3" s="1"/>
  <c r="KF6" i="6"/>
  <c r="V6" i="3" s="1"/>
  <c r="KF178" i="6"/>
  <c r="V178" i="3" s="1"/>
  <c r="KF143" i="6"/>
  <c r="V143" i="3" s="1"/>
  <c r="KF115" i="6"/>
  <c r="V115" i="3" s="1"/>
  <c r="KF100" i="6"/>
  <c r="V100" i="3" s="1"/>
  <c r="KF97" i="6"/>
  <c r="V97" i="3" s="1"/>
  <c r="KF51" i="6"/>
  <c r="V51" i="3" s="1"/>
  <c r="KF9" i="6"/>
  <c r="V9" i="3" s="1"/>
  <c r="KF167" i="6"/>
  <c r="V167" i="3" s="1"/>
  <c r="KF149" i="6"/>
  <c r="V149" i="3" s="1"/>
  <c r="KF146" i="6"/>
  <c r="V146" i="3" s="1"/>
  <c r="KF142" i="6"/>
  <c r="V142" i="3" s="1"/>
  <c r="KF132" i="6"/>
  <c r="V132" i="3" s="1"/>
  <c r="KF111" i="6"/>
  <c r="V111" i="3" s="1"/>
  <c r="KF70" i="6"/>
  <c r="V70" i="3" s="1"/>
  <c r="KF64" i="6"/>
  <c r="V64" i="3" s="1"/>
  <c r="KF15" i="6"/>
  <c r="V15" i="3" s="1"/>
  <c r="KF5" i="6"/>
  <c r="V5" i="3" s="1"/>
  <c r="KF160" i="6"/>
  <c r="V160" i="3" s="1"/>
  <c r="KF105" i="6"/>
  <c r="V105" i="3" s="1"/>
  <c r="KF173" i="6"/>
  <c r="V173" i="3" s="1"/>
  <c r="KF170" i="6"/>
  <c r="V170" i="3" s="1"/>
  <c r="KF155" i="6"/>
  <c r="V155" i="3" s="1"/>
  <c r="KF117" i="6"/>
  <c r="V117" i="3" s="1"/>
  <c r="KF73" i="6"/>
  <c r="V73" i="3" s="1"/>
  <c r="KF53" i="6"/>
  <c r="V53" i="3" s="1"/>
  <c r="KF45" i="6"/>
  <c r="V45" i="3" s="1"/>
  <c r="KF42" i="6"/>
  <c r="V42" i="3" s="1"/>
  <c r="KF27" i="6"/>
  <c r="V27" i="3" s="1"/>
  <c r="KF24" i="6"/>
  <c r="V24" i="3" s="1"/>
  <c r="KF4" i="6"/>
  <c r="V4" i="3" s="1"/>
  <c r="KF88" i="6"/>
  <c r="V88" i="3" s="1"/>
  <c r="KF137" i="6"/>
  <c r="V137" i="3" s="1"/>
  <c r="KF79" i="6"/>
  <c r="V79" i="3" s="1"/>
  <c r="KF59" i="6"/>
  <c r="V59" i="3" s="1"/>
  <c r="KF166" i="6"/>
  <c r="V166" i="3" s="1"/>
  <c r="KF157" i="6"/>
  <c r="V157" i="3" s="1"/>
  <c r="KF136" i="6"/>
  <c r="V136" i="3" s="1"/>
  <c r="KF102" i="6"/>
  <c r="V102" i="3" s="1"/>
  <c r="KF93" i="6"/>
  <c r="V93" i="3" s="1"/>
  <c r="KF72" i="6"/>
  <c r="V72" i="3" s="1"/>
  <c r="KF38" i="6"/>
  <c r="V38" i="3" s="1"/>
  <c r="KF29" i="6"/>
  <c r="V29" i="3" s="1"/>
  <c r="KF8" i="6"/>
  <c r="V8" i="3" s="1"/>
  <c r="KF176" i="6"/>
  <c r="V176" i="3" s="1"/>
  <c r="KF133" i="6"/>
  <c r="V133" i="3" s="1"/>
  <c r="KF141" i="6"/>
  <c r="V141" i="3" s="1"/>
  <c r="KF120" i="6"/>
  <c r="V120" i="3" s="1"/>
  <c r="KF77" i="6"/>
  <c r="V77" i="3" s="1"/>
  <c r="KF56" i="6"/>
  <c r="V56" i="3" s="1"/>
  <c r="KF13" i="6"/>
  <c r="V13" i="3" s="1"/>
  <c r="KF112" i="6"/>
  <c r="V112" i="3" s="1"/>
  <c r="KF165" i="6"/>
  <c r="V165" i="3" s="1"/>
  <c r="KF144" i="6"/>
  <c r="V144" i="3" s="1"/>
  <c r="KF101" i="6"/>
  <c r="V101" i="3" s="1"/>
  <c r="KF80" i="6"/>
  <c r="V80" i="3" s="1"/>
  <c r="KF37" i="6"/>
  <c r="V37" i="3" s="1"/>
  <c r="KF16" i="6"/>
  <c r="V16" i="3" s="1"/>
  <c r="KF69" i="6"/>
  <c r="V69" i="3" s="1"/>
  <c r="V164" i="6"/>
  <c r="D164" i="3" s="1"/>
  <c r="AM179" i="6"/>
  <c r="H179" i="3" s="1"/>
  <c r="KF168" i="6"/>
  <c r="V168" i="3" s="1"/>
  <c r="KF134" i="6"/>
  <c r="V134" i="3" s="1"/>
  <c r="KF125" i="6"/>
  <c r="V125" i="3" s="1"/>
  <c r="KF104" i="6"/>
  <c r="V104" i="3" s="1"/>
  <c r="KF61" i="6"/>
  <c r="V61" i="3" s="1"/>
  <c r="KF40" i="6"/>
  <c r="V40" i="3" s="1"/>
  <c r="V170" i="6"/>
  <c r="D170" i="3" s="1"/>
  <c r="V6" i="6"/>
  <c r="D6" i="3" s="1"/>
  <c r="V46" i="6"/>
  <c r="D46" i="3" s="1"/>
  <c r="V86" i="6"/>
  <c r="D86" i="3" s="1"/>
  <c r="AM98" i="6"/>
  <c r="H98" i="3" s="1"/>
  <c r="AM82" i="6"/>
  <c r="H82" i="3" s="1"/>
  <c r="KF158" i="6"/>
  <c r="V158" i="3" s="1"/>
  <c r="KF94" i="6"/>
  <c r="V94" i="3" s="1"/>
  <c r="KF30" i="6"/>
  <c r="V30" i="3" s="1"/>
  <c r="V17" i="6"/>
  <c r="D17" i="3" s="1"/>
  <c r="V33" i="6"/>
  <c r="D33" i="3" s="1"/>
  <c r="V41" i="6"/>
  <c r="D41" i="3" s="1"/>
  <c r="V49" i="6"/>
  <c r="D49" i="3" s="1"/>
  <c r="V57" i="6"/>
  <c r="D57" i="3" s="1"/>
  <c r="V65" i="6"/>
  <c r="D65" i="3" s="1"/>
  <c r="V81" i="6"/>
  <c r="D81" i="3" s="1"/>
  <c r="V97" i="6"/>
  <c r="D97" i="3" s="1"/>
  <c r="V109" i="6"/>
  <c r="D109" i="3" s="1"/>
  <c r="V117" i="6"/>
  <c r="D117" i="3" s="1"/>
  <c r="V133" i="6"/>
  <c r="D133" i="3" s="1"/>
  <c r="V141" i="6"/>
  <c r="D141" i="3" s="1"/>
  <c r="V162" i="6"/>
  <c r="D162" i="3" s="1"/>
  <c r="V154" i="6"/>
  <c r="D154" i="3" s="1"/>
  <c r="V150" i="6"/>
  <c r="D150" i="3" s="1"/>
  <c r="AM116" i="6"/>
  <c r="H116" i="3" s="1"/>
  <c r="AM100" i="6"/>
  <c r="H100" i="3" s="1"/>
  <c r="V172" i="6"/>
  <c r="D172" i="3" s="1"/>
  <c r="V142" i="6"/>
  <c r="D142" i="3" s="1"/>
  <c r="FK2" i="6"/>
  <c r="I2" i="3" s="1"/>
  <c r="FK110" i="6"/>
  <c r="I110" i="3" s="1"/>
  <c r="FK102" i="6"/>
  <c r="I102" i="3" s="1"/>
  <c r="FK91" i="6"/>
  <c r="I91" i="3" s="1"/>
  <c r="FK78" i="6"/>
  <c r="I78" i="3" s="1"/>
  <c r="FK67" i="6"/>
  <c r="I67" i="3" s="1"/>
  <c r="FK62" i="6"/>
  <c r="I62" i="3" s="1"/>
  <c r="FK46" i="6"/>
  <c r="I46" i="3" s="1"/>
  <c r="FK43" i="6"/>
  <c r="I43" i="3" s="1"/>
  <c r="FK35" i="6"/>
  <c r="I35" i="3" s="1"/>
  <c r="FK22" i="6"/>
  <c r="I22" i="3" s="1"/>
  <c r="FK145" i="6"/>
  <c r="I145" i="3" s="1"/>
  <c r="FK167" i="6"/>
  <c r="I167" i="3" s="1"/>
  <c r="V14" i="6"/>
  <c r="D14" i="3" s="1"/>
  <c r="V30" i="6"/>
  <c r="D30" i="3" s="1"/>
  <c r="V38" i="6"/>
  <c r="D38" i="3" s="1"/>
  <c r="V62" i="6"/>
  <c r="D62" i="3" s="1"/>
  <c r="V78" i="6"/>
  <c r="D78" i="3" s="1"/>
  <c r="V94" i="6"/>
  <c r="D94" i="3" s="1"/>
  <c r="V102" i="6"/>
  <c r="D102" i="3" s="1"/>
  <c r="V106" i="6"/>
  <c r="D106" i="3" s="1"/>
  <c r="V114" i="6"/>
  <c r="D114" i="3" s="1"/>
  <c r="V138" i="6"/>
  <c r="D138" i="3" s="1"/>
  <c r="V175" i="6"/>
  <c r="D175" i="3" s="1"/>
  <c r="FK83" i="6"/>
  <c r="I83" i="3" s="1"/>
  <c r="HD21" i="6"/>
  <c r="L21" i="3" s="1"/>
  <c r="AM143" i="6"/>
  <c r="H143" i="3" s="1"/>
  <c r="AM175" i="6"/>
  <c r="H175" i="3" s="1"/>
  <c r="AM127" i="6"/>
  <c r="H127" i="3" s="1"/>
  <c r="AM173" i="6"/>
  <c r="H173" i="3" s="1"/>
  <c r="V4" i="6"/>
  <c r="D4" i="3" s="1"/>
  <c r="V8" i="6"/>
  <c r="D8" i="3" s="1"/>
  <c r="V12" i="6"/>
  <c r="D12" i="3" s="1"/>
  <c r="V16" i="6"/>
  <c r="D16" i="3" s="1"/>
  <c r="V20" i="6"/>
  <c r="D20" i="3" s="1"/>
  <c r="V24" i="6"/>
  <c r="D24" i="3" s="1"/>
  <c r="V28" i="6"/>
  <c r="D28" i="3" s="1"/>
  <c r="V32" i="6"/>
  <c r="D32" i="3" s="1"/>
  <c r="V36" i="6"/>
  <c r="D36" i="3" s="1"/>
  <c r="V40" i="6"/>
  <c r="D40" i="3" s="1"/>
  <c r="V44" i="6"/>
  <c r="D44" i="3" s="1"/>
  <c r="V48" i="6"/>
  <c r="D48" i="3" s="1"/>
  <c r="V52" i="6"/>
  <c r="D52" i="3" s="1"/>
  <c r="V56" i="6"/>
  <c r="D56" i="3" s="1"/>
  <c r="V60" i="6"/>
  <c r="D60" i="3" s="1"/>
  <c r="V64" i="6"/>
  <c r="D64" i="3" s="1"/>
  <c r="V68" i="6"/>
  <c r="D68" i="3" s="1"/>
  <c r="V72" i="6"/>
  <c r="D72" i="3" s="1"/>
  <c r="V76" i="6"/>
  <c r="D76" i="3" s="1"/>
  <c r="V80" i="6"/>
  <c r="D80" i="3" s="1"/>
  <c r="V84" i="6"/>
  <c r="D84" i="3" s="1"/>
  <c r="V88" i="6"/>
  <c r="D88" i="3" s="1"/>
  <c r="V92" i="6"/>
  <c r="D92" i="3" s="1"/>
  <c r="V96" i="6"/>
  <c r="D96" i="3" s="1"/>
  <c r="V100" i="6"/>
  <c r="D100" i="3" s="1"/>
  <c r="V104" i="6"/>
  <c r="D104" i="3" s="1"/>
  <c r="V108" i="6"/>
  <c r="D108" i="3" s="1"/>
  <c r="V112" i="6"/>
  <c r="D112" i="3" s="1"/>
  <c r="V116" i="6"/>
  <c r="D116" i="3" s="1"/>
  <c r="V120" i="6"/>
  <c r="D120" i="3" s="1"/>
  <c r="V124" i="6"/>
  <c r="D124" i="3" s="1"/>
  <c r="V128" i="6"/>
  <c r="D128" i="3" s="1"/>
  <c r="V132" i="6"/>
  <c r="D132" i="3" s="1"/>
  <c r="V136" i="6"/>
  <c r="D136" i="3" s="1"/>
  <c r="V140" i="6"/>
  <c r="D140" i="3" s="1"/>
  <c r="HH39" i="6"/>
  <c r="P39" i="3" s="1"/>
  <c r="FK94" i="6"/>
  <c r="I94" i="3" s="1"/>
  <c r="AM84" i="6"/>
  <c r="H84" i="3" s="1"/>
  <c r="V3" i="6"/>
  <c r="D3" i="3" s="1"/>
  <c r="V7" i="6"/>
  <c r="D7" i="3" s="1"/>
  <c r="V11" i="6"/>
  <c r="D11" i="3" s="1"/>
  <c r="V15" i="6"/>
  <c r="D15" i="3" s="1"/>
  <c r="V19" i="6"/>
  <c r="D19" i="3" s="1"/>
  <c r="V23" i="6"/>
  <c r="D23" i="3" s="1"/>
  <c r="V27" i="6"/>
  <c r="D27" i="3" s="1"/>
  <c r="V31" i="6"/>
  <c r="D31" i="3" s="1"/>
  <c r="V35" i="6"/>
  <c r="D35" i="3" s="1"/>
  <c r="V39" i="6"/>
  <c r="D39" i="3" s="1"/>
  <c r="V43" i="6"/>
  <c r="D43" i="3" s="1"/>
  <c r="V47" i="6"/>
  <c r="D47" i="3" s="1"/>
  <c r="V51" i="6"/>
  <c r="D51" i="3" s="1"/>
  <c r="V55" i="6"/>
  <c r="D55" i="3" s="1"/>
  <c r="V59" i="6"/>
  <c r="D59" i="3" s="1"/>
  <c r="V63" i="6"/>
  <c r="D63" i="3" s="1"/>
  <c r="V67" i="6"/>
  <c r="D67" i="3" s="1"/>
  <c r="V71" i="6"/>
  <c r="D71" i="3" s="1"/>
  <c r="V75" i="6"/>
  <c r="D75" i="3" s="1"/>
  <c r="V79" i="6"/>
  <c r="D79" i="3" s="1"/>
  <c r="V83" i="6"/>
  <c r="D83" i="3" s="1"/>
  <c r="V87" i="6"/>
  <c r="D87" i="3" s="1"/>
  <c r="V91" i="6"/>
  <c r="D91" i="3" s="1"/>
  <c r="V95" i="6"/>
  <c r="D95" i="3" s="1"/>
  <c r="V99" i="6"/>
  <c r="D99" i="3" s="1"/>
  <c r="V103" i="6"/>
  <c r="D103" i="3" s="1"/>
  <c r="V107" i="6"/>
  <c r="D107" i="3" s="1"/>
  <c r="V111" i="6"/>
  <c r="D111" i="3" s="1"/>
  <c r="V115" i="6"/>
  <c r="D115" i="3" s="1"/>
  <c r="V119" i="6"/>
  <c r="D119" i="3" s="1"/>
  <c r="V123" i="6"/>
  <c r="D123" i="3" s="1"/>
  <c r="V127" i="6"/>
  <c r="D127" i="3" s="1"/>
  <c r="V131" i="6"/>
  <c r="D131" i="3" s="1"/>
  <c r="V135" i="6"/>
  <c r="D135" i="3" s="1"/>
  <c r="V139" i="6"/>
  <c r="D139" i="3" s="1"/>
  <c r="V161" i="6"/>
  <c r="D161" i="3" s="1"/>
  <c r="V153" i="6"/>
  <c r="D153" i="3" s="1"/>
  <c r="AM164" i="6"/>
  <c r="H164" i="3" s="1"/>
  <c r="AM132" i="6"/>
  <c r="H132" i="3" s="1"/>
  <c r="FK131" i="6"/>
  <c r="I131" i="3" s="1"/>
  <c r="FK107" i="6"/>
  <c r="I107" i="3" s="1"/>
  <c r="FK54" i="6"/>
  <c r="I54" i="3" s="1"/>
  <c r="FK27" i="6"/>
  <c r="I27" i="3" s="1"/>
  <c r="FK19" i="6"/>
  <c r="I19" i="3" s="1"/>
  <c r="AM34" i="6"/>
  <c r="H34" i="3" s="1"/>
  <c r="V9" i="6"/>
  <c r="D9" i="3" s="1"/>
  <c r="V25" i="6"/>
  <c r="D25" i="3" s="1"/>
  <c r="V73" i="6"/>
  <c r="D73" i="3" s="1"/>
  <c r="V89" i="6"/>
  <c r="D89" i="3" s="1"/>
  <c r="V177" i="6"/>
  <c r="D177" i="3" s="1"/>
  <c r="AM110" i="6"/>
  <c r="H110" i="3" s="1"/>
  <c r="AM102" i="6"/>
  <c r="H102" i="3" s="1"/>
  <c r="AM92" i="6"/>
  <c r="H92" i="3" s="1"/>
  <c r="FK140" i="6"/>
  <c r="I140" i="3" s="1"/>
  <c r="FK159" i="6"/>
  <c r="I159" i="3" s="1"/>
  <c r="HE47" i="6"/>
  <c r="M47" i="3" s="1"/>
  <c r="FK99" i="6"/>
  <c r="I99" i="3" s="1"/>
  <c r="V54" i="6"/>
  <c r="D54" i="3" s="1"/>
  <c r="V70" i="6"/>
  <c r="D70" i="3" s="1"/>
  <c r="V130" i="6"/>
  <c r="D130" i="3" s="1"/>
  <c r="V173" i="6"/>
  <c r="D173" i="3" s="1"/>
  <c r="V166" i="6"/>
  <c r="D166" i="3" s="1"/>
  <c r="AM146" i="6"/>
  <c r="H146" i="3" s="1"/>
  <c r="AM138" i="6"/>
  <c r="H138" i="3" s="1"/>
  <c r="AM112" i="6"/>
  <c r="H112" i="3" s="1"/>
  <c r="AM104" i="6"/>
  <c r="H104" i="3" s="1"/>
  <c r="AM94" i="6"/>
  <c r="H94" i="3" s="1"/>
  <c r="AM86" i="6"/>
  <c r="H86" i="3" s="1"/>
  <c r="AM26" i="6"/>
  <c r="H26" i="3" s="1"/>
  <c r="FK156" i="6"/>
  <c r="I156" i="3" s="1"/>
  <c r="AM128" i="6"/>
  <c r="H128" i="3" s="1"/>
  <c r="AM120" i="6"/>
  <c r="H120" i="3" s="1"/>
  <c r="AM41" i="6"/>
  <c r="H41" i="3" s="1"/>
  <c r="AM130" i="6"/>
  <c r="H130" i="3" s="1"/>
  <c r="AM106" i="6"/>
  <c r="H106" i="3" s="1"/>
  <c r="AM101" i="6"/>
  <c r="H101" i="3" s="1"/>
  <c r="AM78" i="6"/>
  <c r="H78" i="3" s="1"/>
  <c r="AM70" i="6"/>
  <c r="H70" i="3" s="1"/>
  <c r="AM16" i="6"/>
  <c r="H16" i="3" s="1"/>
  <c r="AM148" i="6"/>
  <c r="H148" i="3" s="1"/>
  <c r="AM124" i="6"/>
  <c r="H124" i="3" s="1"/>
  <c r="AM85" i="6"/>
  <c r="H85" i="3" s="1"/>
  <c r="FK151" i="6"/>
  <c r="I151" i="3" s="1"/>
  <c r="FK132" i="6"/>
  <c r="I132" i="3" s="1"/>
  <c r="FK129" i="6"/>
  <c r="I129" i="3" s="1"/>
  <c r="FK124" i="6"/>
  <c r="I124" i="3" s="1"/>
  <c r="FK113" i="6"/>
  <c r="I113" i="3" s="1"/>
  <c r="FK105" i="6"/>
  <c r="I105" i="3" s="1"/>
  <c r="FK100" i="6"/>
  <c r="I100" i="3" s="1"/>
  <c r="FK92" i="6"/>
  <c r="I92" i="3" s="1"/>
  <c r="FK89" i="6"/>
  <c r="I89" i="3" s="1"/>
  <c r="FK65" i="6"/>
  <c r="I65" i="3" s="1"/>
  <c r="FK41" i="6"/>
  <c r="I41" i="3" s="1"/>
  <c r="FK33" i="6"/>
  <c r="I33" i="3" s="1"/>
  <c r="AM142" i="6"/>
  <c r="H142" i="3" s="1"/>
  <c r="AM134" i="6"/>
  <c r="H134" i="3" s="1"/>
  <c r="FK157" i="6"/>
  <c r="I157" i="3" s="1"/>
  <c r="FK134" i="6"/>
  <c r="I134" i="3" s="1"/>
  <c r="FK70" i="6"/>
  <c r="I70" i="3" s="1"/>
  <c r="FK14" i="6"/>
  <c r="I14" i="3" s="1"/>
  <c r="FK6" i="6"/>
  <c r="I6" i="3" s="1"/>
  <c r="V157" i="6"/>
  <c r="D157" i="3" s="1"/>
  <c r="AM96" i="6"/>
  <c r="H96" i="3" s="1"/>
  <c r="FK11" i="6"/>
  <c r="I11" i="3" s="1"/>
  <c r="V158" i="6"/>
  <c r="D158" i="3" s="1"/>
  <c r="AM66" i="6"/>
  <c r="H66" i="3" s="1"/>
  <c r="AM50" i="6"/>
  <c r="H50" i="3" s="1"/>
  <c r="AM36" i="6"/>
  <c r="H36" i="3" s="1"/>
  <c r="FK138" i="6"/>
  <c r="I138" i="3" s="1"/>
  <c r="FK135" i="6"/>
  <c r="I135" i="3" s="1"/>
  <c r="FK130" i="6"/>
  <c r="I130" i="3" s="1"/>
  <c r="FK127" i="6"/>
  <c r="I127" i="3" s="1"/>
  <c r="FK122" i="6"/>
  <c r="I122" i="3" s="1"/>
  <c r="FK119" i="6"/>
  <c r="I119" i="3" s="1"/>
  <c r="FK114" i="6"/>
  <c r="I114" i="3" s="1"/>
  <c r="FK111" i="6"/>
  <c r="I111" i="3" s="1"/>
  <c r="FK106" i="6"/>
  <c r="I106" i="3" s="1"/>
  <c r="FK103" i="6"/>
  <c r="I103" i="3" s="1"/>
  <c r="FK98" i="6"/>
  <c r="I98" i="3" s="1"/>
  <c r="FK95" i="6"/>
  <c r="I95" i="3" s="1"/>
  <c r="FK90" i="6"/>
  <c r="I90" i="3" s="1"/>
  <c r="FK87" i="6"/>
  <c r="I87" i="3" s="1"/>
  <c r="FK82" i="6"/>
  <c r="I82" i="3" s="1"/>
  <c r="FK79" i="6"/>
  <c r="I79" i="3" s="1"/>
  <c r="FK176" i="6"/>
  <c r="I176" i="3" s="1"/>
  <c r="FK174" i="6"/>
  <c r="I174" i="3" s="1"/>
  <c r="FK168" i="6"/>
  <c r="I168" i="3" s="1"/>
  <c r="FK163" i="6"/>
  <c r="I163" i="3" s="1"/>
  <c r="FK155" i="6"/>
  <c r="I155" i="3" s="1"/>
  <c r="FK118" i="6"/>
  <c r="I118" i="3" s="1"/>
  <c r="FK115" i="6"/>
  <c r="I115" i="3" s="1"/>
  <c r="FK86" i="6"/>
  <c r="I86" i="3" s="1"/>
  <c r="FK51" i="6"/>
  <c r="I51" i="3" s="1"/>
  <c r="FK30" i="6"/>
  <c r="I30" i="3" s="1"/>
  <c r="AM114" i="6"/>
  <c r="H114" i="3" s="1"/>
  <c r="FK123" i="6"/>
  <c r="I123" i="3" s="1"/>
  <c r="AM90" i="6"/>
  <c r="H90" i="3" s="1"/>
  <c r="AM177" i="6"/>
  <c r="H177" i="3" s="1"/>
  <c r="FK137" i="6"/>
  <c r="I137" i="3" s="1"/>
  <c r="FK121" i="6"/>
  <c r="I121" i="3" s="1"/>
  <c r="FK116" i="6"/>
  <c r="I116" i="3" s="1"/>
  <c r="FK108" i="6"/>
  <c r="I108" i="3" s="1"/>
  <c r="FK97" i="6"/>
  <c r="I97" i="3" s="1"/>
  <c r="FK73" i="6"/>
  <c r="I73" i="3" s="1"/>
  <c r="FK49" i="6"/>
  <c r="I49" i="3" s="1"/>
  <c r="FK36" i="6"/>
  <c r="I36" i="3" s="1"/>
  <c r="FK25" i="6"/>
  <c r="I25" i="3" s="1"/>
  <c r="FK20" i="6"/>
  <c r="I20" i="3" s="1"/>
  <c r="FK12" i="6"/>
  <c r="I12" i="3" s="1"/>
  <c r="AM160" i="6"/>
  <c r="H160" i="3" s="1"/>
  <c r="AM152" i="6"/>
  <c r="H152" i="3" s="1"/>
  <c r="AM76" i="6"/>
  <c r="H76" i="3" s="1"/>
  <c r="FK147" i="6"/>
  <c r="I147" i="3" s="1"/>
  <c r="FK177" i="6"/>
  <c r="I177" i="3" s="1"/>
  <c r="FK169" i="6"/>
  <c r="I169" i="3" s="1"/>
  <c r="FK166" i="6"/>
  <c r="I166" i="3" s="1"/>
  <c r="FK126" i="6"/>
  <c r="I126" i="3" s="1"/>
  <c r="FK38" i="6"/>
  <c r="I38" i="3" s="1"/>
  <c r="AM88" i="6"/>
  <c r="H88" i="3" s="1"/>
  <c r="FK139" i="6"/>
  <c r="I139" i="3" s="1"/>
  <c r="FK75" i="6"/>
  <c r="I75" i="3" s="1"/>
  <c r="FK59" i="6"/>
  <c r="I59" i="3" s="1"/>
  <c r="AM111" i="6"/>
  <c r="H111" i="3" s="1"/>
  <c r="FK84" i="6"/>
  <c r="I84" i="3" s="1"/>
  <c r="FK81" i="6"/>
  <c r="I81" i="3" s="1"/>
  <c r="FK76" i="6"/>
  <c r="I76" i="3" s="1"/>
  <c r="FK68" i="6"/>
  <c r="I68" i="3" s="1"/>
  <c r="FK60" i="6"/>
  <c r="I60" i="3" s="1"/>
  <c r="FK57" i="6"/>
  <c r="I57" i="3" s="1"/>
  <c r="FK52" i="6"/>
  <c r="I52" i="3" s="1"/>
  <c r="FK44" i="6"/>
  <c r="I44" i="3" s="1"/>
  <c r="FK28" i="6"/>
  <c r="I28" i="3" s="1"/>
  <c r="FK17" i="6"/>
  <c r="I17" i="3" s="1"/>
  <c r="FK154" i="6"/>
  <c r="I154" i="3" s="1"/>
  <c r="V147" i="6"/>
  <c r="D147" i="3" s="1"/>
  <c r="V143" i="6"/>
  <c r="D143" i="3" s="1"/>
  <c r="AM170" i="6"/>
  <c r="H170" i="3" s="1"/>
  <c r="AM165" i="6"/>
  <c r="H165" i="3" s="1"/>
  <c r="AM60" i="6"/>
  <c r="H60" i="3" s="1"/>
  <c r="AM52" i="6"/>
  <c r="H52" i="3" s="1"/>
  <c r="FK179" i="6"/>
  <c r="I179" i="3" s="1"/>
  <c r="FK175" i="6"/>
  <c r="I175" i="3" s="1"/>
  <c r="HE74" i="6"/>
  <c r="M74" i="3" s="1"/>
  <c r="FK74" i="6"/>
  <c r="I74" i="3" s="1"/>
  <c r="FK71" i="6"/>
  <c r="I71" i="3" s="1"/>
  <c r="FK66" i="6"/>
  <c r="I66" i="3" s="1"/>
  <c r="FK63" i="6"/>
  <c r="I63" i="3" s="1"/>
  <c r="FK58" i="6"/>
  <c r="I58" i="3" s="1"/>
  <c r="FK55" i="6"/>
  <c r="I55" i="3" s="1"/>
  <c r="FK50" i="6"/>
  <c r="I50" i="3" s="1"/>
  <c r="FK47" i="6"/>
  <c r="I47" i="3" s="1"/>
  <c r="FK42" i="6"/>
  <c r="I42" i="3" s="1"/>
  <c r="FK39" i="6"/>
  <c r="I39" i="3" s="1"/>
  <c r="FK34" i="6"/>
  <c r="I34" i="3" s="1"/>
  <c r="FK31" i="6"/>
  <c r="I31" i="3" s="1"/>
  <c r="FK26" i="6"/>
  <c r="I26" i="3" s="1"/>
  <c r="FK23" i="6"/>
  <c r="I23" i="3" s="1"/>
  <c r="FK18" i="6"/>
  <c r="I18" i="3" s="1"/>
  <c r="FK15" i="6"/>
  <c r="I15" i="3" s="1"/>
  <c r="FK10" i="6"/>
  <c r="I10" i="3" s="1"/>
  <c r="FK7" i="6"/>
  <c r="I7" i="3" s="1"/>
  <c r="FK146" i="6"/>
  <c r="I146" i="3" s="1"/>
  <c r="FK144" i="6"/>
  <c r="I144" i="3" s="1"/>
  <c r="FK165" i="6"/>
  <c r="I165" i="3" s="1"/>
  <c r="FK162" i="6"/>
  <c r="I162" i="3" s="1"/>
  <c r="HG47" i="6"/>
  <c r="O47" i="3" s="1"/>
  <c r="V160" i="6"/>
  <c r="D160" i="3" s="1"/>
  <c r="V146" i="6"/>
  <c r="D146" i="3" s="1"/>
  <c r="AM178" i="6"/>
  <c r="H178" i="3" s="1"/>
  <c r="AM162" i="6"/>
  <c r="H162" i="3" s="1"/>
  <c r="AM154" i="6"/>
  <c r="H154" i="3" s="1"/>
  <c r="AM136" i="6"/>
  <c r="H136" i="3" s="1"/>
  <c r="AM126" i="6"/>
  <c r="H126" i="3" s="1"/>
  <c r="AM118" i="6"/>
  <c r="H118" i="3" s="1"/>
  <c r="AM108" i="6"/>
  <c r="H108" i="3" s="1"/>
  <c r="AM80" i="6"/>
  <c r="H80" i="3" s="1"/>
  <c r="AM72" i="6"/>
  <c r="H72" i="3" s="1"/>
  <c r="AM4" i="6"/>
  <c r="H4" i="3" s="1"/>
  <c r="FK171" i="6"/>
  <c r="I171" i="3" s="1"/>
  <c r="FK160" i="6"/>
  <c r="I160" i="3" s="1"/>
  <c r="FK149" i="6"/>
  <c r="I149" i="3" s="1"/>
  <c r="FK148" i="6"/>
  <c r="I148" i="3" s="1"/>
  <c r="V5" i="6"/>
  <c r="D5" i="3" s="1"/>
  <c r="V13" i="6"/>
  <c r="D13" i="3" s="1"/>
  <c r="V21" i="6"/>
  <c r="D21" i="3" s="1"/>
  <c r="V29" i="6"/>
  <c r="D29" i="3" s="1"/>
  <c r="V37" i="6"/>
  <c r="D37" i="3" s="1"/>
  <c r="V45" i="6"/>
  <c r="D45" i="3" s="1"/>
  <c r="V53" i="6"/>
  <c r="D53" i="3" s="1"/>
  <c r="V61" i="6"/>
  <c r="D61" i="3" s="1"/>
  <c r="V69" i="6"/>
  <c r="D69" i="3" s="1"/>
  <c r="V77" i="6"/>
  <c r="D77" i="3" s="1"/>
  <c r="V85" i="6"/>
  <c r="D85" i="3" s="1"/>
  <c r="V93" i="6"/>
  <c r="D93" i="3" s="1"/>
  <c r="V101" i="6"/>
  <c r="D101" i="3" s="1"/>
  <c r="V105" i="6"/>
  <c r="D105" i="3" s="1"/>
  <c r="V113" i="6"/>
  <c r="D113" i="3" s="1"/>
  <c r="V121" i="6"/>
  <c r="D121" i="3" s="1"/>
  <c r="V129" i="6"/>
  <c r="D129" i="3" s="1"/>
  <c r="V137" i="6"/>
  <c r="D137" i="3" s="1"/>
  <c r="V156" i="6"/>
  <c r="D156" i="3" s="1"/>
  <c r="V145" i="6"/>
  <c r="D145" i="3" s="1"/>
  <c r="AM2" i="6"/>
  <c r="H2" i="3" s="1"/>
  <c r="AM95" i="6"/>
  <c r="H95" i="3" s="1"/>
  <c r="AM74" i="6"/>
  <c r="H74" i="3" s="1"/>
  <c r="AM69" i="6"/>
  <c r="H69" i="3" s="1"/>
  <c r="AM10" i="6"/>
  <c r="H10" i="3" s="1"/>
  <c r="FK142" i="6"/>
  <c r="I142" i="3" s="1"/>
  <c r="FK178" i="6"/>
  <c r="I178" i="3" s="1"/>
  <c r="FK161" i="6"/>
  <c r="I161" i="3" s="1"/>
  <c r="FK158" i="6"/>
  <c r="I158" i="3" s="1"/>
  <c r="FK9" i="6"/>
  <c r="I9" i="3" s="1"/>
  <c r="FK4" i="6"/>
  <c r="I4" i="3" s="1"/>
  <c r="FK143" i="6"/>
  <c r="I143" i="3" s="1"/>
  <c r="FK172" i="6"/>
  <c r="I172" i="3" s="1"/>
  <c r="FK170" i="6"/>
  <c r="I170" i="3" s="1"/>
  <c r="FK152" i="6"/>
  <c r="I152" i="3" s="1"/>
  <c r="V2" i="6"/>
  <c r="D2" i="3" s="1"/>
  <c r="V10" i="6"/>
  <c r="D10" i="3" s="1"/>
  <c r="V18" i="6"/>
  <c r="D18" i="3" s="1"/>
  <c r="V26" i="6"/>
  <c r="D26" i="3" s="1"/>
  <c r="V34" i="6"/>
  <c r="D34" i="3" s="1"/>
  <c r="V42" i="6"/>
  <c r="D42" i="3" s="1"/>
  <c r="V50" i="6"/>
  <c r="D50" i="3" s="1"/>
  <c r="V58" i="6"/>
  <c r="D58" i="3" s="1"/>
  <c r="V66" i="6"/>
  <c r="D66" i="3" s="1"/>
  <c r="V74" i="6"/>
  <c r="D74" i="3" s="1"/>
  <c r="V82" i="6"/>
  <c r="D82" i="3" s="1"/>
  <c r="V90" i="6"/>
  <c r="D90" i="3" s="1"/>
  <c r="V98" i="6"/>
  <c r="D98" i="3" s="1"/>
  <c r="V110" i="6"/>
  <c r="D110" i="3" s="1"/>
  <c r="V118" i="6"/>
  <c r="D118" i="3" s="1"/>
  <c r="V126" i="6"/>
  <c r="D126" i="3" s="1"/>
  <c r="V134" i="6"/>
  <c r="D134" i="3" s="1"/>
  <c r="V176" i="6"/>
  <c r="D176" i="3" s="1"/>
  <c r="AM122" i="6"/>
  <c r="H122" i="3" s="1"/>
  <c r="AM117" i="6"/>
  <c r="H117" i="3" s="1"/>
  <c r="AM79" i="6"/>
  <c r="H79" i="3" s="1"/>
  <c r="AM58" i="6"/>
  <c r="H58" i="3" s="1"/>
  <c r="AM18" i="6"/>
  <c r="H18" i="3" s="1"/>
  <c r="FK141" i="6"/>
  <c r="I141" i="3" s="1"/>
  <c r="FK136" i="6"/>
  <c r="I136" i="3" s="1"/>
  <c r="FK133" i="6"/>
  <c r="I133" i="3" s="1"/>
  <c r="FK128" i="6"/>
  <c r="I128" i="3" s="1"/>
  <c r="FK125" i="6"/>
  <c r="I125" i="3" s="1"/>
  <c r="FK120" i="6"/>
  <c r="I120" i="3" s="1"/>
  <c r="FK117" i="6"/>
  <c r="I117" i="3" s="1"/>
  <c r="FK112" i="6"/>
  <c r="I112" i="3" s="1"/>
  <c r="FK109" i="6"/>
  <c r="I109" i="3" s="1"/>
  <c r="FK104" i="6"/>
  <c r="I104" i="3" s="1"/>
  <c r="FK101" i="6"/>
  <c r="I101" i="3" s="1"/>
  <c r="FK96" i="6"/>
  <c r="I96" i="3" s="1"/>
  <c r="FK93" i="6"/>
  <c r="I93" i="3" s="1"/>
  <c r="FK88" i="6"/>
  <c r="I88" i="3" s="1"/>
  <c r="FK85" i="6"/>
  <c r="I85" i="3" s="1"/>
  <c r="FK80" i="6"/>
  <c r="I80" i="3" s="1"/>
  <c r="FK77" i="6"/>
  <c r="I77" i="3" s="1"/>
  <c r="FK72" i="6"/>
  <c r="I72" i="3" s="1"/>
  <c r="FK69" i="6"/>
  <c r="I69" i="3" s="1"/>
  <c r="FK64" i="6"/>
  <c r="I64" i="3" s="1"/>
  <c r="FK61" i="6"/>
  <c r="I61" i="3" s="1"/>
  <c r="FK56" i="6"/>
  <c r="I56" i="3" s="1"/>
  <c r="FK53" i="6"/>
  <c r="I53" i="3" s="1"/>
  <c r="FK48" i="6"/>
  <c r="I48" i="3" s="1"/>
  <c r="FK45" i="6"/>
  <c r="I45" i="3" s="1"/>
  <c r="FK40" i="6"/>
  <c r="I40" i="3" s="1"/>
  <c r="FK37" i="6"/>
  <c r="I37" i="3" s="1"/>
  <c r="FK32" i="6"/>
  <c r="I32" i="3" s="1"/>
  <c r="FK29" i="6"/>
  <c r="I29" i="3" s="1"/>
  <c r="FK24" i="6"/>
  <c r="I24" i="3" s="1"/>
  <c r="FK21" i="6"/>
  <c r="I21" i="3" s="1"/>
  <c r="FK16" i="6"/>
  <c r="I16" i="3" s="1"/>
  <c r="FK13" i="6"/>
  <c r="I13" i="3" s="1"/>
  <c r="FK8" i="6"/>
  <c r="I8" i="3" s="1"/>
  <c r="FK5" i="6"/>
  <c r="I5" i="3" s="1"/>
  <c r="FK3" i="6"/>
  <c r="I3" i="3" s="1"/>
  <c r="FK173" i="6"/>
  <c r="I173" i="3" s="1"/>
  <c r="FK164" i="6"/>
  <c r="I164" i="3" s="1"/>
  <c r="FK153" i="6"/>
  <c r="I153" i="3" s="1"/>
  <c r="FK150" i="6"/>
  <c r="I150" i="3" s="1"/>
  <c r="HJ16" i="6"/>
  <c r="R16" i="3" s="1"/>
  <c r="AM47" i="6"/>
  <c r="H47" i="3" s="1"/>
  <c r="AM6" i="6"/>
  <c r="H6" i="3" s="1"/>
  <c r="AM54" i="6"/>
  <c r="H54" i="3" s="1"/>
  <c r="AM28" i="6"/>
  <c r="H28" i="3" s="1"/>
  <c r="AM174" i="6"/>
  <c r="H174" i="3" s="1"/>
  <c r="AM159" i="6"/>
  <c r="H159" i="3" s="1"/>
  <c r="AM133" i="6"/>
  <c r="H133" i="3" s="1"/>
  <c r="AM8" i="6"/>
  <c r="H8" i="3" s="1"/>
  <c r="AM166" i="6"/>
  <c r="H166" i="3" s="1"/>
  <c r="AM156" i="6"/>
  <c r="H156" i="3" s="1"/>
  <c r="AM64" i="6"/>
  <c r="H64" i="3" s="1"/>
  <c r="AM56" i="6"/>
  <c r="H56" i="3" s="1"/>
  <c r="AM46" i="6"/>
  <c r="H46" i="3" s="1"/>
  <c r="AM40" i="6"/>
  <c r="H40" i="3" s="1"/>
  <c r="AM30" i="6"/>
  <c r="H30" i="3" s="1"/>
  <c r="AM22" i="6"/>
  <c r="H22" i="3" s="1"/>
  <c r="AM14" i="6"/>
  <c r="H14" i="3" s="1"/>
  <c r="AM5" i="6"/>
  <c r="H5" i="3" s="1"/>
  <c r="AM149" i="6"/>
  <c r="H149" i="3" s="1"/>
  <c r="AM31" i="6"/>
  <c r="H31" i="3" s="1"/>
  <c r="AM15" i="6"/>
  <c r="H15" i="3" s="1"/>
  <c r="AM172" i="6"/>
  <c r="H172" i="3" s="1"/>
  <c r="AM144" i="6"/>
  <c r="H144" i="3" s="1"/>
  <c r="AM62" i="6"/>
  <c r="H62" i="3" s="1"/>
  <c r="AM38" i="6"/>
  <c r="H38" i="3" s="1"/>
  <c r="AM12" i="6"/>
  <c r="H12" i="3" s="1"/>
  <c r="AM37" i="6"/>
  <c r="H37" i="3" s="1"/>
  <c r="AM168" i="6"/>
  <c r="H168" i="3" s="1"/>
  <c r="AM158" i="6"/>
  <c r="H158" i="3" s="1"/>
  <c r="AM150" i="6"/>
  <c r="H150" i="3" s="1"/>
  <c r="AM140" i="6"/>
  <c r="H140" i="3" s="1"/>
  <c r="AM48" i="6"/>
  <c r="H48" i="3" s="1"/>
  <c r="AM32" i="6"/>
  <c r="H32" i="3" s="1"/>
  <c r="AM24" i="6"/>
  <c r="H24" i="3" s="1"/>
  <c r="AM44" i="6"/>
  <c r="H44" i="3" s="1"/>
  <c r="AM53" i="6"/>
  <c r="H53" i="3" s="1"/>
  <c r="AM63" i="6"/>
  <c r="H63" i="3" s="1"/>
  <c r="AM42" i="6"/>
  <c r="H42" i="3" s="1"/>
  <c r="AM21" i="6"/>
  <c r="H21" i="3" s="1"/>
  <c r="AM176" i="6"/>
  <c r="H176" i="3" s="1"/>
  <c r="AM167" i="6"/>
  <c r="H167" i="3" s="1"/>
  <c r="AM151" i="6"/>
  <c r="H151" i="3" s="1"/>
  <c r="AM135" i="6"/>
  <c r="H135" i="3" s="1"/>
  <c r="AM119" i="6"/>
  <c r="H119" i="3" s="1"/>
  <c r="AM103" i="6"/>
  <c r="H103" i="3" s="1"/>
  <c r="AM87" i="6"/>
  <c r="H87" i="3" s="1"/>
  <c r="AM71" i="6"/>
  <c r="H71" i="3" s="1"/>
  <c r="AM55" i="6"/>
  <c r="H55" i="3" s="1"/>
  <c r="AM39" i="6"/>
  <c r="H39" i="3" s="1"/>
  <c r="AM23" i="6"/>
  <c r="H23" i="3" s="1"/>
  <c r="AM7" i="6"/>
  <c r="H7" i="3" s="1"/>
  <c r="AM169" i="6"/>
  <c r="H169" i="3" s="1"/>
  <c r="AM153" i="6"/>
  <c r="H153" i="3" s="1"/>
  <c r="AM137" i="6"/>
  <c r="H137" i="3" s="1"/>
  <c r="AM121" i="6"/>
  <c r="H121" i="3" s="1"/>
  <c r="AM105" i="6"/>
  <c r="H105" i="3" s="1"/>
  <c r="AM89" i="6"/>
  <c r="H89" i="3" s="1"/>
  <c r="AM73" i="6"/>
  <c r="H73" i="3" s="1"/>
  <c r="AM57" i="6"/>
  <c r="H57" i="3" s="1"/>
  <c r="AM25" i="6"/>
  <c r="H25" i="3" s="1"/>
  <c r="AM171" i="6"/>
  <c r="H171" i="3" s="1"/>
  <c r="AM155" i="6"/>
  <c r="H155" i="3" s="1"/>
  <c r="AM139" i="6"/>
  <c r="H139" i="3" s="1"/>
  <c r="AM123" i="6"/>
  <c r="H123" i="3" s="1"/>
  <c r="AM107" i="6"/>
  <c r="H107" i="3" s="1"/>
  <c r="AM91" i="6"/>
  <c r="H91" i="3" s="1"/>
  <c r="AM75" i="6"/>
  <c r="H75" i="3" s="1"/>
  <c r="AM59" i="6"/>
  <c r="H59" i="3" s="1"/>
  <c r="AM43" i="6"/>
  <c r="H43" i="3" s="1"/>
  <c r="AM27" i="6"/>
  <c r="H27" i="3" s="1"/>
  <c r="AM11" i="6"/>
  <c r="H11" i="3" s="1"/>
  <c r="AM157" i="6"/>
  <c r="H157" i="3" s="1"/>
  <c r="AM141" i="6"/>
  <c r="H141" i="3" s="1"/>
  <c r="AM125" i="6"/>
  <c r="H125" i="3" s="1"/>
  <c r="AM109" i="6"/>
  <c r="H109" i="3" s="1"/>
  <c r="AM93" i="6"/>
  <c r="H93" i="3" s="1"/>
  <c r="AM77" i="6"/>
  <c r="H77" i="3" s="1"/>
  <c r="AM61" i="6"/>
  <c r="H61" i="3" s="1"/>
  <c r="AM45" i="6"/>
  <c r="H45" i="3" s="1"/>
  <c r="AM29" i="6"/>
  <c r="H29" i="3" s="1"/>
  <c r="AM13" i="6"/>
  <c r="H13" i="3" s="1"/>
  <c r="AM161" i="6"/>
  <c r="H161" i="3" s="1"/>
  <c r="AM145" i="6"/>
  <c r="H145" i="3" s="1"/>
  <c r="AM129" i="6"/>
  <c r="H129" i="3" s="1"/>
  <c r="AM113" i="6"/>
  <c r="H113" i="3" s="1"/>
  <c r="AM97" i="6"/>
  <c r="H97" i="3" s="1"/>
  <c r="AM81" i="6"/>
  <c r="H81" i="3" s="1"/>
  <c r="AM65" i="6"/>
  <c r="H65" i="3" s="1"/>
  <c r="AM49" i="6"/>
  <c r="H49" i="3" s="1"/>
  <c r="AM33" i="6"/>
  <c r="H33" i="3" s="1"/>
  <c r="AM17" i="6"/>
  <c r="H17" i="3" s="1"/>
  <c r="AM163" i="6"/>
  <c r="H163" i="3" s="1"/>
  <c r="AM147" i="6"/>
  <c r="H147" i="3" s="1"/>
  <c r="AM131" i="6"/>
  <c r="H131" i="3" s="1"/>
  <c r="AM115" i="6"/>
  <c r="H115" i="3" s="1"/>
  <c r="AM99" i="6"/>
  <c r="H99" i="3" s="1"/>
  <c r="AM83" i="6"/>
  <c r="H83" i="3" s="1"/>
  <c r="AM67" i="6"/>
  <c r="H67" i="3" s="1"/>
  <c r="AM51" i="6"/>
  <c r="H51" i="3" s="1"/>
  <c r="AM35" i="6"/>
  <c r="H35" i="3" s="1"/>
  <c r="AM19" i="6"/>
  <c r="H19" i="3" s="1"/>
  <c r="AM3" i="6"/>
  <c r="H3" i="3" s="1"/>
  <c r="V144" i="6"/>
  <c r="D144" i="3" s="1"/>
  <c r="V149" i="6"/>
  <c r="D149" i="3" s="1"/>
  <c r="V152" i="6"/>
  <c r="D152" i="3" s="1"/>
  <c r="V168" i="6"/>
  <c r="D168" i="3" s="1"/>
  <c r="V165" i="6"/>
  <c r="D165" i="3" s="1"/>
  <c r="V155" i="6"/>
  <c r="D155" i="3" s="1"/>
  <c r="V171" i="6"/>
  <c r="D171" i="3" s="1"/>
  <c r="V179" i="6"/>
  <c r="D179" i="3" s="1"/>
  <c r="V169" i="6"/>
  <c r="D169" i="3" s="1"/>
  <c r="V163" i="6"/>
  <c r="D163" i="3" s="1"/>
  <c r="MP135" i="6" l="1"/>
  <c r="MG47" i="6"/>
  <c r="MO47" i="6"/>
  <c r="KF39" i="6"/>
  <c r="V39" i="3" s="1"/>
  <c r="T39" i="3"/>
  <c r="MN21" i="6"/>
  <c r="MR21" i="6"/>
  <c r="MJ21" i="6"/>
  <c r="MR74" i="6"/>
  <c r="MT74" i="6"/>
  <c r="MM47" i="6"/>
  <c r="ME74" i="6"/>
  <c r="MK74" i="6"/>
  <c r="MO74" i="6"/>
  <c r="MM135" i="6"/>
  <c r="MM21" i="6"/>
  <c r="MF47" i="6"/>
  <c r="ML135" i="6"/>
  <c r="MR47" i="6"/>
  <c r="MN135" i="6"/>
  <c r="MT47" i="6"/>
  <c r="ME47" i="6"/>
  <c r="MP21" i="6"/>
  <c r="MG21" i="6"/>
  <c r="ML21" i="6"/>
  <c r="MV157" i="6"/>
  <c r="W157" i="3" s="1"/>
  <c r="MQ21" i="6"/>
  <c r="MO21" i="6"/>
  <c r="MV44" i="6"/>
  <c r="W44" i="3" s="1"/>
  <c r="ME21" i="6"/>
  <c r="MK21" i="6"/>
  <c r="MT21" i="6"/>
  <c r="MT174" i="6"/>
  <c r="MR174" i="6"/>
  <c r="MQ174" i="6"/>
  <c r="MV135" i="6" l="1"/>
  <c r="W135" i="3" s="1"/>
  <c r="MV74" i="6"/>
  <c r="W74" i="3" s="1"/>
  <c r="MV47" i="6"/>
  <c r="W47" i="3" s="1"/>
  <c r="MV174" i="6"/>
  <c r="W174" i="3" s="1"/>
  <c r="AM9" i="6" l="1"/>
  <c r="H9" i="3" s="1"/>
  <c r="MV21" i="6"/>
  <c r="W21" i="3" s="1"/>
</calcChain>
</file>

<file path=xl/sharedStrings.xml><?xml version="1.0" encoding="utf-8"?>
<sst xmlns="http://schemas.openxmlformats.org/spreadsheetml/2006/main" count="2716" uniqueCount="1264">
  <si>
    <t>#</t>
    <phoneticPr fontId="0" type="noConversion"/>
  </si>
  <si>
    <t>Questionnaire</t>
  </si>
  <si>
    <t>How to Score</t>
  </si>
  <si>
    <t>(C) Expectation Related to Medication/Medicine Beliefs</t>
  </si>
  <si>
    <t>(D) Mindfulness, Interoceptive Awareness, and Emotional Control/Regulation</t>
  </si>
  <si>
    <t>(E) Suggestibility</t>
  </si>
  <si>
    <t>NIH Demographics</t>
  </si>
  <si>
    <t>n/a (just watch out for multiple answers)</t>
  </si>
  <si>
    <t>If participants skip questions:  If they miss over 30% of the questions (have less than 70% answered), the entire questionnaire becomes unscorable and a "nan" is in it's place; if participant misses less than 30% of questions in a questionnaire, you can replace the skips with the average of the remaining answers.  If you have to do the latter, make sure that you do it within questionnaire subscale if applicable.</t>
  </si>
  <si>
    <r>
      <t xml:space="preserve">1. </t>
    </r>
    <r>
      <rPr>
        <u/>
        <sz val="10"/>
        <color indexed="8"/>
        <rFont val="Arial"/>
        <family val="2"/>
      </rPr>
      <t>SETS</t>
    </r>
    <r>
      <rPr>
        <sz val="10"/>
        <color indexed="8"/>
        <rFont val="Arial"/>
        <family val="2"/>
      </rPr>
      <t xml:space="preserve"> - Stanford Expectation of Treatment Scale - Completed at the end of the first scanning session, after they have received their treatment (if applicable) AND at the end of the 3</t>
    </r>
    <r>
      <rPr>
        <vertAlign val="superscript"/>
        <sz val="10"/>
        <color indexed="8"/>
        <rFont val="Arial"/>
        <family val="2"/>
      </rPr>
      <t>rd</t>
    </r>
    <r>
      <rPr>
        <sz val="10"/>
        <color indexed="8"/>
        <rFont val="Arial"/>
        <family val="2"/>
      </rPr>
      <t xml:space="preserve"> scanning session, after they have received their second treatment after the first washout (if applicable); if in the no treatment group, the research coordinator (who is not involved in data analysis/end-point collection) will make sure that this particular questionnaire is NOT given to participants</t>
    </r>
  </si>
  <si>
    <r>
      <t xml:space="preserve">1. </t>
    </r>
    <r>
      <rPr>
        <u/>
        <sz val="10"/>
        <color indexed="8"/>
        <rFont val="Arial"/>
        <family val="2"/>
      </rPr>
      <t xml:space="preserve">MAIA </t>
    </r>
    <r>
      <rPr>
        <sz val="10"/>
        <color indexed="8"/>
        <rFont val="Arial"/>
        <family val="2"/>
      </rPr>
      <t>- Multidimensional Assessment of Interoceptive Awareness – Completed during the screening visit</t>
    </r>
  </si>
  <si>
    <r>
      <t xml:space="preserve">1. </t>
    </r>
    <r>
      <rPr>
        <u/>
        <sz val="10"/>
        <color indexed="8"/>
        <rFont val="Arial"/>
        <family val="2"/>
      </rPr>
      <t>MISS</t>
    </r>
    <r>
      <rPr>
        <sz val="10"/>
        <color indexed="8"/>
        <rFont val="Arial"/>
        <family val="2"/>
      </rPr>
      <t xml:space="preserve"> - Multidimensional Iowa Suggestibility Scale (we are interested in the Persuadability, Sensation Contagion, and Psychosomatic Control subscales) – Completed at the last visit, after the interview</t>
    </r>
  </si>
  <si>
    <t>ODI</t>
    <phoneticPr fontId="0" type="noConversion"/>
  </si>
  <si>
    <r>
      <t>sum</t>
    </r>
    <r>
      <rPr>
        <sz val="10"/>
        <color indexed="8"/>
        <rFont val="Calibri"/>
        <family val="2"/>
      </rPr>
      <t xml:space="preserve"> all numbers and </t>
    </r>
    <r>
      <rPr>
        <sz val="10"/>
        <color indexed="12"/>
        <rFont val="Calibri"/>
        <family val="2"/>
      </rPr>
      <t>divide</t>
    </r>
    <r>
      <rPr>
        <sz val="10"/>
        <color indexed="8"/>
        <rFont val="Calibri"/>
        <family val="2"/>
      </rPr>
      <t xml:space="preserve"> by largest score possible (usually 50 if they've answered all questions) to get a</t>
    </r>
    <r>
      <rPr>
        <b/>
        <u/>
        <sz val="10"/>
        <color indexed="8"/>
        <rFont val="Calibri"/>
        <family val="2"/>
      </rPr>
      <t xml:space="preserve"> total percentage</t>
    </r>
    <r>
      <rPr>
        <sz val="10"/>
        <color indexed="8"/>
        <rFont val="Calibri"/>
        <family val="2"/>
      </rPr>
      <t>;</t>
    </r>
    <r>
      <rPr>
        <i/>
        <sz val="10"/>
        <color indexed="8"/>
        <rFont val="Calibri"/>
        <family val="2"/>
      </rPr>
      <t xml:space="preserve"> interpret</t>
    </r>
    <r>
      <rPr>
        <sz val="10"/>
        <color indexed="8"/>
        <rFont val="Calibri"/>
        <family val="2"/>
      </rPr>
      <t>: 0-20% minimal disability; 21-40% moderate disability; 41-60% severe disability; 61-80% = crippled; 81-100% = bedbound or exaggerating</t>
    </r>
  </si>
  <si>
    <r>
      <t xml:space="preserve">    </t>
    </r>
    <r>
      <rPr>
        <i/>
        <sz val="10"/>
        <color indexed="8"/>
        <rFont val="Arial"/>
        <family val="2"/>
      </rPr>
      <t xml:space="preserve">Measures what expectations (positive and negative) participants have of the given treatment, as well as their overall level of understanding of the treatment. Expectations have been shown to impact the placebo response in previous literature. </t>
    </r>
  </si>
  <si>
    <r>
      <t xml:space="preserve">    </t>
    </r>
    <r>
      <rPr>
        <i/>
        <sz val="10"/>
        <color indexed="8"/>
        <rFont val="Arial"/>
        <family val="2"/>
      </rPr>
      <t>Measures how aware someone is of his/her body and how well they can focus on bodily sensations (such as pain) or distract themselves from these sensations.  Such a quality may also link to the propensity to respond or not respond to a placebo.  The ability to control awareness or to just be more aware of one’s body in general may also link to brain imaging data related to the functional connectivity of the insula and the mPFC.</t>
    </r>
  </si>
  <si>
    <r>
      <t xml:space="preserve">    </t>
    </r>
    <r>
      <rPr>
        <i/>
        <sz val="10"/>
        <color indexed="8"/>
        <rFont val="Arial"/>
        <family val="2"/>
      </rPr>
      <t>Measures the extent to which a participant is/can be influenced by a variety of other external and internal factors.  Suggestibility has been shown to influence the placebo response in some previous studies.</t>
    </r>
  </si>
  <si>
    <t>PHI</t>
  </si>
  <si>
    <t>n/a</t>
  </si>
  <si>
    <r>
      <t xml:space="preserve">2. </t>
    </r>
    <r>
      <rPr>
        <u/>
        <sz val="10"/>
        <color indexed="8"/>
        <rFont val="Arial"/>
        <family val="2"/>
      </rPr>
      <t xml:space="preserve">PSM </t>
    </r>
    <r>
      <rPr>
        <sz val="10"/>
        <color indexed="8"/>
        <rFont val="Arial"/>
        <family val="2"/>
      </rPr>
      <t>- Perceived Sensitivity to Medication - Completed with the SETS after participants have received treatment; also completed at last visit, after the interview; if in the no treatment group, the research coordinator (who is not involved in data analysis/end-point collection) will make sure that this particular questionnaire is NOT given to participants</t>
    </r>
  </si>
  <si>
    <r>
      <t xml:space="preserve">2. </t>
    </r>
    <r>
      <rPr>
        <u/>
        <sz val="10"/>
        <color indexed="8"/>
        <rFont val="Arial"/>
        <family val="2"/>
      </rPr>
      <t>ERQ</t>
    </r>
    <r>
      <rPr>
        <sz val="10"/>
        <color indexed="8"/>
        <rFont val="Arial"/>
        <family val="2"/>
      </rPr>
      <t xml:space="preserve"> - Emotional Regulation Questionnaire – Completed during the screening visit</t>
    </r>
  </si>
  <si>
    <t>PCS</t>
  </si>
  <si>
    <r>
      <rPr>
        <b/>
        <u/>
        <sz val="10"/>
        <rFont val="Calibri"/>
        <family val="2"/>
      </rPr>
      <t>rumination</t>
    </r>
    <r>
      <rPr>
        <sz val="10"/>
        <rFont val="Calibri"/>
        <family val="2"/>
      </rPr>
      <t xml:space="preserve">: </t>
    </r>
    <r>
      <rPr>
        <sz val="10"/>
        <color indexed="10"/>
        <rFont val="Calibri"/>
        <family val="2"/>
      </rPr>
      <t>sum</t>
    </r>
    <r>
      <rPr>
        <sz val="10"/>
        <rFont val="Calibri"/>
        <family val="2"/>
      </rPr>
      <t xml:space="preserve"> 8,9,10,11; </t>
    </r>
    <r>
      <rPr>
        <b/>
        <u/>
        <sz val="10"/>
        <rFont val="Calibri"/>
        <family val="2"/>
      </rPr>
      <t>magnification</t>
    </r>
    <r>
      <rPr>
        <sz val="10"/>
        <rFont val="Calibri"/>
        <family val="2"/>
      </rPr>
      <t xml:space="preserve">: </t>
    </r>
    <r>
      <rPr>
        <sz val="10"/>
        <color indexed="10"/>
        <rFont val="Calibri"/>
        <family val="2"/>
      </rPr>
      <t>sum</t>
    </r>
    <r>
      <rPr>
        <sz val="10"/>
        <rFont val="Calibri"/>
        <family val="2"/>
      </rPr>
      <t xml:space="preserve"> 6,7,13; </t>
    </r>
    <r>
      <rPr>
        <b/>
        <u/>
        <sz val="10"/>
        <rFont val="Calibri"/>
        <family val="2"/>
      </rPr>
      <t>helplessness</t>
    </r>
    <r>
      <rPr>
        <sz val="10"/>
        <rFont val="Calibri"/>
        <family val="2"/>
      </rPr>
      <t xml:space="preserve">: </t>
    </r>
    <r>
      <rPr>
        <sz val="10"/>
        <color indexed="10"/>
        <rFont val="Calibri"/>
        <family val="2"/>
      </rPr>
      <t>sum</t>
    </r>
    <r>
      <rPr>
        <sz val="10"/>
        <rFont val="Calibri"/>
        <family val="2"/>
      </rPr>
      <t xml:space="preserve"> 1,2,3,4,5,12; </t>
    </r>
    <r>
      <rPr>
        <b/>
        <u/>
        <sz val="10"/>
        <rFont val="Calibri"/>
        <family val="2"/>
      </rPr>
      <t>total:</t>
    </r>
    <r>
      <rPr>
        <sz val="10"/>
        <rFont val="Calibri"/>
        <family val="2"/>
      </rPr>
      <t xml:space="preserve"> </t>
    </r>
    <r>
      <rPr>
        <sz val="10"/>
        <color indexed="10"/>
        <rFont val="Calibri"/>
        <family val="2"/>
      </rPr>
      <t>sum</t>
    </r>
    <r>
      <rPr>
        <sz val="10"/>
        <rFont val="Calibri"/>
        <family val="2"/>
      </rPr>
      <t xml:space="preserve"> all subscales</t>
    </r>
  </si>
  <si>
    <r>
      <t xml:space="preserve">   </t>
    </r>
    <r>
      <rPr>
        <i/>
        <sz val="10"/>
        <color indexed="8"/>
        <rFont val="Arial"/>
        <family val="2"/>
      </rPr>
      <t>Measures how sensitive individuals think they are to medication in general (also ties in with expectations and past medical history).</t>
    </r>
  </si>
  <si>
    <r>
      <t xml:space="preserve">    </t>
    </r>
    <r>
      <rPr>
        <i/>
        <sz val="10"/>
        <color indexed="8"/>
        <rFont val="Arial"/>
        <family val="2"/>
      </rPr>
      <t>Measures how well a person can control his/her emotions (includes reappraisal and suppression of both positive and negative emotions).  May correlate with amygdala- or prefrontal region-related imaging data.</t>
    </r>
  </si>
  <si>
    <t>(F) Personality and Current Emotional States</t>
  </si>
  <si>
    <t>MPQ</t>
  </si>
  <si>
    <r>
      <t xml:space="preserve">same as before; </t>
    </r>
    <r>
      <rPr>
        <b/>
        <u/>
        <sz val="10"/>
        <color indexed="8"/>
        <rFont val="Calibri"/>
        <family val="2"/>
      </rPr>
      <t>total ridiculopathy</t>
    </r>
    <r>
      <rPr>
        <sz val="10"/>
        <color indexed="8"/>
        <rFont val="Calibri"/>
        <family val="2"/>
      </rPr>
      <t xml:space="preserve"> using our </t>
    </r>
    <r>
      <rPr>
        <sz val="10"/>
        <color indexed="10"/>
        <rFont val="Calibri"/>
        <family val="2"/>
      </rPr>
      <t>12 pt system</t>
    </r>
    <r>
      <rPr>
        <sz val="10"/>
        <color indexed="8"/>
        <rFont val="Calibri"/>
        <family val="2"/>
      </rPr>
      <t xml:space="preserve">; </t>
    </r>
    <r>
      <rPr>
        <b/>
        <u/>
        <sz val="10"/>
        <color indexed="8"/>
        <rFont val="Calibri"/>
        <family val="2"/>
      </rPr>
      <t>sensory</t>
    </r>
    <r>
      <rPr>
        <sz val="10"/>
        <color indexed="8"/>
        <rFont val="Calibri"/>
        <family val="2"/>
      </rPr>
      <t xml:space="preserve"> component</t>
    </r>
    <r>
      <rPr>
        <sz val="10"/>
        <color indexed="10"/>
        <rFont val="Calibri"/>
        <family val="2"/>
      </rPr>
      <t xml:space="preserve"> sum</t>
    </r>
    <r>
      <rPr>
        <sz val="10"/>
        <color indexed="8"/>
        <rFont val="Calibri"/>
        <family val="2"/>
      </rPr>
      <t xml:space="preserve">; </t>
    </r>
    <r>
      <rPr>
        <b/>
        <u/>
        <sz val="10"/>
        <color indexed="8"/>
        <rFont val="Calibri"/>
        <family val="2"/>
      </rPr>
      <t>affective</t>
    </r>
    <r>
      <rPr>
        <sz val="10"/>
        <color indexed="8"/>
        <rFont val="Calibri"/>
        <family val="2"/>
      </rPr>
      <t xml:space="preserve"> component </t>
    </r>
    <r>
      <rPr>
        <sz val="10"/>
        <color indexed="10"/>
        <rFont val="Calibri"/>
        <family val="2"/>
      </rPr>
      <t>sum</t>
    </r>
    <r>
      <rPr>
        <sz val="10"/>
        <color indexed="8"/>
        <rFont val="Calibri"/>
        <family val="2"/>
      </rPr>
      <t xml:space="preserve">; </t>
    </r>
    <r>
      <rPr>
        <b/>
        <u/>
        <sz val="10"/>
        <color indexed="8"/>
        <rFont val="Calibri"/>
        <family val="2"/>
      </rPr>
      <t>total</t>
    </r>
    <r>
      <rPr>
        <sz val="10"/>
        <color indexed="8"/>
        <rFont val="Calibri"/>
        <family val="2"/>
      </rPr>
      <t>:</t>
    </r>
    <r>
      <rPr>
        <sz val="10"/>
        <color indexed="10"/>
        <rFont val="Calibri"/>
        <family val="2"/>
      </rPr>
      <t xml:space="preserve"> sum </t>
    </r>
    <r>
      <rPr>
        <sz val="10"/>
        <color indexed="8"/>
        <rFont val="Calibri"/>
        <family val="2"/>
      </rPr>
      <t>sensory and affective</t>
    </r>
  </si>
  <si>
    <r>
      <t xml:space="preserve">3. </t>
    </r>
    <r>
      <rPr>
        <u/>
        <sz val="10"/>
        <color indexed="8"/>
        <rFont val="Arial"/>
        <family val="2"/>
      </rPr>
      <t>HCAHQ</t>
    </r>
    <r>
      <rPr>
        <sz val="10"/>
        <color indexed="8"/>
        <rFont val="Arial"/>
        <family val="2"/>
      </rPr>
      <t xml:space="preserve"> - Holistic Complementary and Alternative Health Questionnaire- Completed at the last visit, after the interview</t>
    </r>
  </si>
  <si>
    <r>
      <t xml:space="preserve">3. </t>
    </r>
    <r>
      <rPr>
        <u/>
        <sz val="10"/>
        <color indexed="8"/>
        <rFont val="Arial"/>
        <family val="2"/>
      </rPr>
      <t>ACS</t>
    </r>
    <r>
      <rPr>
        <sz val="10"/>
        <color indexed="8"/>
        <rFont val="Arial"/>
        <family val="2"/>
      </rPr>
      <t xml:space="preserve"> – Attentional Control Survey [basic form] – Completed at the screening visit</t>
    </r>
  </si>
  <si>
    <r>
      <t xml:space="preserve">1. </t>
    </r>
    <r>
      <rPr>
        <u/>
        <sz val="10"/>
        <color indexed="8"/>
        <rFont val="Arial"/>
        <family val="2"/>
      </rPr>
      <t>NEO-FFI</t>
    </r>
    <r>
      <rPr>
        <sz val="10"/>
        <color indexed="8"/>
        <rFont val="Arial"/>
        <family val="2"/>
      </rPr>
      <t xml:space="preserve"> (NEO-Five Factor Inventory, short form) – Completed during the screening visit</t>
    </r>
  </si>
  <si>
    <t>PDt</t>
  </si>
  <si>
    <r>
      <t xml:space="preserve">sum </t>
    </r>
    <r>
      <rPr>
        <sz val="10"/>
        <rFont val="Calibri"/>
        <family val="2"/>
      </rPr>
      <t xml:space="preserve">everything but the first 3 questions talking about pain scores;  </t>
    </r>
    <r>
      <rPr>
        <b/>
        <u/>
        <sz val="10"/>
        <rFont val="Calibri"/>
        <family val="2"/>
      </rPr>
      <t>Pain course</t>
    </r>
    <r>
      <rPr>
        <sz val="10"/>
        <rFont val="Calibri"/>
        <family val="2"/>
      </rPr>
      <t xml:space="preserve">: box1 = 0, box2 = -1, box3 = 1, and box 4 = 1; </t>
    </r>
    <r>
      <rPr>
        <b/>
        <u/>
        <sz val="10"/>
        <rFont val="Calibri"/>
        <family val="2"/>
      </rPr>
      <t>Pain Body Map</t>
    </r>
    <r>
      <rPr>
        <sz val="10"/>
        <rFont val="Calibri"/>
        <family val="2"/>
      </rPr>
      <t xml:space="preserve">: if yes = 2, if no = 0;  All </t>
    </r>
    <r>
      <rPr>
        <b/>
        <u/>
        <sz val="10"/>
        <rFont val="Calibri"/>
        <family val="2"/>
      </rPr>
      <t>gradation of pain scores</t>
    </r>
    <r>
      <rPr>
        <sz val="10"/>
        <rFont val="Calibri"/>
        <family val="2"/>
      </rPr>
      <t xml:space="preserve"> are from 0-5.; </t>
    </r>
    <r>
      <rPr>
        <b/>
        <i/>
        <sz val="10"/>
        <rFont val="Calibri"/>
        <family val="2"/>
      </rPr>
      <t>cut offs include:&lt;13 = nociceptive; &gt;18=neuropathic; 13-18=unclear (counting as neuropathic for now)</t>
    </r>
  </si>
  <si>
    <r>
      <t xml:space="preserve">    </t>
    </r>
    <r>
      <rPr>
        <i/>
        <sz val="10"/>
        <color indexed="8"/>
        <rFont val="Arial"/>
        <family val="2"/>
      </rPr>
      <t>Measures participant’s opinions and beliefs about whether alternative/complementary medicinal techniques work and should be used, including questions that subtly ask about the placebo response (e.g., mind-body connection and positive thinking as an important treatment). We can see if beliefs about these types of therapies influence the placebo response.</t>
    </r>
  </si>
  <si>
    <r>
      <t xml:space="preserve">    </t>
    </r>
    <r>
      <rPr>
        <i/>
        <sz val="10"/>
        <color indexed="8"/>
        <rFont val="Arial"/>
        <family val="2"/>
      </rPr>
      <t xml:space="preserve">Assesses the voluntary control of attention in a variety of situations.  May correlate with prefrontal or insula brain imaging data. </t>
    </r>
  </si>
  <si>
    <r>
      <t xml:space="preserve">    </t>
    </r>
    <r>
      <rPr>
        <i/>
        <sz val="10"/>
        <color indexed="8"/>
        <rFont val="Arial"/>
        <family val="2"/>
      </rPr>
      <t xml:space="preserve">Measures participant’s score on the Big Five personality dimensions (extraversion, agreeableness, conscientiousness, neuroticism, and openness to experience).  Previous research has shown that personality plays a role in placebo response. </t>
    </r>
  </si>
  <si>
    <t>PIC</t>
  </si>
  <si>
    <t>n/a; just change so it's negative to positive with 0 = neutral</t>
    <phoneticPr fontId="0" type="noConversion"/>
  </si>
  <si>
    <r>
      <t xml:space="preserve">4. </t>
    </r>
    <r>
      <rPr>
        <u/>
        <sz val="10"/>
        <color indexed="8"/>
        <rFont val="Arial"/>
        <family val="2"/>
      </rPr>
      <t>MHLC</t>
    </r>
    <r>
      <rPr>
        <sz val="10"/>
        <color indexed="8"/>
        <rFont val="Arial"/>
        <family val="2"/>
      </rPr>
      <t xml:space="preserve"> - Multidimensional Health Locus of Control – Completed at the last visit, after the interview</t>
    </r>
  </si>
  <si>
    <r>
      <t xml:space="preserve">4. </t>
    </r>
    <r>
      <rPr>
        <u/>
        <sz val="10"/>
        <color indexed="8"/>
        <rFont val="Arial"/>
        <family val="2"/>
      </rPr>
      <t>eACS</t>
    </r>
    <r>
      <rPr>
        <sz val="10"/>
        <color indexed="8"/>
        <rFont val="Arial"/>
        <family val="2"/>
      </rPr>
      <t xml:space="preserve"> – Attentional Control Survey [in the presence of emotion] - Completed at the screening visit</t>
    </r>
  </si>
  <si>
    <r>
      <t xml:space="preserve">2. </t>
    </r>
    <r>
      <rPr>
        <u/>
        <sz val="10"/>
        <color indexed="8"/>
        <rFont val="Arial"/>
        <family val="2"/>
      </rPr>
      <t>LOT-R</t>
    </r>
    <r>
      <rPr>
        <sz val="10"/>
        <color indexed="8"/>
        <rFont val="Arial"/>
        <family val="2"/>
      </rPr>
      <t xml:space="preserve"> - Revised Life Orientation Test (for dispositional optimism) – Completed during the screening visit</t>
    </r>
  </si>
  <si>
    <t>HCAMQ</t>
  </si>
  <si>
    <r>
      <rPr>
        <b/>
        <u/>
        <sz val="10"/>
        <color indexed="8"/>
        <rFont val="Calibri"/>
        <family val="2"/>
      </rPr>
      <t>total</t>
    </r>
    <r>
      <rPr>
        <sz val="10"/>
        <color indexed="8"/>
        <rFont val="Calibri"/>
        <family val="2"/>
      </rPr>
      <t xml:space="preserve">: </t>
    </r>
    <r>
      <rPr>
        <sz val="10"/>
        <color indexed="10"/>
        <rFont val="Calibri"/>
        <family val="2"/>
      </rPr>
      <t>sum</t>
    </r>
    <r>
      <rPr>
        <sz val="10"/>
        <color indexed="8"/>
        <rFont val="Calibri"/>
        <family val="2"/>
      </rPr>
      <t xml:space="preserve"> all 11 questions; </t>
    </r>
    <r>
      <rPr>
        <b/>
        <u/>
        <sz val="10"/>
        <color indexed="8"/>
        <rFont val="Calibri"/>
        <family val="2"/>
      </rPr>
      <t>CAM</t>
    </r>
    <r>
      <rPr>
        <sz val="10"/>
        <color indexed="8"/>
        <rFont val="Calibri"/>
        <family val="2"/>
      </rPr>
      <t xml:space="preserve">: </t>
    </r>
    <r>
      <rPr>
        <sz val="10"/>
        <color indexed="10"/>
        <rFont val="Calibri"/>
        <family val="2"/>
      </rPr>
      <t>sum</t>
    </r>
    <r>
      <rPr>
        <sz val="10"/>
        <color indexed="8"/>
        <rFont val="Calibri"/>
        <family val="2"/>
      </rPr>
      <t xml:space="preserve"> 2,4,6,8,9,11; </t>
    </r>
    <r>
      <rPr>
        <b/>
        <u/>
        <sz val="10"/>
        <color indexed="8"/>
        <rFont val="Calibri"/>
        <family val="2"/>
      </rPr>
      <t>HH</t>
    </r>
    <r>
      <rPr>
        <sz val="10"/>
        <color indexed="8"/>
        <rFont val="Calibri"/>
        <family val="2"/>
      </rPr>
      <t xml:space="preserve">: </t>
    </r>
    <r>
      <rPr>
        <sz val="10"/>
        <color indexed="10"/>
        <rFont val="Calibri"/>
        <family val="2"/>
      </rPr>
      <t>sum</t>
    </r>
    <r>
      <rPr>
        <sz val="10"/>
        <color indexed="8"/>
        <rFont val="Calibri"/>
        <family val="2"/>
      </rPr>
      <t xml:space="preserve"> 1,3,5,7,10</t>
    </r>
  </si>
  <si>
    <r>
      <t xml:space="preserve">    </t>
    </r>
    <r>
      <rPr>
        <i/>
        <sz val="10"/>
        <color indexed="8"/>
        <rFont val="Arial"/>
        <family val="2"/>
      </rPr>
      <t>Provides information on how well participants believe they themselves (as opposed to medicine or the health care system and/or “luck/fate”) are responsible for and in control of their health.</t>
    </r>
  </si>
  <si>
    <r>
      <t xml:space="preserve">    </t>
    </r>
    <r>
      <rPr>
        <i/>
        <sz val="10"/>
        <color indexed="8"/>
        <rFont val="Arial"/>
        <family val="2"/>
      </rPr>
      <t>Assesses the voluntary control of attention during emotionally-demanding situations (which could include painful situations). .  May correlate with prefrontal, insula, or amygdala properties (and/or their functional interactions) in our brain imaging data, and may also correlate with the placebo response during chronic pain.</t>
    </r>
  </si>
  <si>
    <r>
      <t xml:space="preserve">    </t>
    </r>
    <r>
      <rPr>
        <i/>
        <sz val="10"/>
        <color indexed="8"/>
        <rFont val="Arial"/>
        <family val="2"/>
      </rPr>
      <t>A short questionnaire that hones in the on personality trait of optimism, which has been shown to influence placebo propensity.</t>
    </r>
  </si>
  <si>
    <t>MHLC</t>
  </si>
  <si>
    <r>
      <rPr>
        <b/>
        <u/>
        <sz val="10"/>
        <color indexed="8"/>
        <rFont val="Calibri"/>
        <family val="2"/>
      </rPr>
      <t>internal</t>
    </r>
    <r>
      <rPr>
        <sz val="10"/>
        <color indexed="8"/>
        <rFont val="Calibri"/>
        <family val="2"/>
      </rPr>
      <t xml:space="preserve">: </t>
    </r>
    <r>
      <rPr>
        <sz val="10"/>
        <color indexed="10"/>
        <rFont val="Calibri"/>
        <family val="2"/>
      </rPr>
      <t>sum</t>
    </r>
    <r>
      <rPr>
        <sz val="10"/>
        <color indexed="8"/>
        <rFont val="Calibri"/>
        <family val="2"/>
      </rPr>
      <t xml:space="preserve"> 1,6,8,12,13,17;</t>
    </r>
    <r>
      <rPr>
        <b/>
        <u/>
        <sz val="10"/>
        <color indexed="8"/>
        <rFont val="Calibri"/>
        <family val="2"/>
      </rPr>
      <t xml:space="preserve"> chance</t>
    </r>
    <r>
      <rPr>
        <sz val="10"/>
        <color indexed="8"/>
        <rFont val="Calibri"/>
        <family val="2"/>
      </rPr>
      <t xml:space="preserve">: </t>
    </r>
    <r>
      <rPr>
        <sz val="10"/>
        <color indexed="10"/>
        <rFont val="Calibri"/>
        <family val="2"/>
      </rPr>
      <t>sum</t>
    </r>
    <r>
      <rPr>
        <sz val="10"/>
        <color indexed="8"/>
        <rFont val="Calibri"/>
        <family val="2"/>
      </rPr>
      <t xml:space="preserve"> 2,4,9,11,15,16; </t>
    </r>
    <r>
      <rPr>
        <b/>
        <u/>
        <sz val="10"/>
        <color indexed="8"/>
        <rFont val="Calibri"/>
        <family val="2"/>
      </rPr>
      <t>powerful others</t>
    </r>
    <r>
      <rPr>
        <sz val="10"/>
        <color indexed="8"/>
        <rFont val="Calibri"/>
        <family val="2"/>
      </rPr>
      <t xml:space="preserve">: </t>
    </r>
    <r>
      <rPr>
        <sz val="10"/>
        <color indexed="10"/>
        <rFont val="Calibri"/>
        <family val="2"/>
      </rPr>
      <t>sum</t>
    </r>
    <r>
      <rPr>
        <sz val="10"/>
        <color indexed="8"/>
        <rFont val="Calibri"/>
        <family val="2"/>
      </rPr>
      <t xml:space="preserve"> 3,5,7,10, 14,18;</t>
    </r>
    <r>
      <rPr>
        <b/>
        <u/>
        <sz val="10"/>
        <color indexed="8"/>
        <rFont val="Calibri"/>
        <family val="2"/>
      </rPr>
      <t xml:space="preserve"> doctors</t>
    </r>
    <r>
      <rPr>
        <sz val="10"/>
        <color indexed="8"/>
        <rFont val="Calibri"/>
        <family val="2"/>
      </rPr>
      <t>:</t>
    </r>
    <r>
      <rPr>
        <sz val="10"/>
        <color indexed="10"/>
        <rFont val="Calibri"/>
        <family val="2"/>
      </rPr>
      <t xml:space="preserve"> sum</t>
    </r>
    <r>
      <rPr>
        <sz val="10"/>
        <color indexed="8"/>
        <rFont val="Calibri"/>
        <family val="2"/>
      </rPr>
      <t xml:space="preserve"> 3,5,14; </t>
    </r>
    <r>
      <rPr>
        <b/>
        <u/>
        <sz val="10"/>
        <color indexed="8"/>
        <rFont val="Calibri"/>
        <family val="2"/>
      </rPr>
      <t>other people</t>
    </r>
    <r>
      <rPr>
        <sz val="10"/>
        <color indexed="8"/>
        <rFont val="Calibri"/>
        <family val="2"/>
      </rPr>
      <t xml:space="preserve">: </t>
    </r>
    <r>
      <rPr>
        <sz val="10"/>
        <color indexed="10"/>
        <rFont val="Calibri"/>
        <family val="2"/>
      </rPr>
      <t>sum</t>
    </r>
    <r>
      <rPr>
        <sz val="10"/>
        <color indexed="8"/>
        <rFont val="Calibri"/>
        <family val="2"/>
      </rPr>
      <t xml:space="preserve"> 7,10,18</t>
    </r>
  </si>
  <si>
    <r>
      <t xml:space="preserve">5. </t>
    </r>
    <r>
      <rPr>
        <u/>
        <sz val="10"/>
        <color indexed="8"/>
        <rFont val="Arial"/>
        <family val="2"/>
      </rPr>
      <t>TSS</t>
    </r>
    <r>
      <rPr>
        <sz val="10"/>
        <color indexed="8"/>
        <rFont val="Arial"/>
        <family val="2"/>
      </rPr>
      <t xml:space="preserve"> – Treatment Satisfaction Survey – Completed at the end of the second scanning session (after they have taken all of their medication and are about to start the first washout, if applicable) AND at the end of the 4</t>
    </r>
    <r>
      <rPr>
        <vertAlign val="superscript"/>
        <sz val="10"/>
        <color indexed="8"/>
        <rFont val="Arial"/>
        <family val="2"/>
      </rPr>
      <t>th</t>
    </r>
    <r>
      <rPr>
        <sz val="10"/>
        <color indexed="8"/>
        <rFont val="Arial"/>
        <family val="2"/>
      </rPr>
      <t xml:space="preserve"> scanning session (after they have taken all of their second treatment medication and are about to start the second washout, if applicable); if in the no treatment group, the research coordinator (who is not involved in data analysis/end-point collection) will make sure that this particular questionnaire is NOT given to participants</t>
    </r>
  </si>
  <si>
    <r>
      <t xml:space="preserve">3. </t>
    </r>
    <r>
      <rPr>
        <u/>
        <sz val="10"/>
        <color indexed="8"/>
        <rFont val="Arial"/>
        <family val="2"/>
      </rPr>
      <t>BDI</t>
    </r>
    <r>
      <rPr>
        <sz val="10"/>
        <color indexed="8"/>
        <rFont val="Arial"/>
        <family val="2"/>
      </rPr>
      <t xml:space="preserve"> – Beck Depression Index – Completed during the screening visit</t>
    </r>
  </si>
  <si>
    <t>TSS</t>
  </si>
  <si>
    <t>n/a - it's one score</t>
  </si>
  <si>
    <r>
      <t xml:space="preserve">    </t>
    </r>
    <r>
      <rPr>
        <i/>
        <sz val="10"/>
        <color indexed="8"/>
        <rFont val="Arial"/>
        <family val="2"/>
      </rPr>
      <t xml:space="preserve">Self-developed 2-question survey that asks participants to rate how satisfied or dissatisfied they are with the study medication and to explain why. </t>
    </r>
  </si>
  <si>
    <r>
      <t xml:space="preserve">5. </t>
    </r>
    <r>
      <rPr>
        <u/>
        <sz val="10"/>
        <color indexed="8"/>
        <rFont val="Arial"/>
        <family val="2"/>
      </rPr>
      <t>FFMQ</t>
    </r>
    <r>
      <rPr>
        <sz val="10"/>
        <color indexed="8"/>
        <rFont val="Arial"/>
        <family val="2"/>
      </rPr>
      <t xml:space="preserve"> – Five Facet Mindfulness Questionnaire – Completed during the screening visit</t>
    </r>
  </si>
  <si>
    <r>
      <t xml:space="preserve">    </t>
    </r>
    <r>
      <rPr>
        <i/>
        <sz val="10"/>
        <color indexed="8"/>
        <rFont val="Arial"/>
        <family val="2"/>
      </rPr>
      <t xml:space="preserve">Measures whether someone may or may not be clinically depressed.  Because depression can also influence brain states and anatomy, a high BDI score (&gt;=19) is an exclusion criteria for the study. </t>
    </r>
  </si>
  <si>
    <t>MAIA</t>
  </si>
  <si>
    <r>
      <rPr>
        <b/>
        <u/>
        <sz val="10"/>
        <color indexed="8"/>
        <rFont val="Calibri"/>
        <family val="2"/>
      </rPr>
      <t>noticing</t>
    </r>
    <r>
      <rPr>
        <sz val="10"/>
        <color indexed="8"/>
        <rFont val="Calibri"/>
        <family val="2"/>
      </rPr>
      <t xml:space="preserve">: </t>
    </r>
    <r>
      <rPr>
        <sz val="10"/>
        <color indexed="10"/>
        <rFont val="Calibri"/>
        <family val="2"/>
      </rPr>
      <t>average</t>
    </r>
    <r>
      <rPr>
        <sz val="10"/>
        <color indexed="8"/>
        <rFont val="Calibri"/>
        <family val="2"/>
      </rPr>
      <t xml:space="preserve"> 1,2,3,4; </t>
    </r>
    <r>
      <rPr>
        <b/>
        <u/>
        <sz val="10"/>
        <color indexed="8"/>
        <rFont val="Calibri"/>
        <family val="2"/>
      </rPr>
      <t>not-distracting</t>
    </r>
    <r>
      <rPr>
        <sz val="10"/>
        <color indexed="8"/>
        <rFont val="Calibri"/>
        <family val="2"/>
      </rPr>
      <t>:</t>
    </r>
    <r>
      <rPr>
        <sz val="10"/>
        <color indexed="10"/>
        <rFont val="Calibri"/>
        <family val="2"/>
      </rPr>
      <t xml:space="preserve"> average</t>
    </r>
    <r>
      <rPr>
        <sz val="10"/>
        <color indexed="8"/>
        <rFont val="Calibri"/>
        <family val="2"/>
      </rPr>
      <t xml:space="preserve"> </t>
    </r>
    <r>
      <rPr>
        <sz val="10"/>
        <color indexed="30"/>
        <rFont val="Calibri"/>
        <family val="2"/>
      </rPr>
      <t>R5,R6,R7</t>
    </r>
    <r>
      <rPr>
        <sz val="10"/>
        <color indexed="8"/>
        <rFont val="Calibri"/>
        <family val="2"/>
      </rPr>
      <t xml:space="preserve">; </t>
    </r>
    <r>
      <rPr>
        <b/>
        <u/>
        <sz val="10"/>
        <color indexed="8"/>
        <rFont val="Calibri"/>
        <family val="2"/>
      </rPr>
      <t>not-worrying</t>
    </r>
    <r>
      <rPr>
        <sz val="10"/>
        <color indexed="8"/>
        <rFont val="Calibri"/>
        <family val="2"/>
      </rPr>
      <t xml:space="preserve">: </t>
    </r>
    <r>
      <rPr>
        <sz val="10"/>
        <color indexed="10"/>
        <rFont val="Calibri"/>
        <family val="2"/>
      </rPr>
      <t>average</t>
    </r>
    <r>
      <rPr>
        <sz val="10"/>
        <color indexed="8"/>
        <rFont val="Calibri"/>
        <family val="2"/>
      </rPr>
      <t xml:space="preserve"> </t>
    </r>
    <r>
      <rPr>
        <sz val="10"/>
        <color indexed="30"/>
        <rFont val="Calibri"/>
        <family val="2"/>
      </rPr>
      <t>R8, R9</t>
    </r>
    <r>
      <rPr>
        <sz val="10"/>
        <color indexed="8"/>
        <rFont val="Calibri"/>
        <family val="2"/>
      </rPr>
      <t xml:space="preserve">,10; </t>
    </r>
    <r>
      <rPr>
        <b/>
        <u/>
        <sz val="10"/>
        <color indexed="8"/>
        <rFont val="Calibri"/>
        <family val="2"/>
      </rPr>
      <t>attention:</t>
    </r>
    <r>
      <rPr>
        <sz val="10"/>
        <color indexed="8"/>
        <rFont val="Calibri"/>
        <family val="2"/>
      </rPr>
      <t xml:space="preserve"> </t>
    </r>
    <r>
      <rPr>
        <sz val="10"/>
        <color indexed="10"/>
        <rFont val="Calibri"/>
        <family val="2"/>
      </rPr>
      <t>average</t>
    </r>
    <r>
      <rPr>
        <sz val="10"/>
        <color indexed="8"/>
        <rFont val="Calibri"/>
        <family val="2"/>
      </rPr>
      <t xml:space="preserve"> 11,12,13,14,15,16,17;</t>
    </r>
    <r>
      <rPr>
        <b/>
        <u/>
        <sz val="10"/>
        <color indexed="8"/>
        <rFont val="Calibri"/>
        <family val="2"/>
      </rPr>
      <t xml:space="preserve"> emotion</t>
    </r>
    <r>
      <rPr>
        <sz val="10"/>
        <color indexed="8"/>
        <rFont val="Calibri"/>
        <family val="2"/>
      </rPr>
      <t xml:space="preserve">: </t>
    </r>
    <r>
      <rPr>
        <sz val="10"/>
        <color indexed="10"/>
        <rFont val="Calibri"/>
        <family val="2"/>
      </rPr>
      <t>average</t>
    </r>
    <r>
      <rPr>
        <sz val="10"/>
        <color indexed="8"/>
        <rFont val="Calibri"/>
        <family val="2"/>
      </rPr>
      <t xml:space="preserve"> 18,19,20,21,22; </t>
    </r>
    <r>
      <rPr>
        <b/>
        <u/>
        <sz val="10"/>
        <color indexed="8"/>
        <rFont val="Calibri"/>
        <family val="2"/>
      </rPr>
      <t>self-regulation</t>
    </r>
    <r>
      <rPr>
        <sz val="10"/>
        <color indexed="8"/>
        <rFont val="Calibri"/>
        <family val="2"/>
      </rPr>
      <t xml:space="preserve">: </t>
    </r>
    <r>
      <rPr>
        <sz val="10"/>
        <color indexed="10"/>
        <rFont val="Calibri"/>
        <family val="2"/>
      </rPr>
      <t>average</t>
    </r>
    <r>
      <rPr>
        <sz val="10"/>
        <color indexed="8"/>
        <rFont val="Calibri"/>
        <family val="2"/>
      </rPr>
      <t xml:space="preserve"> 23,24,25,26;</t>
    </r>
    <r>
      <rPr>
        <b/>
        <u/>
        <sz val="10"/>
        <color indexed="8"/>
        <rFont val="Calibri"/>
        <family val="2"/>
      </rPr>
      <t xml:space="preserve"> body listening</t>
    </r>
    <r>
      <rPr>
        <sz val="10"/>
        <color indexed="8"/>
        <rFont val="Calibri"/>
        <family val="2"/>
      </rPr>
      <t xml:space="preserve">: </t>
    </r>
    <r>
      <rPr>
        <sz val="10"/>
        <color indexed="10"/>
        <rFont val="Calibri"/>
        <family val="2"/>
      </rPr>
      <t>average</t>
    </r>
    <r>
      <rPr>
        <sz val="10"/>
        <color indexed="8"/>
        <rFont val="Calibri"/>
        <family val="2"/>
      </rPr>
      <t xml:space="preserve"> 27,28,29; </t>
    </r>
    <r>
      <rPr>
        <b/>
        <u/>
        <sz val="10"/>
        <color indexed="8"/>
        <rFont val="Calibri"/>
        <family val="2"/>
      </rPr>
      <t>trusting</t>
    </r>
    <r>
      <rPr>
        <sz val="10"/>
        <color indexed="8"/>
        <rFont val="Calibri"/>
        <family val="2"/>
      </rPr>
      <t xml:space="preserve">: </t>
    </r>
    <r>
      <rPr>
        <sz val="10"/>
        <color indexed="10"/>
        <rFont val="Calibri"/>
        <family val="2"/>
      </rPr>
      <t>average</t>
    </r>
    <r>
      <rPr>
        <sz val="10"/>
        <color indexed="8"/>
        <rFont val="Calibri"/>
        <family val="2"/>
      </rPr>
      <t xml:space="preserve"> 30,31,32</t>
    </r>
  </si>
  <si>
    <t xml:space="preserve">    This is a combination of many well-known mindfulness questionnaires.  It measures the five main components of mindfulness as a skill set. Such a sklll may also link to the propensity to respond or not respond to a placebo.  The ability to control awareness or to just be more aware of one’s body in general may also link to brain imaging data related to the functional connectivity of the insula and the mPFC.</t>
  </si>
  <si>
    <r>
      <t xml:space="preserve">4. </t>
    </r>
    <r>
      <rPr>
        <u/>
        <sz val="10"/>
        <color indexed="8"/>
        <rFont val="Arial"/>
        <family val="2"/>
      </rPr>
      <t>PANAS</t>
    </r>
    <r>
      <rPr>
        <sz val="10"/>
        <color indexed="8"/>
        <rFont val="Arial"/>
        <family val="2"/>
      </rPr>
      <t xml:space="preserve"> – Positive and Negative Affect Scale – Completed at each visit</t>
    </r>
  </si>
  <si>
    <t>ERQ</t>
  </si>
  <si>
    <r>
      <rPr>
        <b/>
        <u/>
        <sz val="10"/>
        <color indexed="8"/>
        <rFont val="Calibri"/>
        <family val="2"/>
      </rPr>
      <t>reappraisal</t>
    </r>
    <r>
      <rPr>
        <sz val="10"/>
        <color indexed="8"/>
        <rFont val="Calibri"/>
        <family val="2"/>
      </rPr>
      <t xml:space="preserve">: </t>
    </r>
    <r>
      <rPr>
        <sz val="10"/>
        <color indexed="10"/>
        <rFont val="Calibri"/>
        <family val="2"/>
      </rPr>
      <t>sum</t>
    </r>
    <r>
      <rPr>
        <sz val="10"/>
        <color indexed="8"/>
        <rFont val="Calibri"/>
        <family val="2"/>
      </rPr>
      <t xml:space="preserve"> 1,3,5,7,8,10; </t>
    </r>
    <r>
      <rPr>
        <b/>
        <u/>
        <sz val="10"/>
        <color indexed="8"/>
        <rFont val="Calibri"/>
        <family val="2"/>
      </rPr>
      <t>suppression</t>
    </r>
    <r>
      <rPr>
        <sz val="10"/>
        <color indexed="8"/>
        <rFont val="Calibri"/>
        <family val="2"/>
      </rPr>
      <t xml:space="preserve">: </t>
    </r>
    <r>
      <rPr>
        <sz val="10"/>
        <color indexed="10"/>
        <rFont val="Calibri"/>
        <family val="2"/>
      </rPr>
      <t>sum</t>
    </r>
    <r>
      <rPr>
        <sz val="10"/>
        <color indexed="8"/>
        <rFont val="Calibri"/>
        <family val="2"/>
      </rPr>
      <t xml:space="preserve"> 2,4,6,9</t>
    </r>
  </si>
  <si>
    <r>
      <t xml:space="preserve">    </t>
    </r>
    <r>
      <rPr>
        <i/>
        <sz val="10"/>
        <color indexed="8"/>
        <rFont val="Arial"/>
        <family val="2"/>
      </rPr>
      <t xml:space="preserve">Measures the extent to which the participant is feeling a list of emotions on the day of the visit (including happiness, excitement, sadness, anxiety, etc). May relate to the placebo response. </t>
    </r>
  </si>
  <si>
    <t>MISS</t>
  </si>
  <si>
    <r>
      <rPr>
        <sz val="10"/>
        <color indexed="10"/>
        <rFont val="Calibri"/>
        <family val="2"/>
      </rPr>
      <t>sum</t>
    </r>
    <r>
      <rPr>
        <sz val="10"/>
        <color indexed="8"/>
        <rFont val="Calibri"/>
        <family val="2"/>
      </rPr>
      <t xml:space="preserve"> all subscores into a</t>
    </r>
    <r>
      <rPr>
        <b/>
        <u/>
        <sz val="10"/>
        <color indexed="8"/>
        <rFont val="Calibri"/>
        <family val="2"/>
      </rPr>
      <t xml:space="preserve"> total </t>
    </r>
    <r>
      <rPr>
        <sz val="10"/>
        <color indexed="8"/>
        <rFont val="Calibri"/>
        <family val="2"/>
      </rPr>
      <t>score (each range from 1 to 5);</t>
    </r>
  </si>
  <si>
    <r>
      <t xml:space="preserve">5. </t>
    </r>
    <r>
      <rPr>
        <u/>
        <sz val="10"/>
        <color indexed="8"/>
        <rFont val="Arial"/>
        <family val="2"/>
      </rPr>
      <t>LAQ</t>
    </r>
    <r>
      <rPr>
        <sz val="10"/>
        <color indexed="8"/>
        <rFont val="Arial"/>
        <family val="2"/>
      </rPr>
      <t xml:space="preserve"> – Loss Aversion Questionnaire – Completed during the screening visit</t>
    </r>
  </si>
  <si>
    <t>BDI</t>
  </si>
  <si>
    <r>
      <t xml:space="preserve">sum </t>
    </r>
    <r>
      <rPr>
        <sz val="10"/>
        <rFont val="Calibri"/>
        <family val="2"/>
      </rPr>
      <t>1-21 (greater than 17 = clinically depressed); our cut off in the past has been 19</t>
    </r>
  </si>
  <si>
    <r>
      <t xml:space="preserve">    </t>
    </r>
    <r>
      <rPr>
        <i/>
        <sz val="10"/>
        <color indexed="8"/>
        <rFont val="Arial"/>
        <family val="2"/>
      </rPr>
      <t xml:space="preserve">Measures how sensitive individuals are to a wide variety of potential “losses” in their lives. Our research has shown that people with chronic back pain tend to be more gain sensitive than healthy counterparts (paper submitted to Molecular Pain), which may correlate not only to the presence of pain but also to the propensity to respond to medications (as in less sensitive to lower efficacy medications).  LAQ answers may also correlate with NAc, prefrontal, and amygdala brain imaging data. </t>
    </r>
  </si>
  <si>
    <t>NRS</t>
  </si>
  <si>
    <t>n/a because just one score</t>
  </si>
  <si>
    <t>LAQ</t>
  </si>
  <si>
    <r>
      <rPr>
        <b/>
        <u/>
        <sz val="10"/>
        <color indexed="8"/>
        <rFont val="Calibri"/>
        <family val="2"/>
      </rPr>
      <t>total</t>
    </r>
    <r>
      <rPr>
        <sz val="10"/>
        <color indexed="8"/>
        <rFont val="Calibri"/>
        <family val="2"/>
      </rPr>
      <t xml:space="preserve"> score: </t>
    </r>
    <r>
      <rPr>
        <sz val="10"/>
        <color indexed="30"/>
        <rFont val="Calibri"/>
        <family val="2"/>
      </rPr>
      <t>reverse score 2,7,8,18,20,22,24</t>
    </r>
    <r>
      <rPr>
        <sz val="10"/>
        <color indexed="8"/>
        <rFont val="Calibri"/>
        <family val="2"/>
      </rPr>
      <t xml:space="preserve"> and then </t>
    </r>
    <r>
      <rPr>
        <sz val="10"/>
        <color indexed="10"/>
        <rFont val="Calibri"/>
        <family val="2"/>
      </rPr>
      <t>sum</t>
    </r>
    <r>
      <rPr>
        <sz val="10"/>
        <color indexed="8"/>
        <rFont val="Calibri"/>
        <family val="2"/>
      </rPr>
      <t xml:space="preserve"> with the rest of the items</t>
    </r>
  </si>
  <si>
    <t>pdt_currentpain_v2_v6_visit1</t>
  </si>
  <si>
    <t>pdt_strongestpain_v2_v6_visit1</t>
  </si>
  <si>
    <t>pdt_avepain4wk_v2_v6_visit1</t>
  </si>
  <si>
    <t>pdt_paincourse_v2_v6_visit1___1</t>
  </si>
  <si>
    <t>pdt_paincourse_v2_v6_visit1___2</t>
  </si>
  <si>
    <t>pdt_paincourse_v2_v6_visit1___3</t>
  </si>
  <si>
    <t>pdt_radiate_v2_v6_visit1</t>
  </si>
  <si>
    <t>pdt_burning_v2_v6_visit1</t>
  </si>
  <si>
    <t>pdt_tingling_v2_v6_visit1</t>
  </si>
  <si>
    <t>pdt_touch_v2_v6_visit1</t>
  </si>
  <si>
    <t>pdt_attacks_v2_v6_visit1</t>
  </si>
  <si>
    <t>pdt_temperature_v2_v6_visit1</t>
  </si>
  <si>
    <t>pdt_numbness_v2_v6_visit1</t>
  </si>
  <si>
    <t>pdt_pressure_v2_v6_visit1</t>
  </si>
  <si>
    <t>PDT_convert_travel</t>
    <phoneticPr fontId="0" type="noConversion"/>
  </si>
  <si>
    <t>PDT_total</t>
    <phoneticPr fontId="0" type="noConversion"/>
  </si>
  <si>
    <t>pdt_paincourse_v2_v6_visit1___0</t>
  </si>
  <si>
    <t>pdt_paincourse_v2_v6_visit1___skip</t>
  </si>
  <si>
    <t>NPL001</t>
  </si>
  <si>
    <t>NPL002</t>
  </si>
  <si>
    <t>NPL003</t>
  </si>
  <si>
    <t>NPL004</t>
  </si>
  <si>
    <t>NPL005</t>
  </si>
  <si>
    <t>NPL006</t>
  </si>
  <si>
    <t>NPL007</t>
  </si>
  <si>
    <t>NPL008</t>
  </si>
  <si>
    <t>NPL009</t>
  </si>
  <si>
    <t>NPL012</t>
  </si>
  <si>
    <t>NPL014</t>
  </si>
  <si>
    <t>NPL015</t>
  </si>
  <si>
    <t>NPL016</t>
  </si>
  <si>
    <t>NPL018</t>
  </si>
  <si>
    <t>NPL019</t>
  </si>
  <si>
    <t>NPL020</t>
  </si>
  <si>
    <t>NPL023</t>
  </si>
  <si>
    <t>NPL024</t>
  </si>
  <si>
    <t>NPL025</t>
  </si>
  <si>
    <t>NPL026</t>
  </si>
  <si>
    <t>NPL028</t>
  </si>
  <si>
    <t>NPL029</t>
  </si>
  <si>
    <t>NPL030</t>
  </si>
  <si>
    <t>NPL032</t>
  </si>
  <si>
    <t>NPL033</t>
  </si>
  <si>
    <t>NPL037</t>
  </si>
  <si>
    <t>NPL038</t>
  </si>
  <si>
    <t>NPL044</t>
  </si>
  <si>
    <t>NPL046</t>
  </si>
  <si>
    <t>NPL048</t>
  </si>
  <si>
    <t>NPL051</t>
  </si>
  <si>
    <t>NPL052</t>
  </si>
  <si>
    <t>NPL054</t>
  </si>
  <si>
    <t>NPL059</t>
  </si>
  <si>
    <t>NPL062</t>
  </si>
  <si>
    <t>NPL010</t>
  </si>
  <si>
    <t>NPL011</t>
  </si>
  <si>
    <t>NPL013</t>
  </si>
  <si>
    <t>NPL017</t>
  </si>
  <si>
    <t>NPL021</t>
  </si>
  <si>
    <t>NPL022</t>
  </si>
  <si>
    <t>NPL027</t>
  </si>
  <si>
    <t>NPL031</t>
  </si>
  <si>
    <t>NPL034</t>
  </si>
  <si>
    <t>NPL035</t>
  </si>
  <si>
    <t>NPL036</t>
  </si>
  <si>
    <t>NPL039</t>
  </si>
  <si>
    <t>NPL041</t>
  </si>
  <si>
    <t>NPL042</t>
  </si>
  <si>
    <t>NPL043</t>
  </si>
  <si>
    <t>NPL045</t>
  </si>
  <si>
    <t>NPL047</t>
  </si>
  <si>
    <t>NPL049</t>
  </si>
  <si>
    <t>NPL050</t>
  </si>
  <si>
    <t>NPL053</t>
  </si>
  <si>
    <t>NPL055</t>
  </si>
  <si>
    <t>NPL056</t>
  </si>
  <si>
    <t>NPL057</t>
  </si>
  <si>
    <t>NPL058</t>
  </si>
  <si>
    <t>NPL060</t>
  </si>
  <si>
    <t>NPL061</t>
  </si>
  <si>
    <t>NPL063</t>
  </si>
  <si>
    <t>NPL064</t>
  </si>
  <si>
    <t>NPL065</t>
  </si>
  <si>
    <t>NPL066</t>
  </si>
  <si>
    <t>NPL067</t>
  </si>
  <si>
    <t>NPL068</t>
  </si>
  <si>
    <t>NPL069</t>
  </si>
  <si>
    <t>NPL070</t>
  </si>
  <si>
    <t>NPL071</t>
  </si>
  <si>
    <t>NPL072</t>
  </si>
  <si>
    <t>NPL073</t>
  </si>
  <si>
    <t>NPL074</t>
  </si>
  <si>
    <t>NPL075</t>
  </si>
  <si>
    <t>NPL076</t>
  </si>
  <si>
    <t>NPL077</t>
  </si>
  <si>
    <t>NPL078</t>
  </si>
  <si>
    <t>NPL079</t>
  </si>
  <si>
    <t>NPL080</t>
  </si>
  <si>
    <t>NPL081</t>
  </si>
  <si>
    <t>NPL082</t>
  </si>
  <si>
    <t>NPL083</t>
  </si>
  <si>
    <t>NPL084</t>
  </si>
  <si>
    <t>NPL085</t>
  </si>
  <si>
    <t>NPL086</t>
  </si>
  <si>
    <t>NPL087</t>
  </si>
  <si>
    <t>NPL088</t>
  </si>
  <si>
    <t>NPL089</t>
  </si>
  <si>
    <t>NPL090</t>
  </si>
  <si>
    <t>NPL091</t>
  </si>
  <si>
    <t>NPL092</t>
  </si>
  <si>
    <t>NPL093</t>
  </si>
  <si>
    <t>NPL094</t>
  </si>
  <si>
    <t>NPL095</t>
  </si>
  <si>
    <t>NPL096</t>
  </si>
  <si>
    <t>NPL097</t>
  </si>
  <si>
    <t>NPL098</t>
  </si>
  <si>
    <t>NPL099</t>
  </si>
  <si>
    <t>NPL100</t>
  </si>
  <si>
    <t>NPL101</t>
  </si>
  <si>
    <t>NPL102</t>
  </si>
  <si>
    <t>NPL103</t>
  </si>
  <si>
    <t>NPL104</t>
  </si>
  <si>
    <t>NLP105</t>
  </si>
  <si>
    <t>NPL106</t>
  </si>
  <si>
    <t>NPL107</t>
  </si>
  <si>
    <t>NPL108</t>
  </si>
  <si>
    <t>NPL109</t>
  </si>
  <si>
    <t>NPL110</t>
  </si>
  <si>
    <t>NPL111</t>
  </si>
  <si>
    <t>NPL112</t>
  </si>
  <si>
    <t>NPL113</t>
  </si>
  <si>
    <t>NPL114</t>
  </si>
  <si>
    <t>NPL115</t>
  </si>
  <si>
    <t>NPL116</t>
  </si>
  <si>
    <t>NPL117</t>
  </si>
  <si>
    <t>NPL118</t>
  </si>
  <si>
    <t>NPL119</t>
  </si>
  <si>
    <t>NPL120</t>
  </si>
  <si>
    <t>NPL121</t>
  </si>
  <si>
    <t>NPL122</t>
  </si>
  <si>
    <t>NPL123</t>
  </si>
  <si>
    <t>NPL124</t>
  </si>
  <si>
    <t>NPL125</t>
  </si>
  <si>
    <t>NPL126</t>
  </si>
  <si>
    <t>NPL127</t>
  </si>
  <si>
    <t>NPL128</t>
  </si>
  <si>
    <t>NPL129</t>
  </si>
  <si>
    <t>NPL130</t>
  </si>
  <si>
    <t>NPL131</t>
  </si>
  <si>
    <t>NPL132</t>
  </si>
  <si>
    <t>NPL133</t>
  </si>
  <si>
    <t>NPL134</t>
  </si>
  <si>
    <t>NPL135</t>
  </si>
  <si>
    <t>NPL136</t>
  </si>
  <si>
    <t>NPL137</t>
  </si>
  <si>
    <t>NPL138</t>
  </si>
  <si>
    <t>NPL139</t>
  </si>
  <si>
    <t>NPL140</t>
  </si>
  <si>
    <t>NPL141</t>
  </si>
  <si>
    <t>NPL142</t>
  </si>
  <si>
    <t>NPL143</t>
  </si>
  <si>
    <t>NPL144</t>
  </si>
  <si>
    <t>NPL145</t>
  </si>
  <si>
    <t>NPL146</t>
  </si>
  <si>
    <t>NPL147</t>
  </si>
  <si>
    <t>NPL148</t>
  </si>
  <si>
    <t>NPL149</t>
  </si>
  <si>
    <t>NPL150</t>
  </si>
  <si>
    <t>NPL151</t>
  </si>
  <si>
    <t>NPL152</t>
  </si>
  <si>
    <t>NPL153</t>
  </si>
  <si>
    <t>Npl154</t>
  </si>
  <si>
    <t>NPL155</t>
  </si>
  <si>
    <t>NPL156</t>
  </si>
  <si>
    <t>NPL157</t>
  </si>
  <si>
    <t>Npl158</t>
  </si>
  <si>
    <t>NPL159</t>
  </si>
  <si>
    <t>NPL160</t>
  </si>
  <si>
    <t>NPL161</t>
  </si>
  <si>
    <t>NPL162</t>
  </si>
  <si>
    <t>NPL163</t>
  </si>
  <si>
    <t>NPL164</t>
  </si>
  <si>
    <t>NPL165</t>
  </si>
  <si>
    <t>NPL166</t>
  </si>
  <si>
    <t>NPL167</t>
  </si>
  <si>
    <t>NPL169</t>
  </si>
  <si>
    <t>NPL170</t>
  </si>
  <si>
    <t>NPL171</t>
  </si>
  <si>
    <t>NPL172</t>
  </si>
  <si>
    <t>NPL173</t>
  </si>
  <si>
    <t>NPL174</t>
  </si>
  <si>
    <t>NPL176</t>
  </si>
  <si>
    <t xml:space="preserve">NPL177 </t>
  </si>
  <si>
    <t>NPL178</t>
  </si>
  <si>
    <t>NPL179</t>
  </si>
  <si>
    <t>NPL180</t>
  </si>
  <si>
    <t>NPL181</t>
  </si>
  <si>
    <t>NPL186</t>
  </si>
  <si>
    <t>SID</t>
  </si>
  <si>
    <t>Date</t>
  </si>
  <si>
    <t>IDX</t>
  </si>
  <si>
    <t>NPL040</t>
  </si>
  <si>
    <t>NPL168</t>
  </si>
  <si>
    <t>Notes</t>
  </si>
  <si>
    <t>Dropped d/t contraindicatory Rx reported mid-way thorough v1. V1 ended prior to completion of all questionnaires</t>
  </si>
  <si>
    <t>Pt was PL118 (Nancy Hodges :/ ). Do not use this data even though she is in Redcap</t>
  </si>
  <si>
    <t>Sex</t>
  </si>
  <si>
    <t>L-dopa Participant (SAT001)</t>
  </si>
  <si>
    <t>DOB</t>
  </si>
  <si>
    <t>Age_years</t>
  </si>
  <si>
    <t>NIH_Gender</t>
  </si>
  <si>
    <t>Date_Consent</t>
  </si>
  <si>
    <t>nih_race</t>
  </si>
  <si>
    <t>nih_ethnicity</t>
  </si>
  <si>
    <t>Race_Text</t>
  </si>
  <si>
    <t>Ethnicity_Text</t>
  </si>
  <si>
    <t>V1_REDcap_date</t>
  </si>
  <si>
    <t>pcs_q1</t>
  </si>
  <si>
    <t>pcs_q2</t>
  </si>
  <si>
    <t>pcs_q3</t>
  </si>
  <si>
    <t>pcs_q4</t>
  </si>
  <si>
    <t>pcs_q5</t>
  </si>
  <si>
    <t>pcs_q6</t>
  </si>
  <si>
    <t>pcs_q7</t>
  </si>
  <si>
    <t>pcs_q8</t>
  </si>
  <si>
    <t>pcs_q9</t>
  </si>
  <si>
    <t>pcs_q10</t>
  </si>
  <si>
    <t>psc_q11</t>
  </si>
  <si>
    <t>psc_q12</t>
  </si>
  <si>
    <t>psc_q13</t>
  </si>
  <si>
    <t>PCS_Rumination</t>
    <phoneticPr fontId="0" type="noConversion"/>
  </si>
  <si>
    <t>PCS_Magnification</t>
    <phoneticPr fontId="0" type="noConversion"/>
  </si>
  <si>
    <t>PCS_Helplesnesss</t>
    <phoneticPr fontId="0" type="noConversion"/>
  </si>
  <si>
    <t>PCS_Total</t>
    <phoneticPr fontId="0" type="noConversion"/>
  </si>
  <si>
    <t>N/A</t>
  </si>
  <si>
    <t>NaN</t>
  </si>
  <si>
    <t>bdi_q1___0</t>
  </si>
  <si>
    <t>bdi_q1___1</t>
  </si>
  <si>
    <t>bdi_q1___2</t>
  </si>
  <si>
    <t>bdi_q1___3</t>
  </si>
  <si>
    <t>bdi_q1___99</t>
  </si>
  <si>
    <t>bdi_q2___0</t>
  </si>
  <si>
    <t>bdi_q2___1</t>
  </si>
  <si>
    <t>bdi_q2___2</t>
  </si>
  <si>
    <t>bdi_q2___3</t>
  </si>
  <si>
    <t>bdi_q2___99</t>
  </si>
  <si>
    <t>bdi_q3___0</t>
  </si>
  <si>
    <t>bdi_q3___1</t>
  </si>
  <si>
    <t>bdi_q3___2</t>
  </si>
  <si>
    <t>bdi_q3___3</t>
  </si>
  <si>
    <t>bdi_q3___99</t>
  </si>
  <si>
    <t>bdi_q4___0</t>
  </si>
  <si>
    <t>bdi_q4___1</t>
  </si>
  <si>
    <t>bdi_q4___2</t>
  </si>
  <si>
    <t>bdi_q4___3</t>
  </si>
  <si>
    <t>bdi_q4___99</t>
  </si>
  <si>
    <t>bdi_q5___0</t>
  </si>
  <si>
    <t>bdi_q5___1</t>
  </si>
  <si>
    <t>bdi_q5___2</t>
  </si>
  <si>
    <t>bdi_q5___3</t>
  </si>
  <si>
    <t>bdi_q5___99</t>
  </si>
  <si>
    <t>bdi_q6___0</t>
  </si>
  <si>
    <t>bdi_q6___1</t>
  </si>
  <si>
    <t>bdi_q6___2</t>
  </si>
  <si>
    <t>bdi_q6___3</t>
  </si>
  <si>
    <t>bdi_q6___99</t>
  </si>
  <si>
    <t>bdi_q7___0</t>
  </si>
  <si>
    <t>bdi_q7___1</t>
  </si>
  <si>
    <t>bdi_q7___2</t>
  </si>
  <si>
    <t>bdi_q7___3</t>
  </si>
  <si>
    <t>bdi_q7___99</t>
  </si>
  <si>
    <t>bdi_q8___0</t>
  </si>
  <si>
    <t>bdi_q8___1</t>
  </si>
  <si>
    <t>bdi_q8___2</t>
  </si>
  <si>
    <t>bdi_q8___3</t>
  </si>
  <si>
    <t>bdi_q8___99</t>
  </si>
  <si>
    <t>bdi_q9___0</t>
  </si>
  <si>
    <t>bdi_q9___1</t>
  </si>
  <si>
    <t>bdi_q9___2</t>
  </si>
  <si>
    <t>bdi_q9___3</t>
  </si>
  <si>
    <t>bdi_q9___99</t>
  </si>
  <si>
    <t>bdi_q10___0</t>
  </si>
  <si>
    <t>bdi_q10___1</t>
  </si>
  <si>
    <t>bdi_q10___2</t>
  </si>
  <si>
    <t>bdi_q10___3</t>
  </si>
  <si>
    <t>bdi_q10___99</t>
  </si>
  <si>
    <t>bdi_q11___0</t>
  </si>
  <si>
    <t>bdi_q11___1</t>
  </si>
  <si>
    <t>bdi_q11___2</t>
  </si>
  <si>
    <t>bdi_q11___3</t>
  </si>
  <si>
    <t>bdi_q11___99</t>
  </si>
  <si>
    <t>bdi_q12___0</t>
  </si>
  <si>
    <t>bdi_q12___1</t>
  </si>
  <si>
    <t>bdi_q12___2</t>
  </si>
  <si>
    <t>bdi_q12___3</t>
  </si>
  <si>
    <t>bdi_q12___99</t>
  </si>
  <si>
    <t>bdi_q13___0</t>
  </si>
  <si>
    <t>bdi_q13___1</t>
  </si>
  <si>
    <t>bdi_q13___2</t>
  </si>
  <si>
    <t>bdi_q13___3</t>
  </si>
  <si>
    <t>bdi_q13___99</t>
  </si>
  <si>
    <t>bdi_q14___0</t>
  </si>
  <si>
    <t>bdi_q14___1</t>
  </si>
  <si>
    <t>bdi_q14___2</t>
  </si>
  <si>
    <t>bdi_q14___3</t>
  </si>
  <si>
    <t>bdi_q14___99</t>
  </si>
  <si>
    <t>bdi_q15___0</t>
  </si>
  <si>
    <t>bdi_q15___1</t>
  </si>
  <si>
    <t>bdi_q15___2</t>
  </si>
  <si>
    <t>bdi_q15___3</t>
  </si>
  <si>
    <t>bdi_q15___99</t>
  </si>
  <si>
    <t>bdi_q16___0</t>
  </si>
  <si>
    <t>bdi_q16___1</t>
  </si>
  <si>
    <t>bdi_q16___2</t>
  </si>
  <si>
    <t>bdi_q16___3</t>
  </si>
  <si>
    <t>bdi_q16___99</t>
  </si>
  <si>
    <t>bdi_q17___0</t>
  </si>
  <si>
    <t>bdi_q17___1</t>
  </si>
  <si>
    <t>bdi_q17___2</t>
  </si>
  <si>
    <t>bdi_q17___3</t>
  </si>
  <si>
    <t>bdi_q17___99</t>
  </si>
  <si>
    <t>bdi_q18___0</t>
  </si>
  <si>
    <t>bdi_q18___1</t>
  </si>
  <si>
    <t>bdi_q18___2</t>
  </si>
  <si>
    <t>bdi_q18___3</t>
  </si>
  <si>
    <t>bdi_q18___99</t>
  </si>
  <si>
    <t>bdi_q19___0</t>
  </si>
  <si>
    <t>bdi_q19___1</t>
  </si>
  <si>
    <t>bdi_q19___2</t>
  </si>
  <si>
    <t>bdi_q19___3</t>
  </si>
  <si>
    <t>bdi_q19___99</t>
  </si>
  <si>
    <t>bdi_eatweight</t>
  </si>
  <si>
    <t>bdi_q20___0</t>
  </si>
  <si>
    <t>bdi_q20___1</t>
  </si>
  <si>
    <t>bdi_q20___2</t>
  </si>
  <si>
    <t>bdi_q20___3</t>
  </si>
  <si>
    <t>bdi_q20___99</t>
  </si>
  <si>
    <t>bdi_q21___0</t>
  </si>
  <si>
    <t>bdi_q21___1</t>
  </si>
  <si>
    <t>bdi_q21___2</t>
  </si>
  <si>
    <t>bdi_q21___3</t>
  </si>
  <si>
    <t>bdi_q21___99</t>
  </si>
  <si>
    <t>BDI_total</t>
    <phoneticPr fontId="0" type="noConversion"/>
  </si>
  <si>
    <t>Q1</t>
  </si>
  <si>
    <t>Q2</t>
  </si>
  <si>
    <t>Q3</t>
  </si>
  <si>
    <t>Q4</t>
  </si>
  <si>
    <t>V1</t>
  </si>
  <si>
    <t>V2</t>
  </si>
  <si>
    <t>V3</t>
  </si>
  <si>
    <t>V4</t>
  </si>
  <si>
    <t>V5</t>
  </si>
  <si>
    <t>V6</t>
  </si>
  <si>
    <t>erq_q1</t>
  </si>
  <si>
    <t>erq_q2</t>
  </si>
  <si>
    <t>erq_q3</t>
  </si>
  <si>
    <t>erq_q4</t>
  </si>
  <si>
    <t>erq_q5</t>
  </si>
  <si>
    <t>erq_q6</t>
  </si>
  <si>
    <t>erq_q7</t>
  </si>
  <si>
    <t>erq_q8</t>
  </si>
  <si>
    <t>erq_q9</t>
  </si>
  <si>
    <t>erq_q10</t>
  </si>
  <si>
    <t>ERQ_reappraise</t>
    <phoneticPr fontId="0" type="noConversion"/>
  </si>
  <si>
    <t>ERQ_suppression</t>
    <phoneticPr fontId="0" type="noConversion"/>
  </si>
  <si>
    <t>maia_q1</t>
  </si>
  <si>
    <t>maia_q2</t>
  </si>
  <si>
    <t>maia_q3</t>
  </si>
  <si>
    <t>maia_q4</t>
  </si>
  <si>
    <t>maia_q5</t>
  </si>
  <si>
    <t>maia_q6</t>
  </si>
  <si>
    <t>maia_q7</t>
  </si>
  <si>
    <t>maia_q8</t>
  </si>
  <si>
    <t>maia_q9</t>
  </si>
  <si>
    <t>maia_q10</t>
  </si>
  <si>
    <t>maia_q11</t>
  </si>
  <si>
    <t>maia_q12</t>
  </si>
  <si>
    <t>maia_q13</t>
  </si>
  <si>
    <t>maia_q14</t>
  </si>
  <si>
    <t>maia_q15</t>
  </si>
  <si>
    <t>maia_q16</t>
  </si>
  <si>
    <t>maia_q17</t>
  </si>
  <si>
    <t>maia_q18</t>
  </si>
  <si>
    <t>maia_q19</t>
  </si>
  <si>
    <t>maia_q20</t>
  </si>
  <si>
    <t>maia_q21</t>
  </si>
  <si>
    <t>maia_q22</t>
  </si>
  <si>
    <t>maia_q23</t>
  </si>
  <si>
    <t>maia_q24</t>
  </si>
  <si>
    <t>maia_q25</t>
  </si>
  <si>
    <t>maia_q26</t>
  </si>
  <si>
    <t>maia_q27</t>
  </si>
  <si>
    <t>maia_q28</t>
  </si>
  <si>
    <t>maia_q29</t>
  </si>
  <si>
    <t>maia_q30</t>
  </si>
  <si>
    <t>maia_q31</t>
  </si>
  <si>
    <t>maia_q32</t>
  </si>
  <si>
    <t>notice</t>
    <phoneticPr fontId="0" type="noConversion"/>
  </si>
  <si>
    <t>notdistract</t>
    <phoneticPr fontId="0" type="noConversion"/>
  </si>
  <si>
    <t>notworry</t>
    <phoneticPr fontId="0" type="noConversion"/>
  </si>
  <si>
    <t>attention</t>
    <phoneticPr fontId="0" type="noConversion"/>
  </si>
  <si>
    <t>emotion</t>
    <phoneticPr fontId="0" type="noConversion"/>
  </si>
  <si>
    <t>selfreg</t>
    <phoneticPr fontId="0" type="noConversion"/>
  </si>
  <si>
    <t>bodylisten</t>
    <phoneticPr fontId="0" type="noConversion"/>
  </si>
  <si>
    <t>trust</t>
    <phoneticPr fontId="0" type="noConversion"/>
  </si>
  <si>
    <t>mpq_duration</t>
  </si>
  <si>
    <t>mpq_travel</t>
  </si>
  <si>
    <t>mpq_describe_travel</t>
  </si>
  <si>
    <t>mpq_origin</t>
  </si>
  <si>
    <t>mpq_radiculopathy___1</t>
  </si>
  <si>
    <t>mpq_radiculopathy___2</t>
  </si>
  <si>
    <t>mpq_radiculopathy___3</t>
  </si>
  <si>
    <t>mpq_radiculopathy___4</t>
  </si>
  <si>
    <t>mpq_radiculopathy___5</t>
  </si>
  <si>
    <t>mpq_radiculopathy___6</t>
  </si>
  <si>
    <t>mpq_radiculopathy___7</t>
  </si>
  <si>
    <t>mpq_radiculopathy___8</t>
  </si>
  <si>
    <t>mpq_radiculopathy___9</t>
  </si>
  <si>
    <t>mpq_radiculopathy___10</t>
  </si>
  <si>
    <t>mpq_radiculopathy___11</t>
  </si>
  <si>
    <t>mpq_radiculopathy___12</t>
  </si>
  <si>
    <t>mpq_radiculopathy___13</t>
  </si>
  <si>
    <t>mpq_radiculopathy___14</t>
  </si>
  <si>
    <t>mpq_radiculopathy___15</t>
  </si>
  <si>
    <t>mpq_radiculopathy___16</t>
  </si>
  <si>
    <t>mpq_radiculopathy___17</t>
  </si>
  <si>
    <t>mpq_radiculopathy___18</t>
  </si>
  <si>
    <t>mpq_radiculopathy___19</t>
  </si>
  <si>
    <t>mpq_radiculopathy___20</t>
  </si>
  <si>
    <t>mpq_radiculopathy___21</t>
  </si>
  <si>
    <t>mpq_radiculopathy___22</t>
  </si>
  <si>
    <t>mpq_radiculopathy___23</t>
  </si>
  <si>
    <t>mpq_radiculopathy___24</t>
  </si>
  <si>
    <t>mpq_radiculopathy___25</t>
  </si>
  <si>
    <t>mpq_radiculopathy___26</t>
  </si>
  <si>
    <t>mpq_radiculopathy___27</t>
  </si>
  <si>
    <t>mpq_radiculopathy___28</t>
  </si>
  <si>
    <t>mpq_radiculopathy___29</t>
  </si>
  <si>
    <t>mpq_radiculopathy___30</t>
  </si>
  <si>
    <t>mpq_radiculopathy___31</t>
  </si>
  <si>
    <t>mpq_radiculopathy___32</t>
  </si>
  <si>
    <t>mpq_radiculopathy___33</t>
  </si>
  <si>
    <t>mpq_radiculopathy___34</t>
  </si>
  <si>
    <t>mpq_radiculopathy___35</t>
  </si>
  <si>
    <t>mpq_radiculopathy___36</t>
  </si>
  <si>
    <t>mpq_radiculopathy___37</t>
  </si>
  <si>
    <t>mpq_radiculopathy___38</t>
  </si>
  <si>
    <t>mpq_radiculopathy___39</t>
  </si>
  <si>
    <t>mpq_radiculopathy___40</t>
  </si>
  <si>
    <t>mpq_radiculopathy___41</t>
  </si>
  <si>
    <t>mpq_radiculopathy___42</t>
  </si>
  <si>
    <t>mpq_radiculopathy___43</t>
  </si>
  <si>
    <t>mpq_radiculopathy___44</t>
  </si>
  <si>
    <t>mpq_radiculopathy___45</t>
  </si>
  <si>
    <t>mpq_radiculopathy___46</t>
  </si>
  <si>
    <t>mpq_radiculopathy___47</t>
  </si>
  <si>
    <t>mpq_radiculopathy___48</t>
  </si>
  <si>
    <t>mpq_radiculopathy___49</t>
  </si>
  <si>
    <t>mpq_radiculopathy___50</t>
  </si>
  <si>
    <t>mpq_radiculopathy___51</t>
  </si>
  <si>
    <t>mpq_throb</t>
  </si>
  <si>
    <t>mpq_shoot</t>
  </si>
  <si>
    <t>mpq_stab</t>
  </si>
  <si>
    <t>mpq_sharp</t>
  </si>
  <si>
    <t>mpq_cramp</t>
  </si>
  <si>
    <t>mpq_gnaw</t>
  </si>
  <si>
    <t>mpq_hot</t>
  </si>
  <si>
    <t>mpq_ache</t>
  </si>
  <si>
    <t>mpq_heavy</t>
  </si>
  <si>
    <t>mpq_tender</t>
  </si>
  <si>
    <t>mpq_split</t>
  </si>
  <si>
    <t>mpq_tiring</t>
  </si>
  <si>
    <t>mpq_sick</t>
  </si>
  <si>
    <t>mpq_fear</t>
  </si>
  <si>
    <t>mpq_punish</t>
  </si>
  <si>
    <t>mpq_vas</t>
  </si>
  <si>
    <t>mpq_pattern___1</t>
  </si>
  <si>
    <t>mpq_pattern___2</t>
  </si>
  <si>
    <t>mpq_pattern___3</t>
  </si>
  <si>
    <t>mpq_pattern___4</t>
  </si>
  <si>
    <t>mpq_pattern___5</t>
  </si>
  <si>
    <t>mpq_pattern___6</t>
  </si>
  <si>
    <t>mpq_pattern___7</t>
  </si>
  <si>
    <t>mpq_pattern___8</t>
  </si>
  <si>
    <t>mpq_pattern___9</t>
  </si>
  <si>
    <t>mpq_pattern___10</t>
  </si>
  <si>
    <t>mpq_pattern___11</t>
  </si>
  <si>
    <t>mpq_other</t>
  </si>
  <si>
    <t>mpq_relief</t>
  </si>
  <si>
    <t>mpq_increase</t>
  </si>
  <si>
    <t>mpq_feel</t>
  </si>
  <si>
    <t>mpq_work</t>
  </si>
  <si>
    <t>mpq_sleep</t>
  </si>
  <si>
    <t>mpq_sex</t>
  </si>
  <si>
    <t>mpq_stress</t>
  </si>
  <si>
    <t>mpq_sweat</t>
  </si>
  <si>
    <t>mpq_temp</t>
  </si>
  <si>
    <t>mpq_skin_sens</t>
  </si>
  <si>
    <t>mpq_color</t>
  </si>
  <si>
    <t>mpq_swell</t>
  </si>
  <si>
    <t>mpq_numb</t>
  </si>
  <si>
    <t>mpq_notes</t>
  </si>
  <si>
    <t>5 YEARS</t>
  </si>
  <si>
    <t>TO THE RIGHT LEG</t>
  </si>
  <si>
    <t>SKIP</t>
  </si>
  <si>
    <t>HOT SHOWER AND BATHS</t>
  </si>
  <si>
    <t>I REALLY DO NOT KNOW</t>
  </si>
  <si>
    <t>176 weeks</t>
  </si>
  <si>
    <t>From my lower back to the back of my legs down to the back of my heels.</t>
  </si>
  <si>
    <t>Skip</t>
  </si>
  <si>
    <t>Laying or sitting down.</t>
  </si>
  <si>
    <t>Prolonged activity.</t>
  </si>
  <si>
    <t>I would like to treat this pain problem with your research.</t>
  </si>
  <si>
    <t>skip</t>
  </si>
  <si>
    <t>100 weeks or more</t>
  </si>
  <si>
    <t>legs and hips</t>
  </si>
  <si>
    <t>stretching, tylenol</t>
  </si>
  <si>
    <t>moving the wrong way, not stretching</t>
  </si>
  <si>
    <t>1YEAR</t>
  </si>
  <si>
    <t>PAIN MEDS</t>
  </si>
  <si>
    <t>STANDING</t>
  </si>
  <si>
    <t>DOWN LEGS TO FEET</t>
  </si>
  <si>
    <t>CONTINUOUS WITH RANDOM SPIKES</t>
  </si>
  <si>
    <t>CHANGING POSITION, LAYING DOWN, STRETCHING</t>
  </si>
  <si>
    <t>BENDING THE WRONG WAY, STANDING, SITTING, CAR RIDES....A LOT OF THINGS</t>
  </si>
  <si>
    <t>MORE ON LEFT THAN RIGHT</t>
  </si>
  <si>
    <t>32 YEARS</t>
  </si>
  <si>
    <t>DOESN'T TRAVEL</t>
  </si>
  <si>
    <t>NOTHING</t>
  </si>
  <si>
    <t>EMOTIONS (GETTING ANGRY)</t>
  </si>
  <si>
    <t>7 years</t>
  </si>
  <si>
    <t>down</t>
  </si>
  <si>
    <t>work</t>
  </si>
  <si>
    <t>none</t>
  </si>
  <si>
    <t>40 weeks</t>
  </si>
  <si>
    <t>down to my leg</t>
  </si>
  <si>
    <t>Naproxen</t>
  </si>
  <si>
    <t>lifting heavy things and prolonged sitting</t>
  </si>
  <si>
    <t>10 years</t>
  </si>
  <si>
    <t>down my legs and to the bottom of my feet</t>
  </si>
  <si>
    <t>pain doesn't go away</t>
  </si>
  <si>
    <t>stretching, bending over, icing</t>
  </si>
  <si>
    <t>walking, standing</t>
  </si>
  <si>
    <t>pain in the AM is worse, from waking up to traveling to work. Both of my legs hurt and my entire back since I'm walking with my body hunbacked</t>
  </si>
  <si>
    <t>9 to 12 months</t>
  </si>
  <si>
    <t>left lower back lower upper back</t>
  </si>
  <si>
    <t xml:space="preserve">lower left back </t>
  </si>
  <si>
    <t>some times sleep or walking</t>
  </si>
  <si>
    <t>sitting</t>
  </si>
  <si>
    <t>25 years on and off</t>
  </si>
  <si>
    <t>stretching and laying around</t>
  </si>
  <si>
    <t>sleeping in wrong postion</t>
  </si>
  <si>
    <t>14 years</t>
  </si>
  <si>
    <t>down my leg</t>
  </si>
  <si>
    <t>Hot shower, streching, knees eleavated.</t>
  </si>
  <si>
    <t xml:space="preserve">moving the wrong way, standing too long in one place, sitting too long. </t>
  </si>
  <si>
    <t>about 13 years (off and on)</t>
  </si>
  <si>
    <t>Different areas of the lower  back and right thigh.</t>
  </si>
  <si>
    <t>Adjusting my position or sitting upright in the chair with me legs and feet elevated</t>
  </si>
  <si>
    <t>lying down on my back or stomach or standing for a long period of time. (Not walking)</t>
  </si>
  <si>
    <t>NONE</t>
  </si>
  <si>
    <t>2 years ago</t>
  </si>
  <si>
    <t xml:space="preserve">to my back shoulder </t>
  </si>
  <si>
    <t>bengay for a little bit</t>
  </si>
  <si>
    <t>sitting to long or laying down or standing</t>
  </si>
  <si>
    <t>30 years</t>
  </si>
  <si>
    <t>At times to my neck or legs.</t>
  </si>
  <si>
    <t>ICE</t>
  </si>
  <si>
    <t>sediatary positons</t>
  </si>
  <si>
    <t>I would ;like it to go away!</t>
  </si>
  <si>
    <t>2years</t>
  </si>
  <si>
    <t>rain</t>
  </si>
  <si>
    <t>5 years</t>
  </si>
  <si>
    <t>moving around</t>
  </si>
  <si>
    <t xml:space="preserve">laying around too much </t>
  </si>
  <si>
    <t>30 YEARS</t>
  </si>
  <si>
    <t>DOWN MY LEG</t>
  </si>
  <si>
    <t>MOVEMENT PLUS PAIN PILLS</t>
  </si>
  <si>
    <t>TO LONG IN 1 POSITION</t>
  </si>
  <si>
    <t>MOSTLY DOWN RIGHT LEG</t>
  </si>
  <si>
    <t>4 years</t>
  </si>
  <si>
    <t>back of legs</t>
  </si>
  <si>
    <t>Over a year, since August 2015</t>
  </si>
  <si>
    <t>My pain travels to my butt occasionally and to my knee (always the left butt cheek and left knee)</t>
  </si>
  <si>
    <t>Massages, or waiting until the pain goes to a moderate level</t>
  </si>
  <si>
    <t>Sitting down for longer periods of time, exercise, laying down in particular postions</t>
  </si>
  <si>
    <t>2yr</t>
  </si>
  <si>
    <t>sometimes sleep</t>
  </si>
  <si>
    <t>any activity that involves use my back</t>
  </si>
  <si>
    <t>8 WEEKS</t>
  </si>
  <si>
    <t>UP AND DOWN MY SPINE/SOMETIMES TO MY NECK</t>
  </si>
  <si>
    <t>WITH MOVEMENT THERE IS NO WAY TO TELL HOW THE PAIN WILL BE UNTIL I START MOVING.</t>
  </si>
  <si>
    <t>NOT MOVING FOR A WHILE,SOMETIMES STRETCHING BEFORE I MOVE OR AFTER..</t>
  </si>
  <si>
    <t>TRYING TO MOVE TOO QUICKLY, DOING TOO MUCH AT ONE TIME FAST.</t>
  </si>
  <si>
    <t>SOMETIMES THE PAIN STARTING FROM MY BACK WILL COME DOWN TO MY ANKLE AND TROB WITH PAIN7 HEAT</t>
  </si>
  <si>
    <t>nothing</t>
  </si>
  <si>
    <t>LEG</t>
  </si>
  <si>
    <t>TYLENOL/HOT PACKS</t>
  </si>
  <si>
    <t>LISTING</t>
  </si>
  <si>
    <t xml:space="preserve">LOWER BACK; UPPER BACK THIGH; </t>
  </si>
  <si>
    <t>HOT SHOWERS; SITS BATHS; IBUPROFIN</t>
  </si>
  <si>
    <t>SITTING OR STANDING LONG PERIODS</t>
  </si>
  <si>
    <t>16 years</t>
  </si>
  <si>
    <t xml:space="preserve">From one side of my lower back to the other, sometimes 'Both' sides at once, and pain sometimes travels down ;the back of my right leg.    </t>
  </si>
  <si>
    <t>Physical Therapy and Pain Meds</t>
  </si>
  <si>
    <t>Too lmuch walking, too long sitting, too long standing</t>
  </si>
  <si>
    <t>Periodic Numbness in Back of upper right leg,</t>
  </si>
  <si>
    <t>Some OTC medicines; warm bath; physical and/or shower massage</t>
  </si>
  <si>
    <t>Strenuous work, excessive bending/twisting of core/trunk; hi-impact exercise/sports; sitting, standing, lying in one position for an extended period of time (exceeding 10-15 minutes)</t>
  </si>
  <si>
    <t>18 months</t>
  </si>
  <si>
    <t>back brace, rest, alive medication</t>
  </si>
  <si>
    <t>standing long periods. Heavy lifting</t>
  </si>
  <si>
    <t>192 WEEKS</t>
  </si>
  <si>
    <t>SHOULDERS., NECK</t>
  </si>
  <si>
    <t>MEDS, NO PHYSICAL ACTIVITY, REST</t>
  </si>
  <si>
    <t>PHYSICAL ACTIVITY</t>
  </si>
  <si>
    <t>over a year</t>
  </si>
  <si>
    <t>down back of left leg</t>
  </si>
  <si>
    <t>pain medication</t>
  </si>
  <si>
    <t>too much movement</t>
  </si>
  <si>
    <t>TO MY KNEE</t>
  </si>
  <si>
    <t>ALEVE</t>
  </si>
  <si>
    <t>3 years</t>
  </si>
  <si>
    <t xml:space="preserve">bilateral pain/low back travels down the buttock, through hips, back of legs (right leg more affected) down to my feet. Tingling and soreness in feet, sometimes swollen calf (s) difficulty bending stooping, walking, standing, lower extremeness become  heavy, experience weakness when climbing stairs and weakness when walking or standing too long.  Experience difficulty siting in a car for a period of time 15-20 minutes.        </t>
  </si>
  <si>
    <t xml:space="preserve">medicine is temporary, no relieve from water exercise, physical therapy.   </t>
  </si>
  <si>
    <t xml:space="preserve">standing, walking, sitting, climbing stairs, getting dressed, stooping, bending, carrying groceries i.e. </t>
  </si>
  <si>
    <t xml:space="preserve">wake up during the night with extreme leg pain that generates from my hip to my feet, burning, aching, cramp that persists for more than 30 minutes, pain medication does not contribute to any relieve, pain causes me to walk the floor until it subsides on its on.    </t>
  </si>
  <si>
    <t>meds</t>
  </si>
  <si>
    <t>no meds</t>
  </si>
  <si>
    <t>60 weeks</t>
  </si>
  <si>
    <t>Lower Back pan results in Sciatica down the left leg, numbness of left foot.</t>
  </si>
  <si>
    <t>Time</t>
  </si>
  <si>
    <t xml:space="preserve">Various standing/walking/twisting movements, sitting positions, sleeping positions. </t>
  </si>
  <si>
    <t>7years</t>
  </si>
  <si>
    <t>it starts in my lower back and sometimes travel down my left leg</t>
  </si>
  <si>
    <t>without taking any meds....laying down</t>
  </si>
  <si>
    <t>the weather mainly</t>
  </si>
  <si>
    <t>1 YEAR</t>
  </si>
  <si>
    <t>up my back and spreads across my back</t>
  </si>
  <si>
    <t>motrin, massages</t>
  </si>
  <si>
    <t>moving, dancing sudden movements</t>
  </si>
  <si>
    <t>8 YEARS</t>
  </si>
  <si>
    <t>ASPIRIN</t>
  </si>
  <si>
    <t>5years</t>
  </si>
  <si>
    <t>lower back to my leggs.</t>
  </si>
  <si>
    <t>walking long distance..</t>
  </si>
  <si>
    <t xml:space="preserve">Down the back of my legs </t>
  </si>
  <si>
    <t xml:space="preserve">Meds, meditation, breathing </t>
  </si>
  <si>
    <t xml:space="preserve">Stress, disfunction, </t>
  </si>
  <si>
    <t>None</t>
  </si>
  <si>
    <t>occasionally to left leg</t>
  </si>
  <si>
    <t>swimming seems to help</t>
  </si>
  <si>
    <t>exercising</t>
  </si>
  <si>
    <t>Lefting walking</t>
  </si>
  <si>
    <t>Skip10 23 2016</t>
  </si>
  <si>
    <t>Buttock, down leg, and in front of leg/hip</t>
  </si>
  <si>
    <t>Nothing.   Sometimes walking</t>
  </si>
  <si>
    <t>Sitting</t>
  </si>
  <si>
    <t>My pain is more achy and constant as opposed to a sharp pain</t>
  </si>
  <si>
    <t>156 to 312 weeks</t>
  </si>
  <si>
    <t>Usually Advil or some type of pain medication.Sometimes soaking in a hot tub of water.</t>
  </si>
  <si>
    <t>Strenuous work. Sleeping,sometimes exercise</t>
  </si>
  <si>
    <t>8 years</t>
  </si>
  <si>
    <t>Center lower back and goes left to right</t>
  </si>
  <si>
    <t xml:space="preserve">skip </t>
  </si>
  <si>
    <t>standing</t>
  </si>
  <si>
    <t>7-8 yrs</t>
  </si>
  <si>
    <t>I am not sure how to answer this however I have neck pains I believe is a result of my back pain. So I guess it has traveled.</t>
  </si>
  <si>
    <t>hot baths, sauna, massaging, doans back medicine, weight loss, rest.</t>
  </si>
  <si>
    <t>carrying grocery's, standing, walking (concrete) climbing stairs, running, carrying items, bending over to lift items, sittin on hard surfaces for pro long time, sitting or standing for periods of time, wearing heels etc</t>
  </si>
  <si>
    <t>over 12 months</t>
  </si>
  <si>
    <t>from my lower back to the right side and hip to down my right side of my leg into my cafe.</t>
  </si>
  <si>
    <t>some days are better then other,the pain is continuous.</t>
  </si>
  <si>
    <t>meds,sometimes</t>
  </si>
  <si>
    <t>working out,being on my feet a long time or standing a long time,sitting to a long time.</t>
  </si>
  <si>
    <t>upper back</t>
  </si>
  <si>
    <t>brace and NSAIDS</t>
  </si>
  <si>
    <t>household chores and lifting</t>
  </si>
  <si>
    <t>legs</t>
  </si>
  <si>
    <t>painpills</t>
  </si>
  <si>
    <t>9years</t>
  </si>
  <si>
    <t xml:space="preserve">bending over and heavy lifting </t>
  </si>
  <si>
    <t>20 YEARS</t>
  </si>
  <si>
    <t>LOWER BACK</t>
  </si>
  <si>
    <t>RELAXES</t>
  </si>
  <si>
    <t>20+years</t>
  </si>
  <si>
    <t>up my back</t>
  </si>
  <si>
    <t>hot bath</t>
  </si>
  <si>
    <t>heavey  lifting</t>
  </si>
  <si>
    <t>6yrs.</t>
  </si>
  <si>
    <t>to my thighs and from side to side.</t>
  </si>
  <si>
    <t>heat. lots of heat to the area.</t>
  </si>
  <si>
    <t xml:space="preserve">  standing for long periods of time.climbing stairs heavy lifting. </t>
  </si>
  <si>
    <t>6m</t>
  </si>
  <si>
    <t>Up and down</t>
  </si>
  <si>
    <t>Moving around</t>
  </si>
  <si>
    <t>1 year</t>
  </si>
  <si>
    <t>my train travels in my lower back especially when I am going up stairs.</t>
  </si>
  <si>
    <t>naproxen 500 mg</t>
  </si>
  <si>
    <t xml:space="preserve">walking stairs </t>
  </si>
  <si>
    <t>since 1999</t>
  </si>
  <si>
    <t>oxy</t>
  </si>
  <si>
    <t>skip question</t>
  </si>
  <si>
    <t>approx 20 years</t>
  </si>
  <si>
    <t>It does not travel.</t>
  </si>
  <si>
    <t>The pain is underlying constantly.  I have learned to ignore it.</t>
  </si>
  <si>
    <t>mobility and core strengthening.</t>
  </si>
  <si>
    <t>Heavy weight lifting such as barbell back squats, deadlifts and some plyometric movements.  Also, bending over in the morning.</t>
  </si>
  <si>
    <t>8 weeks</t>
  </si>
  <si>
    <t>all over my body</t>
  </si>
  <si>
    <t>medication/ hot tub</t>
  </si>
  <si>
    <t>unknown</t>
  </si>
  <si>
    <t>moving my in a different position</t>
  </si>
  <si>
    <t>bending and twisting</t>
  </si>
  <si>
    <t>10 PLUS YEARS</t>
  </si>
  <si>
    <t>MY PAIN IS SPINAL AND RADIATES OUTWARD THREW MUSCLES TO LEFT AND RIGHT, CAUSING TENSENESS AND SPASMS</t>
  </si>
  <si>
    <t>REST, MEDS, MASSAGE</t>
  </si>
  <si>
    <t>REPEDITIVE MOVEMENT, STRENOUS  ACTIVITY</t>
  </si>
  <si>
    <t>THE PAIN IS DAILY, AND SOMETIMES HURTS WHEN BENDING, ETC</t>
  </si>
  <si>
    <t>4 YEARS</t>
  </si>
  <si>
    <t>LYING DOWN</t>
  </si>
  <si>
    <t>WALKING, STANDING, DOING HOUSE WORK</t>
  </si>
  <si>
    <t>6month</t>
  </si>
  <si>
    <t>from back to thigh</t>
  </si>
  <si>
    <t>20 years</t>
  </si>
  <si>
    <t>from my buttocks down my right leg</t>
  </si>
  <si>
    <t>sleep</t>
  </si>
  <si>
    <t>Chemicals, air freshners, mold</t>
  </si>
  <si>
    <t>My pains worsens when I'm exposed to chemicals, air freshners, and mold, cleaning agents, laundry products</t>
  </si>
  <si>
    <t xml:space="preserve">travels from right to left and vice versa around lower back, down right leg to my foot </t>
  </si>
  <si>
    <t>sitting and laying down</t>
  </si>
  <si>
    <t xml:space="preserve">walking and specific movements </t>
  </si>
  <si>
    <t>2 months</t>
  </si>
  <si>
    <t>It usually resides at the base of my spine but it travels to my mid back.</t>
  </si>
  <si>
    <t xml:space="preserve">Stretching /exercise / otc ie acetominophin non aspirin </t>
  </si>
  <si>
    <t>Doing allot of work</t>
  </si>
  <si>
    <t>If I stretch my injured foot it pops and feels better</t>
  </si>
  <si>
    <t xml:space="preserve">LEFT HIP/KNEE TO LOWER BACK. LOWER BACK EITHER ONE SIDE OR ANOTHER.  SOMETIMES BOTH SIDES AT ONCE.  </t>
  </si>
  <si>
    <t xml:space="preserve">Tylenol or Ibuprofin lessens, but doesn't eliminate the pain. </t>
  </si>
  <si>
    <t xml:space="preserve">Sitting, sleeping.  It hurts when I get up from sitting or sleeping.  </t>
  </si>
  <si>
    <t xml:space="preserve">Have had extreme swelling in feet and ankles periodically.  Ankles have also turned blue/purple on several occasions. </t>
  </si>
  <si>
    <t>down to my right leg</t>
  </si>
  <si>
    <t>medication</t>
  </si>
  <si>
    <t>1.5 YEARS</t>
  </si>
  <si>
    <t>DOWN THE BACK OF MY LEFT LEG AREA, AND SOMETIMES TO THE RIGHT SIDE OF MY LOWER BACK.</t>
  </si>
  <si>
    <t xml:space="preserve">Pain meds, hot heat , massage </t>
  </si>
  <si>
    <t xml:space="preserve">Bad body Posture, not taking pain meds. </t>
  </si>
  <si>
    <t>More daytime pain, than night pains.</t>
  </si>
  <si>
    <t>Stretching, massages, heat</t>
  </si>
  <si>
    <t>Prone positions, bent over for extended periods of time.</t>
  </si>
  <si>
    <t>14 MONTHS</t>
  </si>
  <si>
    <t>IN PAST BACK PAIN TRAVELED DOWN LEGS &amp; FEET &amp; OUT THE TOES.....SINCE THERAPY &amp; EXERCISE THE PAIN HAS REVERSED IT SELF.....&amp; IS CENTRALIZED IN THE CENTER OF LOWER BACL &amp; LEFT BUTT</t>
  </si>
  <si>
    <t>VARIES DURING THE DAY.....  EARLY MORNING AND LATE EVENING THE WORST....</t>
  </si>
  <si>
    <t>EXERCISE.....SITING.....    IF VERY ACTIVE e.g. walking a dog is use a cane</t>
  </si>
  <si>
    <t xml:space="preserve"> lot of walking, doing excessive housework....  gardening is excessive</t>
  </si>
  <si>
    <t>OVER 30 YEARS</t>
  </si>
  <si>
    <t>UP AND DOWN MY BACK, NECK AND SHOULDER</t>
  </si>
  <si>
    <t>walking and standing for 10 minutes or more</t>
  </si>
  <si>
    <t>Lower back</t>
  </si>
  <si>
    <t>Sometimes ibuprofen &amp; acetaminophen</t>
  </si>
  <si>
    <t xml:space="preserve">lower lumbar, SIJs and Feet </t>
  </si>
  <si>
    <t xml:space="preserve">rest, acupuncture and medication </t>
  </si>
  <si>
    <t xml:space="preserve">activities </t>
  </si>
  <si>
    <t>lower back to left hip</t>
  </si>
  <si>
    <t>heating pad   iboufren</t>
  </si>
  <si>
    <t>cold weather physical activity such as vacumming</t>
  </si>
  <si>
    <t>1000 weeks</t>
  </si>
  <si>
    <t>lower back to right hip to right knee</t>
  </si>
  <si>
    <t>had this pain for twenty years</t>
  </si>
  <si>
    <t>very occasionally migrates to my hip, but not too severly</t>
  </si>
  <si>
    <t>stretching, myofacial rolling, pain meds, heat</t>
  </si>
  <si>
    <t>lying, standing, sitting, leaning over</t>
  </si>
  <si>
    <t>8 8 MONTHS</t>
  </si>
  <si>
    <t>LOWER BACK TO  BOTH KNEES</t>
  </si>
  <si>
    <t>LAYING DOWN</t>
  </si>
  <si>
    <t>BENDING</t>
  </si>
  <si>
    <t>From lower back- up to shoulders and neck, down to legs</t>
  </si>
  <si>
    <t>heating pads, hot water, sleep (if possible), movement</t>
  </si>
  <si>
    <t>sitting, bending, twisting, anything touching my back (clothes, back of chair, pressure, touching)</t>
  </si>
  <si>
    <t>it feels like my back is going to snap</t>
  </si>
  <si>
    <t>To my buttocks and hip area</t>
  </si>
  <si>
    <t>time, moving, and most of the time ibruprofen</t>
  </si>
  <si>
    <t>Sleeping or sitting for an extended period of time</t>
  </si>
  <si>
    <t>8 MONTHS</t>
  </si>
  <si>
    <t>From my butt down my left leg to my toes. Seperate pain in middle of back. Third pain on right side when standing abruptly.</t>
  </si>
  <si>
    <t>LLying on my hardwood floor relieves the pain in the middle of my back. Aleve relieves the pain in my sciatica.</t>
  </si>
  <si>
    <t>Driving for long hours (My Occupation)</t>
  </si>
  <si>
    <t>Down my butt</t>
  </si>
  <si>
    <t>Norcos</t>
  </si>
  <si>
    <t xml:space="preserve">Heavy lifting, standing for 8 hours or more or walking for 3 hours or more. </t>
  </si>
  <si>
    <t>6months</t>
  </si>
  <si>
    <t>relax and or on the move</t>
  </si>
  <si>
    <t>sitting and standing</t>
  </si>
  <si>
    <t>about  7 weeks</t>
  </si>
  <si>
    <t>walking</t>
  </si>
  <si>
    <t>setting for a long time</t>
  </si>
  <si>
    <t>1 year and half</t>
  </si>
  <si>
    <t>lowe back</t>
  </si>
  <si>
    <t>it sometime</t>
  </si>
  <si>
    <t>pain pills</t>
  </si>
  <si>
    <t>benden over</t>
  </si>
  <si>
    <t>it hurts most of the time</t>
  </si>
  <si>
    <t>15 years</t>
  </si>
  <si>
    <t>My neck pain travels into my shoulders.  My lower back pain travels up my back and some times into my rib cage.</t>
  </si>
  <si>
    <t>Hot shower, muscle relaxant, change of position (ex: sitting to standing), getting some gentle exercise, like walking.</t>
  </si>
  <si>
    <t>Over exertion, like doing heavy yard work, or lifting &amp; carrying heavy items (or children), sleeping on an uncomfortable bed/pillow.</t>
  </si>
  <si>
    <t xml:space="preserve">1 year 6 months </t>
  </si>
  <si>
    <t>Back of left leg into foot</t>
  </si>
  <si>
    <t xml:space="preserve">Skip </t>
  </si>
  <si>
    <t xml:space="preserve">Medication and steroid injections temporarily </t>
  </si>
  <si>
    <t xml:space="preserve">Sitting for long periods of time  Walking up stairs   Bending </t>
  </si>
  <si>
    <t>over 10 years</t>
  </si>
  <si>
    <t>104 wks</t>
  </si>
  <si>
    <t>It goes from my back to my legs.</t>
  </si>
  <si>
    <t>sitting down or aleves.</t>
  </si>
  <si>
    <t>walking or standing a long period of time.</t>
  </si>
  <si>
    <t>24 months</t>
  </si>
  <si>
    <t>It does not travel</t>
  </si>
  <si>
    <t>I did not answer other.</t>
  </si>
  <si>
    <t>Laying down, baths, and Excedrin.</t>
  </si>
  <si>
    <t>Walking and shopping</t>
  </si>
  <si>
    <t>lower back pain with tender disks</t>
  </si>
  <si>
    <t>6.5 years</t>
  </si>
  <si>
    <t>Down the legs</t>
  </si>
  <si>
    <t>Exercise helps lessen the pain, but it has never fully gone away.</t>
  </si>
  <si>
    <t>Empty stomach, or very full stomach.  Pressure change.  Interrupted sleep.  Lifting heavy objects.</t>
  </si>
  <si>
    <t>3 to 4 years</t>
  </si>
  <si>
    <t>ice ...work induced  endorphin release aspirin....sleeping in an accomodating position...stretching....alcohol.</t>
  </si>
  <si>
    <t>over extending reach lifting......sudden movement sideways in close quarters...long hours on feet carrying unbalanced bags....walking on uneven surfaces</t>
  </si>
  <si>
    <t>rest</t>
  </si>
  <si>
    <t>bending</t>
  </si>
  <si>
    <t>lower back up to middlle and often down the left side to my foot with striking pain and numbness</t>
  </si>
  <si>
    <t>biking , stretching  and masssage</t>
  </si>
  <si>
    <t>activity. lifting standing</t>
  </si>
  <si>
    <t>350 weeks</t>
  </si>
  <si>
    <t>it travels from the lower back to the legs sometimes</t>
  </si>
  <si>
    <t>rest and medication</t>
  </si>
  <si>
    <t>standing sitting walking</t>
  </si>
  <si>
    <t>80 weeks</t>
  </si>
  <si>
    <t>Some medication, stretching, consistent work outs</t>
  </si>
  <si>
    <t>Continuous activity, sleep</t>
  </si>
  <si>
    <t>Down my leg, across the back</t>
  </si>
  <si>
    <t>Did not</t>
  </si>
  <si>
    <t>Heating pad</t>
  </si>
  <si>
    <t>Unknown</t>
  </si>
  <si>
    <t>to my legs,foot, neck,toes,</t>
  </si>
  <si>
    <t>stretches,exercises,</t>
  </si>
  <si>
    <t>standing liftting,walking,pushing,</t>
  </si>
  <si>
    <t>Over two years</t>
  </si>
  <si>
    <t xml:space="preserve"> Medication  massaging </t>
  </si>
  <si>
    <t xml:space="preserve"> Walking running or standing too long </t>
  </si>
  <si>
    <t>12 years</t>
  </si>
  <si>
    <t>across the width of my back</t>
  </si>
  <si>
    <t>sleep, standing up, walking a bit or fresh air</t>
  </si>
  <si>
    <t>stress, work, sitting too long</t>
  </si>
  <si>
    <t>feels like a muscle stretch that can't contract back</t>
  </si>
  <si>
    <t>14 yrs</t>
  </si>
  <si>
    <t>lower back</t>
  </si>
  <si>
    <t>aleve</t>
  </si>
  <si>
    <t>moving around too much</t>
  </si>
  <si>
    <t>1year</t>
  </si>
  <si>
    <t>Lower Back and down both legs</t>
  </si>
  <si>
    <t>skip[</t>
  </si>
  <si>
    <t>FROM LOWER BACK TO BOTTOM RIGHT FOOT</t>
  </si>
  <si>
    <t>SOMETIMES EXERCISE THEN AGAIN REST</t>
  </si>
  <si>
    <t>WALKING</t>
  </si>
  <si>
    <t>Over 2 years</t>
  </si>
  <si>
    <t>The pain travel across the loser back and down the left leg.</t>
  </si>
  <si>
    <t>Pain medication.  I had an eperidural once than really helped</t>
  </si>
  <si>
    <t>walking, standing for long periods and sometimes when I lay a certain way in the bed.</t>
  </si>
  <si>
    <t>down my legs and under my feet</t>
  </si>
  <si>
    <t>stop what Im  doing</t>
  </si>
  <si>
    <t>knee</t>
  </si>
  <si>
    <t>sitting for too long, walking too long, lying down in one position too long</t>
  </si>
  <si>
    <t xml:space="preserve">all over mainly in the left side  of  my leg under the thigh and down  </t>
  </si>
  <si>
    <t xml:space="preserve">skip  </t>
  </si>
  <si>
    <t>Tyl;enol sometimes</t>
  </si>
  <si>
    <t>cold sometimes and climbing stairs</t>
  </si>
  <si>
    <t>52 weeks</t>
  </si>
  <si>
    <t>Sometimes it is in the middle of my back, sometimes it it on the left or right side.</t>
  </si>
  <si>
    <t>Time. Sometimes it is less than others. Taking an Aleve dulls it sometimes</t>
  </si>
  <si>
    <t>too my lower back down too my upper thigh</t>
  </si>
  <si>
    <t>ointment,time,</t>
  </si>
  <si>
    <t>movement,sleep pattern</t>
  </si>
  <si>
    <t>discomforted,uncomfortable,just tried of that pain in the middle of the night or morning.</t>
  </si>
  <si>
    <t>7YEARS</t>
  </si>
  <si>
    <t>MOVES FROM LEFT TO RIGHT</t>
  </si>
  <si>
    <t>NOTHING IT HELP WHEN I TAKE MY PAIN PILLS</t>
  </si>
  <si>
    <t>TO MUCH MOVEMENT</t>
  </si>
  <si>
    <t>17 years</t>
  </si>
  <si>
    <t>doesn't travel</t>
  </si>
  <si>
    <t>massage or taking a pill</t>
  </si>
  <si>
    <t>book on pack or carrying bags</t>
  </si>
  <si>
    <t>APPROX 1 YEAR</t>
  </si>
  <si>
    <t xml:space="preserve">FRO LOWER BACK TO SHOULDER AREA AS I COMPENSATE </t>
  </si>
  <si>
    <t xml:space="preserve">SKIP  </t>
  </si>
  <si>
    <t>CHANGE OF POSITION</t>
  </si>
  <si>
    <t>CERTAIN MOVEMENTS OR POSITIONS AND STANDING STILL FOR A PERIOD</t>
  </si>
  <si>
    <t>movement</t>
  </si>
  <si>
    <t>years</t>
  </si>
  <si>
    <t>aleeve</t>
  </si>
  <si>
    <t>lifting</t>
  </si>
  <si>
    <t>108 weeks</t>
  </si>
  <si>
    <t>my back , knee,hands</t>
  </si>
  <si>
    <t>to much moving sometimes</t>
  </si>
  <si>
    <t>no</t>
  </si>
  <si>
    <t>Stretching helps if the pain isn't severe. Ibuprofen helps but neither completely alleviates the pain.</t>
  </si>
  <si>
    <t>Long periods of standing, sitting. Long walks. Some daily activities.</t>
  </si>
  <si>
    <t>SITTING DOWN</t>
  </si>
  <si>
    <t>STAYING ERECT(STANDING)</t>
  </si>
  <si>
    <t>Working out and doing stretching exercises at the gym. Precor stretching machine helps a great deal</t>
  </si>
  <si>
    <t>Heavy lifting at work and long periods on my feet at work, which is quite common</t>
  </si>
  <si>
    <t>middle back</t>
  </si>
  <si>
    <t>skipno eatimg</t>
  </si>
  <si>
    <t>not eating</t>
  </si>
  <si>
    <t>1 yr</t>
  </si>
  <si>
    <t>aspirin</t>
  </si>
  <si>
    <t>certain activity</t>
  </si>
  <si>
    <t>no commit</t>
  </si>
  <si>
    <t>1yr</t>
  </si>
  <si>
    <t>skips</t>
  </si>
  <si>
    <t>one hip to the other</t>
  </si>
  <si>
    <t>relaxing, walking, medication</t>
  </si>
  <si>
    <t>picking up things</t>
  </si>
  <si>
    <t>4weeks</t>
  </si>
  <si>
    <t>lower back to middle of back</t>
  </si>
  <si>
    <t xml:space="preserve">rest and sleep </t>
  </si>
  <si>
    <t>heavy lift over and over</t>
  </si>
  <si>
    <t>2yrs. and 8mons</t>
  </si>
  <si>
    <t>Back</t>
  </si>
  <si>
    <t xml:space="preserve">Hot baths with alcohol for as long as I lay down afterwards </t>
  </si>
  <si>
    <t>When I'm up on it, standing, bending, doing a lot of moving.</t>
  </si>
  <si>
    <t>10 years plus</t>
  </si>
  <si>
    <t xml:space="preserve">It's chronic </t>
  </si>
  <si>
    <t>Anything more than an hour</t>
  </si>
  <si>
    <t>OVER 6 MONTHS</t>
  </si>
  <si>
    <t>6 month</t>
  </si>
  <si>
    <t>alieve</t>
  </si>
  <si>
    <t>house work</t>
  </si>
  <si>
    <t>setting</t>
  </si>
  <si>
    <t>From lower back down to left calf. On some occasions to the front of my left quadricep.</t>
  </si>
  <si>
    <t xml:space="preserve">Stretching chiropractic treatment </t>
  </si>
  <si>
    <t>Being idle</t>
  </si>
  <si>
    <t>5-6 months</t>
  </si>
  <si>
    <t>from my lower  back to my toes</t>
  </si>
  <si>
    <t>relaxing, heating pad, pain ointment, pain pills</t>
  </si>
  <si>
    <t>activity</t>
  </si>
  <si>
    <t>5+ years</t>
  </si>
  <si>
    <t>Pain travels from my mid lower back, then down the back of my legs.</t>
  </si>
  <si>
    <t>meds and therapy movements</t>
  </si>
  <si>
    <t>laying to long</t>
  </si>
  <si>
    <t>10 yrs</t>
  </si>
  <si>
    <t>back to leg</t>
  </si>
  <si>
    <t>nuthin</t>
  </si>
  <si>
    <t>2.5 years</t>
  </si>
  <si>
    <t xml:space="preserve">laying on hard flat surface and ibuprofen </t>
  </si>
  <si>
    <t xml:space="preserve"> walking, runnng, any high impact physical event.</t>
  </si>
  <si>
    <t>the pool</t>
  </si>
  <si>
    <t>3 y6ears</t>
  </si>
  <si>
    <t>jacuzzi</t>
  </si>
  <si>
    <t>five years</t>
  </si>
  <si>
    <t>back down through legs</t>
  </si>
  <si>
    <t>when i am standing or walking</t>
  </si>
  <si>
    <t>sitting down</t>
  </si>
  <si>
    <t>more weakness in left leg</t>
  </si>
  <si>
    <t>Down the back of both legs</t>
  </si>
  <si>
    <t>Advil.Stretching</t>
  </si>
  <si>
    <t>Compressing my spine.  Lifting.  Upon awaking in the am.</t>
  </si>
  <si>
    <t>My pain in the spine is mrs of a stiffness and ache that radiates down the back of my legs like a partial charlie horse.  Can be constant or intermitant.</t>
  </si>
  <si>
    <t>2 years</t>
  </si>
  <si>
    <t>from the sciatic nerve to lower leg</t>
  </si>
  <si>
    <t>change position, pain meds, certain exercises, pillows, heat, relaxed environment</t>
  </si>
  <si>
    <t>long  periods of sitting, standing, certain movements</t>
  </si>
  <si>
    <t>Sometimes the pain will travel down my left leg</t>
  </si>
  <si>
    <t>I didn't answer other, but I want to explain my answer. Some days it is continuous and steady, and other days it is periodic, where it may feel good for a couple of hours but the pain always comes back. Sometimes it can be sharp, but those moments are usually brief.</t>
  </si>
  <si>
    <t>Painkillers help, Ibuprofen can sometimes be useful, sleeping with a pillow between my legs, ice and heat are generally helpful, stretching and light yoga</t>
  </si>
  <si>
    <t>Heavy lifting, some athletic activities, sleeping seems to aggravate it the most</t>
  </si>
  <si>
    <t>No other comments</t>
  </si>
  <si>
    <t>Lower Back Pain&gt; RT Leg (Sciatica)  Cervical Stenosis&gt; RT Shldr (Rotator Cuff)</t>
  </si>
  <si>
    <t>Medication/ Rest/ Massages</t>
  </si>
  <si>
    <t>Activities: Bending/ Stooping/ Reaching/ Lifting</t>
  </si>
  <si>
    <t>lower back right to left</t>
  </si>
  <si>
    <t>what is the difference between transient, intermittent,periodic...i have all three  which do you want me to answer</t>
  </si>
  <si>
    <t>rest, laying down and sitting</t>
  </si>
  <si>
    <t>lifting and walking and standing for long periods of time</t>
  </si>
  <si>
    <t>i do not experience sympathy pain with opposite extrmities</t>
  </si>
  <si>
    <t>since 2011</t>
  </si>
  <si>
    <t>On days when my pain is bad, it travels down my left leg.</t>
  </si>
  <si>
    <t>resting, pills,  ice, swimming, stretching</t>
  </si>
  <si>
    <t>moving, stretching, running, walking, standing for a long time, sitting for a long time</t>
  </si>
  <si>
    <t>5-6 years</t>
  </si>
  <si>
    <t>Lower back pain and it travels upward</t>
  </si>
  <si>
    <t>Tylenol</t>
  </si>
  <si>
    <t>Working out activities</t>
  </si>
  <si>
    <t xml:space="preserve">Along my low back, shooting up my spine </t>
  </si>
  <si>
    <t>Sleep, rest, and sometimes ice</t>
  </si>
  <si>
    <t>Impact (running and jumping), lifting heavy objects, improper squatting techniques, bending over, standing or sitting for too long, wearing non supported shoes</t>
  </si>
  <si>
    <t>Constant radiating pain lower back extending into buttocks, lower leg, calf.</t>
  </si>
  <si>
    <t>Heat, hot water and hot tub and tubs</t>
  </si>
  <si>
    <t>Heat, water, rubs</t>
  </si>
  <si>
    <t>Standing and lifting</t>
  </si>
  <si>
    <t xml:space="preserve">Deabilitating </t>
  </si>
  <si>
    <t>My pain in the  left buttuc radiates down my left leg.Feels like the leg is going to sleep.</t>
  </si>
  <si>
    <t xml:space="preserve">I would like more option to lower my discomfort with out taken medications. </t>
  </si>
  <si>
    <t>I am very active during the day l walk whith my dog for a hour or more a day,l practice 2-3 times a week restorative yoga,twice a week l work out withs bands or weighs,l also work out on my Pilates Mashine and l am a active gardener.All those activeties help me to lessen my discomfort.</t>
  </si>
  <si>
    <t>Inactivity sitting por posture and negative thoughts.</t>
  </si>
  <si>
    <t>I think l can improve and working toward this goal.</t>
  </si>
  <si>
    <t>45 years</t>
  </si>
  <si>
    <t>9-10 years</t>
  </si>
  <si>
    <t>back to leg and up to the shoulder and to head</t>
  </si>
  <si>
    <t>Tylenol, walking, therapy, swimming</t>
  </si>
  <si>
    <t xml:space="preserve">too much activity, heat, </t>
  </si>
  <si>
    <t>from my but through my legs</t>
  </si>
  <si>
    <t>nothing deal with it and it will strop</t>
  </si>
  <si>
    <t>i am still trying 2c figure it out</t>
  </si>
  <si>
    <t>One side of lower back to another; more recently to hip area on one side.</t>
  </si>
  <si>
    <t>More intense at times based on physical activity; sometimes lessens with simply sitting in a comfortable chair, sometimes stays intense until I go to bed or total relaxation on the floor or in yoga, acupuncture, massage, swimming.  I have little to no pain when I swim.</t>
  </si>
  <si>
    <t>Swimming, massage therapy, yoga, acupuncture.</t>
  </si>
  <si>
    <t>Walking and standing.</t>
  </si>
  <si>
    <t>down the back of both legs to my feet and my feet goes numb when im walking</t>
  </si>
  <si>
    <t>steady pain all the time</t>
  </si>
  <si>
    <t>nothing have as of today</t>
  </si>
  <si>
    <t>movement ,standing walking etc</t>
  </si>
  <si>
    <t>i cant sllep  i would like to move around without no pain</t>
  </si>
  <si>
    <t>There is NO travelling pain</t>
  </si>
  <si>
    <t>Depends on what I'm doing and time of day</t>
  </si>
  <si>
    <t>Laying flat on my back gives some relief.</t>
  </si>
  <si>
    <t>Walking more than 1 block, lifting, sitting more than 20 minutes. Standing in one spot more than a few minutes. Time of day.</t>
  </si>
  <si>
    <t>Heating pads</t>
  </si>
  <si>
    <t>inactivity</t>
  </si>
  <si>
    <t>Down</t>
  </si>
  <si>
    <t>ibuprofen</t>
  </si>
  <si>
    <t>sleeping /  lying down</t>
  </si>
  <si>
    <t>4 yrs</t>
  </si>
  <si>
    <t xml:space="preserve">laying down &amp; sitting to long,even walking long </t>
  </si>
  <si>
    <t>From right to left, butt and down my legs.</t>
  </si>
  <si>
    <t>Exercises I learned in therapy, walking, water areobics.</t>
  </si>
  <si>
    <t>Sitting, standing and ridding in car.  We usually stop every 1 to 2 hours.</t>
  </si>
  <si>
    <t>20 yrs.</t>
  </si>
  <si>
    <t>to  the front of my knees and buttock</t>
  </si>
  <si>
    <t>walking &amp; 800mg of advil 2 or 3 times a day,</t>
  </si>
  <si>
    <t>activity  &amp; sitting too long.</t>
  </si>
  <si>
    <t>EXERCISE</t>
  </si>
  <si>
    <t>LAYING ON STOMACH, STANDING UP TO LONG &amp; WALKING FOR A LONG PERIOD OF TIME</t>
  </si>
  <si>
    <t xml:space="preserve">8 week </t>
  </si>
  <si>
    <t>Skips</t>
  </si>
  <si>
    <t>down my back to my backside</t>
  </si>
  <si>
    <t>hydrocodone</t>
  </si>
  <si>
    <t>acitvity</t>
  </si>
  <si>
    <t>back to knees to leg</t>
  </si>
  <si>
    <t>tylenol</t>
  </si>
  <si>
    <t>weather</t>
  </si>
  <si>
    <t>6yrs</t>
  </si>
  <si>
    <t>down legs</t>
  </si>
  <si>
    <t>lifting my mom</t>
  </si>
  <si>
    <t>since 2004</t>
  </si>
  <si>
    <t>from my lower back to under my left thigh and toward left calf.</t>
  </si>
  <si>
    <t>lying on my back on a firm mattress without  turning   on to my left side,which causes  extreme pain down the the under side of my of my thighdown my left leg.l</t>
  </si>
  <si>
    <t>bending over frontward, backward or the sides.</t>
  </si>
  <si>
    <t>bending over forward or backward causes the most pain.</t>
  </si>
  <si>
    <t>right  to left</t>
  </si>
  <si>
    <t>periodic</t>
  </si>
  <si>
    <t>Heating pad, certain exercises,pain medicine all together.</t>
  </si>
  <si>
    <t>Sitting in one place.</t>
  </si>
  <si>
    <t>front leg</t>
  </si>
  <si>
    <t>tramadol and naproxin</t>
  </si>
  <si>
    <t>certain activities</t>
  </si>
  <si>
    <t>10 months</t>
  </si>
  <si>
    <t>nothing really</t>
  </si>
  <si>
    <t>In worse case Sciatica down left leg</t>
  </si>
  <si>
    <t>Muscle relaxant, anti inflammatory and time</t>
  </si>
  <si>
    <t>twist, back bend, stress</t>
  </si>
  <si>
    <t>back to legs</t>
  </si>
  <si>
    <t>medication depp tissue massage</t>
  </si>
  <si>
    <t>ibuprophen</t>
  </si>
  <si>
    <t>3 + years</t>
  </si>
  <si>
    <t xml:space="preserve">Sitting </t>
  </si>
  <si>
    <t>104.28 weeks</t>
  </si>
  <si>
    <t>Up the side of my back</t>
  </si>
  <si>
    <t xml:space="preserve">Move my body to another position and take a pain pill if I can't take it anymore or stretch </t>
  </si>
  <si>
    <t>I find that doing the same activity for too long sometimes cause the pain sitting in the same area same way same chair could cause the pain standing in the same position to long that can cause pain</t>
  </si>
  <si>
    <t>back down to my foot</t>
  </si>
  <si>
    <t>hot shower and my pain patch and my medication</t>
  </si>
  <si>
    <t>trying to do everything by myself that i feel i need to</t>
  </si>
  <si>
    <t>from back down left leg</t>
  </si>
  <si>
    <t>time</t>
  </si>
  <si>
    <t xml:space="preserve">laying down, </t>
  </si>
  <si>
    <t>Along the spine distal to the middle of my left hamstring for left side.  Right side down along the lower back.</t>
  </si>
  <si>
    <t>Exercise and massage. Pain relief pills work but not all day.</t>
  </si>
  <si>
    <t xml:space="preserve">Sitting for a long time.  Standing on my feet for a long time.  </t>
  </si>
  <si>
    <t>MPQ sensory PLACEBO2</t>
    <phoneticPr fontId="0" type="noConversion"/>
  </si>
  <si>
    <t>MPQ affect PLACEBO2</t>
    <phoneticPr fontId="0" type="noConversion"/>
  </si>
  <si>
    <t>MPQ total PLACEBO2</t>
    <phoneticPr fontId="0" type="noConversion"/>
  </si>
  <si>
    <t>laq_q1</t>
  </si>
  <si>
    <t>laq_q2</t>
  </si>
  <si>
    <t>laq_q3</t>
  </si>
  <si>
    <t>laq_q4</t>
  </si>
  <si>
    <t>laq_q5</t>
  </si>
  <si>
    <t>laq_q6</t>
  </si>
  <si>
    <t>laq_q7</t>
  </si>
  <si>
    <t>laq_q8</t>
  </si>
  <si>
    <t>laq_q9</t>
  </si>
  <si>
    <t>laq_q10</t>
  </si>
  <si>
    <t>laq_q11</t>
  </si>
  <si>
    <t>laq_q12</t>
  </si>
  <si>
    <t>laq_q13</t>
  </si>
  <si>
    <t>laq_q14</t>
  </si>
  <si>
    <t>laq_q15</t>
  </si>
  <si>
    <t>laq_q16</t>
  </si>
  <si>
    <t>laq_q17</t>
  </si>
  <si>
    <t>laq_q18</t>
  </si>
  <si>
    <t>laq_q19</t>
  </si>
  <si>
    <t>laq_q20</t>
  </si>
  <si>
    <t>laq total</t>
    <phoneticPr fontId="0" type="noConversion"/>
  </si>
  <si>
    <t>odi_pain_intensity</t>
  </si>
  <si>
    <t>odi_personal_care</t>
  </si>
  <si>
    <t>odi_lifting</t>
  </si>
  <si>
    <t>odi_walking</t>
  </si>
  <si>
    <t>odi_sitting</t>
  </si>
  <si>
    <t>odi_standing</t>
  </si>
  <si>
    <t>odi_sleeping</t>
  </si>
  <si>
    <t>odi_sex_life</t>
  </si>
  <si>
    <t>odi_social_life</t>
  </si>
  <si>
    <t>odi_traveling</t>
  </si>
  <si>
    <t>odi_complete</t>
  </si>
  <si>
    <t># SKIPPED or 99?</t>
    <phoneticPr fontId="0" type="noConversion"/>
  </si>
  <si>
    <t>TOTAL POSSIBLE SCORE</t>
    <phoneticPr fontId="0" type="noConversion"/>
  </si>
  <si>
    <t>SUM</t>
    <phoneticPr fontId="0" type="noConversion"/>
  </si>
  <si>
    <t>ODI% SCORE</t>
    <phoneticPr fontId="0" type="noConversion"/>
  </si>
  <si>
    <t>Pain_detect_total</t>
  </si>
  <si>
    <t>pain_weeks</t>
  </si>
  <si>
    <t>MAIA_notice</t>
  </si>
  <si>
    <t>MAIA_notdistract</t>
  </si>
  <si>
    <t>MAIA_notworry</t>
  </si>
  <si>
    <t>MAIA_attention</t>
  </si>
  <si>
    <t>MAIA_emotion</t>
  </si>
  <si>
    <t>MAIA_selfreg</t>
  </si>
  <si>
    <t>MAIA_bodylisten</t>
  </si>
  <si>
    <t>MAIA_trust</t>
  </si>
  <si>
    <t>Pt entered into study with less than a 4.5/10. Approx a 2.5/10. Pt was dropped, but we have MR_s1 data</t>
  </si>
  <si>
    <t>V2 questionnaries were never given</t>
  </si>
  <si>
    <t>NPL154</t>
  </si>
  <si>
    <t>NPL158</t>
  </si>
  <si>
    <t>Pt is enrolled in DCS study (DCS036)</t>
  </si>
  <si>
    <t>NPL105</t>
  </si>
  <si>
    <t>PDT_convert_paincourse</t>
  </si>
  <si>
    <t>Participant effectivelly skipped all V2 questionnaires</t>
  </si>
  <si>
    <t>Participant skipped MPQ and NRS at V2</t>
  </si>
  <si>
    <t>6 years</t>
  </si>
  <si>
    <t>Pain From Phone Screener and Physical Exam Sheet</t>
  </si>
  <si>
    <t>13  years</t>
  </si>
  <si>
    <t>8 month</t>
  </si>
  <si>
    <t>5.5 years</t>
  </si>
  <si>
    <t>Dropped d/t high bdi mid-way through v1. V1 ended prior to completion of all questionnaires</t>
  </si>
  <si>
    <t>Pt became claustrophobic at v5_s2 and did not have a 2nd scan collected.</t>
  </si>
  <si>
    <t>Pt is enrolled in DCS study (DCS001)</t>
  </si>
  <si>
    <t>Pt is enrolled in DCS study (DCS008)</t>
  </si>
  <si>
    <t>Pt is enrolled in DCS study (DCS013)</t>
  </si>
  <si>
    <t>Pt completed study, but v5_s2 scan was erroneusly not done by staff.</t>
  </si>
  <si>
    <t>Pt is enrolled in DCS study (DCS019)</t>
  </si>
  <si>
    <t>Pt is enrolled in DCS study (DCS026)</t>
  </si>
  <si>
    <t>Participant had emergency during visit, and pt left abrupt did not complete v4 questionnaries</t>
  </si>
  <si>
    <t>NPL177</t>
  </si>
  <si>
    <t>Missing v4 BDI and PIC</t>
  </si>
  <si>
    <t>Participant skipped Pain Detect at V5</t>
  </si>
  <si>
    <t>Pt skipped V5 BDI</t>
  </si>
  <si>
    <t>Q5</t>
  </si>
  <si>
    <t>Q6</t>
  </si>
  <si>
    <t>Q7</t>
  </si>
  <si>
    <t>Q8</t>
  </si>
  <si>
    <t>Q9</t>
  </si>
  <si>
    <t>Q10</t>
  </si>
  <si>
    <t>Q11</t>
  </si>
  <si>
    <t>Q12</t>
  </si>
  <si>
    <t>Q13</t>
  </si>
  <si>
    <t>Q14</t>
  </si>
  <si>
    <t>Q15</t>
  </si>
  <si>
    <t>Q16</t>
  </si>
  <si>
    <t>Q17</t>
  </si>
  <si>
    <t>Q18</t>
  </si>
  <si>
    <t>Q19</t>
  </si>
  <si>
    <t>Q20</t>
  </si>
  <si>
    <t>Q21</t>
  </si>
  <si>
    <r>
      <rPr>
        <b/>
        <u/>
        <sz val="10"/>
        <rFont val="Calibri"/>
        <family val="2"/>
      </rPr>
      <t>Pain Duration:</t>
    </r>
    <r>
      <rPr>
        <sz val="10"/>
        <rFont val="Calibri"/>
        <family val="2"/>
      </rPr>
      <t xml:space="preserve"> was determined by MPQ at V1, if pain_duration is yellow, this means that pain duration from the MPQ was either too low or skipped. In those instances, I took the pain duration from the original phone screener and the physical examination done pre-V1 and at V1, respetively.</t>
    </r>
  </si>
  <si>
    <r>
      <rPr>
        <b/>
        <u/>
        <sz val="10"/>
        <rFont val="Calibri"/>
        <family val="2"/>
      </rPr>
      <t xml:space="preserve">Data Imputation: </t>
    </r>
    <r>
      <rPr>
        <sz val="10"/>
        <rFont val="Calibri"/>
        <family val="2"/>
      </rPr>
      <t>Any sheet named *raw_data will have red cells if the question was skipped and data imputation was used. In the Full data sheets, any questionnaires that had too many missing values were not able to be imputed and left as NaNs</t>
    </r>
  </si>
  <si>
    <t>Male</t>
  </si>
  <si>
    <t>Female</t>
  </si>
  <si>
    <t>Black or AA</t>
  </si>
  <si>
    <t>Multi</t>
  </si>
  <si>
    <t>White</t>
  </si>
  <si>
    <t>Asian</t>
  </si>
  <si>
    <t>American-Indian or Alaska Native</t>
  </si>
  <si>
    <t>Unknwon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</si>
</sst>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006100"/>
      <name val="Calibri"/>
      <family val="2"/>
      <scheme val="minor"/>
    </font>
    <font>
      <sz val="10"/>
      <name val="Verdana"/>
      <family val="2"/>
    </font>
    <font>
      <sz val="10"/>
      <color indexed="8"/>
      <name val="Calibri"/>
      <family val="2"/>
    </font>
    <font>
      <b/>
      <sz val="10"/>
      <color indexed="8"/>
      <name val="Calibri"/>
      <family val="2"/>
    </font>
    <font>
      <b/>
      <sz val="9"/>
      <name val="Calibri"/>
      <family val="2"/>
    </font>
    <font>
      <sz val="10"/>
      <name val="Calibri"/>
      <family val="2"/>
    </font>
    <font>
      <b/>
      <sz val="10"/>
      <color indexed="8"/>
      <name val="Arial"/>
      <family val="2"/>
    </font>
    <font>
      <sz val="9"/>
      <name val="Calibri"/>
      <family val="2"/>
    </font>
    <font>
      <sz val="10"/>
      <color indexed="8"/>
      <name val="Arial"/>
      <family val="2"/>
    </font>
    <font>
      <u/>
      <sz val="10"/>
      <color indexed="8"/>
      <name val="Arial"/>
      <family val="2"/>
    </font>
    <font>
      <vertAlign val="superscript"/>
      <sz val="10"/>
      <color indexed="8"/>
      <name val="Arial"/>
      <family val="2"/>
    </font>
    <font>
      <sz val="10"/>
      <color indexed="10"/>
      <name val="Calibri"/>
      <family val="2"/>
    </font>
    <font>
      <sz val="10"/>
      <color indexed="12"/>
      <name val="Calibri"/>
      <family val="2"/>
    </font>
    <font>
      <b/>
      <u/>
      <sz val="10"/>
      <color indexed="8"/>
      <name val="Calibri"/>
      <family val="2"/>
    </font>
    <font>
      <i/>
      <sz val="10"/>
      <color indexed="8"/>
      <name val="Calibri"/>
      <family val="2"/>
    </font>
    <font>
      <i/>
      <sz val="10"/>
      <color indexed="8"/>
      <name val="Arial"/>
      <family val="2"/>
    </font>
    <font>
      <b/>
      <u/>
      <sz val="10"/>
      <name val="Calibri"/>
      <family val="2"/>
    </font>
    <font>
      <b/>
      <i/>
      <sz val="10"/>
      <name val="Calibri"/>
      <family val="2"/>
    </font>
    <font>
      <sz val="10"/>
      <color indexed="30"/>
      <name val="Calibri"/>
      <family val="2"/>
    </font>
    <font>
      <sz val="9"/>
      <name val="Verdana"/>
      <family val="2"/>
    </font>
    <font>
      <sz val="11"/>
      <color rgb="FF9C0006"/>
      <name val="Calibri"/>
      <family val="2"/>
      <scheme val="minor"/>
    </font>
    <font>
      <sz val="11"/>
      <color rgb="FF9C6500"/>
      <name val="Calibri"/>
      <family val="2"/>
      <scheme val="minor"/>
    </font>
  </fonts>
  <fills count="11">
    <fill>
      <patternFill patternType="none"/>
    </fill>
    <fill>
      <patternFill patternType="gray125"/>
    </fill>
    <fill>
      <patternFill patternType="solid">
        <fgColor rgb="FFC6EFCE"/>
      </patternFill>
    </fill>
    <fill>
      <patternFill patternType="solid">
        <fgColor indexed="55"/>
        <bgColor indexed="64"/>
      </patternFill>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theme="1"/>
        <bgColor indexed="64"/>
      </patternFill>
    </fill>
    <fill>
      <patternFill patternType="solid">
        <fgColor rgb="FFFFC7CE"/>
      </patternFill>
    </fill>
    <fill>
      <patternFill patternType="solid">
        <fgColor rgb="FFFFEB9C"/>
      </patternFill>
    </fill>
  </fills>
  <borders count="1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2" fillId="0" borderId="0"/>
    <xf numFmtId="0" fontId="21" fillId="9" borderId="0" applyNumberFormat="0" applyBorder="0" applyAlignment="0" applyProtection="0"/>
    <xf numFmtId="0" fontId="22" fillId="10" borderId="0" applyNumberFormat="0" applyBorder="0" applyAlignment="0" applyProtection="0"/>
  </cellStyleXfs>
  <cellXfs count="73">
    <xf numFmtId="0" fontId="0" fillId="0" borderId="0" xfId="0"/>
    <xf numFmtId="0" fontId="3" fillId="3" borderId="0" xfId="2" applyFont="1" applyFill="1"/>
    <xf numFmtId="0" fontId="4" fillId="4" borderId="6" xfId="2" applyFont="1" applyFill="1" applyBorder="1"/>
    <xf numFmtId="0" fontId="2" fillId="0" borderId="0" xfId="2"/>
    <xf numFmtId="0" fontId="5" fillId="0" borderId="0" xfId="2" applyFont="1" applyFill="1" applyBorder="1"/>
    <xf numFmtId="0" fontId="6" fillId="0" borderId="0" xfId="2" applyFont="1" applyFill="1" applyBorder="1"/>
    <xf numFmtId="0" fontId="7" fillId="0" borderId="0" xfId="0" applyFont="1" applyAlignment="1">
      <alignment horizontal="left" indent="3"/>
    </xf>
    <xf numFmtId="0" fontId="3" fillId="0" borderId="7" xfId="2" applyFont="1" applyFill="1" applyBorder="1"/>
    <xf numFmtId="0" fontId="3" fillId="0" borderId="7" xfId="2" applyFont="1" applyFill="1" applyBorder="1" applyAlignment="1">
      <alignment wrapText="1"/>
    </xf>
    <xf numFmtId="0" fontId="9" fillId="0" borderId="0" xfId="0" applyFont="1" applyAlignment="1">
      <alignment horizontal="left" indent="3"/>
    </xf>
    <xf numFmtId="0" fontId="3" fillId="6" borderId="7" xfId="2" applyFont="1" applyFill="1" applyBorder="1"/>
    <xf numFmtId="0" fontId="12" fillId="6" borderId="7" xfId="2" applyFont="1" applyFill="1" applyBorder="1" applyAlignment="1">
      <alignment wrapText="1"/>
    </xf>
    <xf numFmtId="0" fontId="8" fillId="0" borderId="0" xfId="2" applyFont="1" applyFill="1" applyBorder="1"/>
    <xf numFmtId="0" fontId="6" fillId="6" borderId="7" xfId="2" applyFont="1" applyFill="1" applyBorder="1" applyAlignment="1">
      <alignment wrapText="1"/>
    </xf>
    <xf numFmtId="0" fontId="6" fillId="0" borderId="0" xfId="2" applyFont="1" applyFill="1" applyBorder="1" applyAlignment="1">
      <alignment horizontal="left" vertical="center" wrapText="1"/>
    </xf>
    <xf numFmtId="0" fontId="12" fillId="6" borderId="7" xfId="2" applyFont="1" applyFill="1" applyBorder="1" applyAlignment="1">
      <alignment vertical="center" wrapText="1"/>
    </xf>
    <xf numFmtId="0" fontId="2" fillId="0" borderId="0" xfId="2" applyBorder="1"/>
    <xf numFmtId="0" fontId="9" fillId="0" borderId="0" xfId="0" applyFont="1" applyBorder="1" applyAlignment="1">
      <alignment horizontal="left" indent="3"/>
    </xf>
    <xf numFmtId="0" fontId="3" fillId="6" borderId="7" xfId="2" applyFont="1" applyFill="1" applyBorder="1" applyAlignment="1">
      <alignment wrapText="1"/>
    </xf>
    <xf numFmtId="0" fontId="2" fillId="0" borderId="0" xfId="2" applyFont="1" applyBorder="1"/>
    <xf numFmtId="0" fontId="16" fillId="0" borderId="0" xfId="0" applyFont="1"/>
    <xf numFmtId="0" fontId="3" fillId="6" borderId="8" xfId="2" applyFont="1" applyFill="1" applyBorder="1"/>
    <xf numFmtId="0" fontId="3" fillId="6" borderId="8" xfId="2" applyFont="1" applyFill="1" applyBorder="1" applyAlignment="1">
      <alignment wrapText="1"/>
    </xf>
    <xf numFmtId="0" fontId="16" fillId="0" borderId="0" xfId="0" applyFont="1" applyAlignment="1">
      <alignment horizontal="left" indent="3"/>
    </xf>
    <xf numFmtId="0" fontId="20" fillId="0" borderId="0" xfId="2" applyFont="1"/>
    <xf numFmtId="0" fontId="2" fillId="0" borderId="0" xfId="2" applyFont="1"/>
    <xf numFmtId="14" fontId="0" fillId="0" borderId="0" xfId="0" applyNumberFormat="1"/>
    <xf numFmtId="0" fontId="0" fillId="0" borderId="0" xfId="0" applyAlignment="1">
      <alignment wrapText="1"/>
    </xf>
    <xf numFmtId="2" fontId="0" fillId="0" borderId="0" xfId="0" applyNumberFormat="1"/>
    <xf numFmtId="14" fontId="0" fillId="0" borderId="0" xfId="0" applyNumberFormat="1" applyAlignment="1">
      <alignment wrapText="1"/>
    </xf>
    <xf numFmtId="2" fontId="0" fillId="0" borderId="0" xfId="0" applyNumberFormat="1" applyAlignment="1">
      <alignment wrapText="1"/>
    </xf>
    <xf numFmtId="0" fontId="0" fillId="6" borderId="0" xfId="0" applyFill="1" applyAlignment="1">
      <alignment wrapText="1"/>
    </xf>
    <xf numFmtId="0" fontId="0" fillId="7" borderId="0" xfId="0" applyFill="1"/>
    <xf numFmtId="0" fontId="1" fillId="2" borderId="6" xfId="1" applyBorder="1" applyAlignment="1">
      <alignment wrapText="1"/>
    </xf>
    <xf numFmtId="0" fontId="1" fillId="2" borderId="0" xfId="1"/>
    <xf numFmtId="0" fontId="1" fillId="2" borderId="7" xfId="1" applyBorder="1"/>
    <xf numFmtId="0" fontId="1" fillId="2" borderId="8" xfId="1" applyBorder="1"/>
    <xf numFmtId="0" fontId="1" fillId="2" borderId="9" xfId="1" applyBorder="1" applyAlignment="1">
      <alignment wrapText="1"/>
    </xf>
    <xf numFmtId="0" fontId="1" fillId="2" borderId="9" xfId="1" applyBorder="1"/>
    <xf numFmtId="0" fontId="1" fillId="7" borderId="9" xfId="1" applyFill="1" applyBorder="1"/>
    <xf numFmtId="0" fontId="0" fillId="0" borderId="9" xfId="0" applyBorder="1"/>
    <xf numFmtId="0" fontId="0" fillId="0" borderId="10" xfId="0" applyBorder="1"/>
    <xf numFmtId="0" fontId="0" fillId="8" borderId="0" xfId="0" applyFill="1"/>
    <xf numFmtId="0" fontId="1" fillId="2" borderId="10" xfId="1" applyBorder="1"/>
    <xf numFmtId="0" fontId="1" fillId="2" borderId="1" xfId="1" applyBorder="1"/>
    <xf numFmtId="0" fontId="1" fillId="2" borderId="0" xfId="1" applyBorder="1"/>
    <xf numFmtId="0" fontId="1" fillId="2" borderId="2" xfId="1" applyBorder="1"/>
    <xf numFmtId="0" fontId="1" fillId="2" borderId="11" xfId="1" applyBorder="1" applyAlignment="1">
      <alignment wrapText="1"/>
    </xf>
    <xf numFmtId="0" fontId="1" fillId="2" borderId="12" xfId="1" applyBorder="1"/>
    <xf numFmtId="0" fontId="1" fillId="7" borderId="12" xfId="1" applyFill="1" applyBorder="1"/>
    <xf numFmtId="0" fontId="1" fillId="2" borderId="13" xfId="1" applyBorder="1" applyAlignment="1">
      <alignment wrapText="1"/>
    </xf>
    <xf numFmtId="0" fontId="1" fillId="2" borderId="14" xfId="1" applyBorder="1" applyAlignment="1">
      <alignment wrapText="1"/>
    </xf>
    <xf numFmtId="0" fontId="1" fillId="2" borderId="15" xfId="1" applyBorder="1"/>
    <xf numFmtId="0" fontId="1" fillId="2" borderId="16" xfId="1" applyBorder="1"/>
    <xf numFmtId="0" fontId="1" fillId="7" borderId="15" xfId="1" applyFill="1" applyBorder="1"/>
    <xf numFmtId="0" fontId="1" fillId="7" borderId="16" xfId="1" applyFill="1" applyBorder="1"/>
    <xf numFmtId="0" fontId="2" fillId="7" borderId="0" xfId="2" applyFill="1"/>
    <xf numFmtId="0" fontId="1" fillId="7" borderId="0" xfId="1" applyFill="1"/>
    <xf numFmtId="0" fontId="0" fillId="3" borderId="0" xfId="0" applyFill="1"/>
    <xf numFmtId="0" fontId="2" fillId="0" borderId="0" xfId="0" applyFont="1"/>
    <xf numFmtId="0" fontId="21" fillId="9" borderId="9" xfId="3" applyBorder="1"/>
    <xf numFmtId="0" fontId="0" fillId="0" borderId="0" xfId="0" applyAlignment="1"/>
    <xf numFmtId="0" fontId="1" fillId="2" borderId="17" xfId="1" applyBorder="1"/>
    <xf numFmtId="0" fontId="1" fillId="2" borderId="18" xfId="1" applyBorder="1"/>
    <xf numFmtId="0" fontId="22" fillId="10" borderId="0" xfId="4"/>
    <xf numFmtId="0" fontId="0" fillId="0" borderId="9" xfId="0" applyBorder="1" applyAlignment="1">
      <alignment wrapText="1"/>
    </xf>
    <xf numFmtId="0" fontId="0" fillId="0" borderId="9" xfId="0" applyBorder="1" applyAlignment="1"/>
    <xf numFmtId="0" fontId="6" fillId="0" borderId="0" xfId="2" applyFont="1" applyFill="1" applyBorder="1" applyAlignment="1">
      <alignment wrapText="1"/>
    </xf>
    <xf numFmtId="0" fontId="8" fillId="0" borderId="0" xfId="2" applyFont="1" applyFill="1" applyBorder="1" applyAlignment="1">
      <alignment horizontal="center" wrapText="1"/>
    </xf>
    <xf numFmtId="0" fontId="8" fillId="0" borderId="0" xfId="2" applyFont="1" applyFill="1" applyBorder="1" applyAlignment="1">
      <alignment horizontal="left" wrapText="1"/>
    </xf>
    <xf numFmtId="0" fontId="8" fillId="5" borderId="3" xfId="2" applyFont="1" applyFill="1" applyBorder="1" applyAlignment="1">
      <alignment horizontal="center" vertical="center" wrapText="1"/>
    </xf>
    <xf numFmtId="0" fontId="8" fillId="5" borderId="4" xfId="2" applyFont="1" applyFill="1" applyBorder="1" applyAlignment="1">
      <alignment horizontal="center" vertical="center" wrapText="1"/>
    </xf>
    <xf numFmtId="0" fontId="8" fillId="5" borderId="5" xfId="2" applyFont="1" applyFill="1" applyBorder="1" applyAlignment="1">
      <alignment horizontal="center" vertical="center" wrapText="1"/>
    </xf>
  </cellXfs>
  <cellStyles count="5">
    <cellStyle name="Bad" xfId="3" builtinId="27"/>
    <cellStyle name="Good" xfId="1" builtinId="26"/>
    <cellStyle name="Neutral" xfId="4" builtinId="2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32"/>
  <sheetViews>
    <sheetView workbookViewId="0">
      <selection activeCell="L1" sqref="L1:L3"/>
    </sheetView>
  </sheetViews>
  <sheetFormatPr baseColWidth="10" defaultColWidth="8.5" defaultRowHeight="13" x14ac:dyDescent="0.15"/>
  <cols>
    <col min="1" max="1" width="6.5" style="3" customWidth="1"/>
    <col min="2" max="2" width="27.5" style="3" customWidth="1"/>
    <col min="3" max="3" width="39.83203125" style="3" customWidth="1"/>
    <col min="4" max="4" width="8.5" style="3"/>
    <col min="5" max="6" width="8.5" style="24"/>
    <col min="7" max="7" width="14.5" style="24" customWidth="1"/>
    <col min="8" max="8" width="23.6640625" style="24" customWidth="1"/>
    <col min="9" max="10" width="8.5" style="3"/>
    <col min="11" max="11" width="17.1640625" style="3" customWidth="1"/>
    <col min="12" max="12" width="37.83203125" style="3" customWidth="1"/>
    <col min="13" max="13" width="13.33203125" style="3" customWidth="1"/>
    <col min="14" max="16384" width="8.5" style="3"/>
  </cols>
  <sheetData>
    <row r="1" spans="1:95" ht="15" thickBot="1" x14ac:dyDescent="0.25">
      <c r="A1" s="1" t="s">
        <v>0</v>
      </c>
      <c r="B1" s="2" t="s">
        <v>1</v>
      </c>
      <c r="C1" s="2" t="s">
        <v>2</v>
      </c>
      <c r="E1" s="4"/>
      <c r="F1" s="4"/>
      <c r="G1" s="4"/>
      <c r="H1" s="4"/>
      <c r="I1" s="5"/>
      <c r="J1" s="4"/>
      <c r="K1" s="4"/>
      <c r="L1" s="2" t="s">
        <v>274</v>
      </c>
      <c r="N1" s="6"/>
      <c r="AE1" s="6"/>
      <c r="AX1" s="6" t="s">
        <v>3</v>
      </c>
      <c r="CB1" s="6" t="s">
        <v>4</v>
      </c>
      <c r="CQ1" s="6" t="s">
        <v>5</v>
      </c>
    </row>
    <row r="2" spans="1:95" ht="100.5" customHeight="1" thickBot="1" x14ac:dyDescent="0.25">
      <c r="A2" s="7">
        <v>1</v>
      </c>
      <c r="B2" s="7" t="s">
        <v>6</v>
      </c>
      <c r="C2" s="8" t="s">
        <v>7</v>
      </c>
      <c r="E2" s="70" t="s">
        <v>8</v>
      </c>
      <c r="F2" s="71"/>
      <c r="G2" s="71"/>
      <c r="H2" s="71"/>
      <c r="I2" s="71"/>
      <c r="J2" s="72"/>
      <c r="K2" s="5"/>
      <c r="L2" s="67" t="s">
        <v>1254</v>
      </c>
      <c r="N2" s="9"/>
      <c r="AE2" s="9"/>
      <c r="AX2" s="9" t="s">
        <v>9</v>
      </c>
      <c r="CB2" s="9" t="s">
        <v>10</v>
      </c>
      <c r="CQ2" s="9" t="s">
        <v>11</v>
      </c>
    </row>
    <row r="3" spans="1:95" ht="75" x14ac:dyDescent="0.2">
      <c r="A3" s="7">
        <v>2</v>
      </c>
      <c r="B3" s="10" t="s">
        <v>12</v>
      </c>
      <c r="C3" s="11" t="s">
        <v>13</v>
      </c>
      <c r="E3" s="12"/>
      <c r="F3" s="68"/>
      <c r="G3" s="68"/>
      <c r="H3" s="12"/>
      <c r="I3" s="5"/>
      <c r="J3" s="5"/>
      <c r="K3" s="5"/>
      <c r="L3" s="67" t="s">
        <v>1255</v>
      </c>
      <c r="N3" s="9"/>
      <c r="AE3" s="9"/>
      <c r="AX3" s="9" t="s">
        <v>14</v>
      </c>
      <c r="CB3" s="9" t="s">
        <v>15</v>
      </c>
      <c r="CQ3" s="9" t="s">
        <v>16</v>
      </c>
    </row>
    <row r="4" spans="1:95" ht="15" x14ac:dyDescent="0.2">
      <c r="A4" s="7">
        <v>3</v>
      </c>
      <c r="B4" s="7" t="s">
        <v>17</v>
      </c>
      <c r="C4" s="8" t="s">
        <v>18</v>
      </c>
      <c r="E4" s="12"/>
      <c r="F4" s="68"/>
      <c r="G4" s="68"/>
      <c r="H4" s="12"/>
      <c r="I4" s="5"/>
      <c r="J4" s="5"/>
      <c r="K4" s="5"/>
      <c r="L4" s="5"/>
      <c r="N4" s="9"/>
      <c r="AE4" s="9"/>
      <c r="AX4" s="9" t="s">
        <v>19</v>
      </c>
      <c r="CB4" s="9" t="s">
        <v>20</v>
      </c>
      <c r="CQ4" s="9"/>
    </row>
    <row r="5" spans="1:95" ht="30" x14ac:dyDescent="0.2">
      <c r="A5" s="7">
        <v>4</v>
      </c>
      <c r="B5" s="10" t="s">
        <v>21</v>
      </c>
      <c r="C5" s="13" t="s">
        <v>22</v>
      </c>
      <c r="E5" s="12"/>
      <c r="F5" s="68"/>
      <c r="G5" s="68"/>
      <c r="H5" s="12"/>
      <c r="I5" s="5"/>
      <c r="J5" s="5"/>
      <c r="K5" s="5"/>
      <c r="L5" s="5"/>
      <c r="N5" s="9"/>
      <c r="AE5" s="9"/>
      <c r="AX5" s="9" t="s">
        <v>23</v>
      </c>
      <c r="CB5" s="9" t="s">
        <v>24</v>
      </c>
      <c r="CQ5" s="6" t="s">
        <v>25</v>
      </c>
    </row>
    <row r="6" spans="1:95" ht="45" x14ac:dyDescent="0.2">
      <c r="A6" s="7">
        <v>5</v>
      </c>
      <c r="B6" s="7" t="s">
        <v>26</v>
      </c>
      <c r="C6" s="8" t="s">
        <v>27</v>
      </c>
      <c r="E6" s="12"/>
      <c r="F6" s="68"/>
      <c r="G6" s="68"/>
      <c r="H6" s="12"/>
      <c r="I6" s="5"/>
      <c r="J6" s="5"/>
      <c r="K6" s="5"/>
      <c r="L6" s="14"/>
      <c r="N6" s="9"/>
      <c r="AE6" s="9"/>
      <c r="AX6" s="9" t="s">
        <v>28</v>
      </c>
      <c r="CB6" s="9" t="s">
        <v>29</v>
      </c>
      <c r="CQ6" s="9" t="s">
        <v>30</v>
      </c>
    </row>
    <row r="7" spans="1:95" ht="90" x14ac:dyDescent="0.2">
      <c r="A7" s="7">
        <v>6</v>
      </c>
      <c r="B7" s="10" t="s">
        <v>31</v>
      </c>
      <c r="C7" s="15" t="s">
        <v>32</v>
      </c>
      <c r="E7" s="12"/>
      <c r="F7" s="68"/>
      <c r="G7" s="68"/>
      <c r="H7" s="12"/>
      <c r="I7" s="5"/>
      <c r="J7" s="5"/>
      <c r="K7" s="5"/>
      <c r="L7" s="5"/>
      <c r="M7" s="16"/>
      <c r="N7" s="17"/>
      <c r="O7" s="16"/>
      <c r="P7" s="16"/>
      <c r="AE7" s="9"/>
      <c r="AX7" s="9" t="s">
        <v>33</v>
      </c>
      <c r="CB7" s="9" t="s">
        <v>34</v>
      </c>
      <c r="CQ7" s="9" t="s">
        <v>35</v>
      </c>
    </row>
    <row r="8" spans="1:95" ht="30" x14ac:dyDescent="0.2">
      <c r="A8" s="7">
        <v>7</v>
      </c>
      <c r="B8" s="7" t="s">
        <v>36</v>
      </c>
      <c r="C8" s="8" t="s">
        <v>37</v>
      </c>
      <c r="E8" s="12"/>
      <c r="F8" s="68"/>
      <c r="G8" s="68"/>
      <c r="H8" s="12"/>
      <c r="I8" s="5"/>
      <c r="J8" s="5"/>
      <c r="K8" s="5"/>
      <c r="L8" s="5"/>
      <c r="M8" s="16"/>
      <c r="N8" s="17"/>
      <c r="O8" s="16"/>
      <c r="P8" s="16"/>
      <c r="AE8" s="9"/>
      <c r="AX8" s="9" t="s">
        <v>38</v>
      </c>
      <c r="CB8" s="9" t="s">
        <v>39</v>
      </c>
      <c r="CQ8" s="9" t="s">
        <v>40</v>
      </c>
    </row>
    <row r="9" spans="1:95" ht="30" x14ac:dyDescent="0.2">
      <c r="A9" s="7">
        <v>8</v>
      </c>
      <c r="B9" s="10" t="s">
        <v>41</v>
      </c>
      <c r="C9" s="18" t="s">
        <v>42</v>
      </c>
      <c r="E9" s="12"/>
      <c r="F9" s="68"/>
      <c r="G9" s="68"/>
      <c r="H9" s="12"/>
      <c r="I9" s="5"/>
      <c r="J9" s="5"/>
      <c r="K9" s="5"/>
      <c r="L9" s="5"/>
      <c r="M9" s="16"/>
      <c r="N9" s="17"/>
      <c r="O9" s="16"/>
      <c r="P9" s="16"/>
      <c r="AE9" s="9"/>
      <c r="AX9" s="9" t="s">
        <v>43</v>
      </c>
      <c r="CB9" s="9" t="s">
        <v>44</v>
      </c>
      <c r="CQ9" s="9" t="s">
        <v>45</v>
      </c>
    </row>
    <row r="10" spans="1:95" ht="45" x14ac:dyDescent="0.2">
      <c r="A10" s="7">
        <v>9</v>
      </c>
      <c r="B10" s="7" t="s">
        <v>46</v>
      </c>
      <c r="C10" s="8" t="s">
        <v>47</v>
      </c>
      <c r="E10" s="12"/>
      <c r="F10" s="68"/>
      <c r="G10" s="68"/>
      <c r="H10" s="12"/>
      <c r="I10" s="5"/>
      <c r="J10" s="5"/>
      <c r="K10" s="5"/>
      <c r="L10" s="5"/>
      <c r="M10" s="16"/>
      <c r="N10" s="17"/>
      <c r="O10" s="16"/>
      <c r="P10" s="16"/>
      <c r="AE10" s="9"/>
      <c r="AX10" s="9" t="s">
        <v>48</v>
      </c>
      <c r="CB10" s="9"/>
      <c r="CQ10" s="9" t="s">
        <v>49</v>
      </c>
    </row>
    <row r="11" spans="1:95" ht="15" x14ac:dyDescent="0.2">
      <c r="A11" s="7">
        <v>10</v>
      </c>
      <c r="B11" s="10" t="s">
        <v>50</v>
      </c>
      <c r="C11" s="18" t="s">
        <v>51</v>
      </c>
      <c r="E11" s="12"/>
      <c r="F11" s="68"/>
      <c r="G11" s="68"/>
      <c r="H11" s="12"/>
      <c r="I11" s="5"/>
      <c r="J11" s="5"/>
      <c r="K11" s="5"/>
      <c r="L11" s="5"/>
      <c r="M11" s="19"/>
      <c r="N11" s="17"/>
      <c r="O11" s="16"/>
      <c r="P11" s="16"/>
      <c r="AE11" s="9"/>
      <c r="AX11" s="9" t="s">
        <v>52</v>
      </c>
      <c r="CB11" s="9" t="s">
        <v>53</v>
      </c>
      <c r="CQ11" s="9" t="s">
        <v>54</v>
      </c>
    </row>
    <row r="12" spans="1:95" ht="90" x14ac:dyDescent="0.2">
      <c r="A12" s="7">
        <v>11</v>
      </c>
      <c r="B12" s="7" t="s">
        <v>55</v>
      </c>
      <c r="C12" s="8" t="s">
        <v>56</v>
      </c>
      <c r="E12" s="12"/>
      <c r="F12" s="68"/>
      <c r="G12" s="68"/>
      <c r="H12" s="12"/>
      <c r="I12" s="5"/>
      <c r="J12" s="5"/>
      <c r="K12" s="5"/>
      <c r="L12" s="5"/>
      <c r="M12" s="19"/>
      <c r="N12" s="16"/>
      <c r="O12" s="16"/>
      <c r="P12" s="16"/>
      <c r="AE12" s="9"/>
      <c r="CB12" s="20" t="s">
        <v>57</v>
      </c>
      <c r="CQ12" s="9" t="s">
        <v>58</v>
      </c>
    </row>
    <row r="13" spans="1:95" ht="15" x14ac:dyDescent="0.2">
      <c r="A13" s="7">
        <v>12</v>
      </c>
      <c r="B13" s="10" t="s">
        <v>59</v>
      </c>
      <c r="C13" s="18" t="s">
        <v>60</v>
      </c>
      <c r="E13" s="12"/>
      <c r="F13" s="68"/>
      <c r="G13" s="68"/>
      <c r="H13" s="12"/>
      <c r="I13" s="5"/>
      <c r="J13" s="5"/>
      <c r="K13" s="5"/>
      <c r="L13" s="5"/>
      <c r="M13" s="19"/>
      <c r="N13" s="16"/>
      <c r="O13" s="16"/>
      <c r="P13" s="16"/>
      <c r="AE13" s="9"/>
      <c r="CQ13" s="9" t="s">
        <v>61</v>
      </c>
    </row>
    <row r="14" spans="1:95" ht="30" x14ac:dyDescent="0.2">
      <c r="A14" s="7">
        <v>13</v>
      </c>
      <c r="B14" s="7" t="s">
        <v>62</v>
      </c>
      <c r="C14" s="8" t="s">
        <v>63</v>
      </c>
      <c r="E14" s="12"/>
      <c r="F14" s="68"/>
      <c r="G14" s="68"/>
      <c r="H14" s="12"/>
      <c r="I14" s="5"/>
      <c r="J14" s="5"/>
      <c r="K14" s="5"/>
      <c r="L14" s="5"/>
      <c r="M14" s="19"/>
      <c r="N14" s="16"/>
      <c r="O14" s="16"/>
      <c r="P14" s="16"/>
      <c r="AE14" s="9"/>
      <c r="CQ14" s="9" t="s">
        <v>64</v>
      </c>
    </row>
    <row r="15" spans="1:95" ht="30" x14ac:dyDescent="0.2">
      <c r="A15" s="7">
        <v>14</v>
      </c>
      <c r="B15" s="10" t="s">
        <v>65</v>
      </c>
      <c r="C15" s="11" t="s">
        <v>66</v>
      </c>
      <c r="E15" s="12"/>
      <c r="F15" s="68"/>
      <c r="G15" s="68"/>
      <c r="H15" s="12"/>
      <c r="I15" s="5"/>
      <c r="J15" s="5"/>
      <c r="K15" s="5"/>
      <c r="L15" s="5"/>
      <c r="M15" s="19"/>
      <c r="N15" s="16"/>
      <c r="O15" s="16"/>
      <c r="P15" s="16"/>
      <c r="AE15" s="9"/>
      <c r="CQ15" s="9" t="s">
        <v>67</v>
      </c>
    </row>
    <row r="16" spans="1:95" ht="15" x14ac:dyDescent="0.2">
      <c r="A16" s="7">
        <v>15</v>
      </c>
      <c r="B16" s="7" t="s">
        <v>68</v>
      </c>
      <c r="C16" s="8" t="s">
        <v>69</v>
      </c>
      <c r="E16" s="12"/>
      <c r="F16" s="69"/>
      <c r="G16" s="69"/>
      <c r="H16" s="12"/>
      <c r="I16" s="5"/>
      <c r="J16" s="5"/>
      <c r="K16" s="5"/>
      <c r="L16" s="5"/>
      <c r="M16" s="19"/>
      <c r="N16" s="16"/>
      <c r="O16" s="16"/>
      <c r="P16" s="16"/>
      <c r="AE16" s="9"/>
    </row>
    <row r="17" spans="1:31" ht="31" thickBot="1" x14ac:dyDescent="0.25">
      <c r="A17" s="7">
        <v>16</v>
      </c>
      <c r="B17" s="21" t="s">
        <v>70</v>
      </c>
      <c r="C17" s="22" t="s">
        <v>71</v>
      </c>
      <c r="E17" s="12"/>
      <c r="F17" s="68"/>
      <c r="G17" s="68"/>
      <c r="H17" s="12"/>
      <c r="I17" s="5"/>
      <c r="J17" s="5"/>
      <c r="K17" s="5"/>
      <c r="L17" s="5"/>
      <c r="M17" s="19"/>
      <c r="N17" s="16"/>
      <c r="O17" s="16"/>
      <c r="P17" s="16"/>
      <c r="AE17" s="23"/>
    </row>
    <row r="18" spans="1:31" ht="14" x14ac:dyDescent="0.2">
      <c r="E18" s="12"/>
      <c r="F18" s="68"/>
      <c r="G18" s="68"/>
      <c r="H18" s="12"/>
      <c r="I18" s="5"/>
      <c r="J18" s="5"/>
      <c r="K18" s="5"/>
      <c r="L18" s="5"/>
      <c r="M18" s="19"/>
      <c r="N18" s="19"/>
      <c r="O18" s="16"/>
      <c r="P18" s="16"/>
      <c r="AE18" s="9"/>
    </row>
    <row r="19" spans="1:31" ht="14" x14ac:dyDescent="0.2">
      <c r="E19" s="12"/>
      <c r="F19" s="68"/>
      <c r="G19" s="68"/>
      <c r="H19" s="12"/>
      <c r="I19" s="5"/>
      <c r="J19" s="5"/>
      <c r="K19" s="5"/>
      <c r="L19" s="5"/>
      <c r="M19" s="19"/>
      <c r="N19" s="19"/>
      <c r="O19" s="16"/>
      <c r="P19" s="16"/>
      <c r="AE19" s="23"/>
    </row>
    <row r="20" spans="1:31" ht="14" x14ac:dyDescent="0.2">
      <c r="E20" s="12"/>
      <c r="F20" s="68"/>
      <c r="G20" s="68"/>
      <c r="H20" s="12"/>
      <c r="I20" s="5"/>
      <c r="J20" s="5"/>
      <c r="K20" s="5"/>
      <c r="L20" s="5"/>
      <c r="M20" s="19"/>
      <c r="N20" s="19"/>
      <c r="O20" s="16"/>
      <c r="P20" s="16"/>
      <c r="AE20" s="23"/>
    </row>
    <row r="21" spans="1:31" ht="14" x14ac:dyDescent="0.2">
      <c r="E21" s="12"/>
      <c r="F21" s="68"/>
      <c r="G21" s="68"/>
      <c r="H21" s="12"/>
      <c r="I21" s="5"/>
      <c r="J21" s="5"/>
      <c r="K21" s="5"/>
      <c r="L21" s="5"/>
      <c r="M21" s="19"/>
      <c r="N21" s="19"/>
      <c r="O21" s="16"/>
      <c r="P21" s="16"/>
      <c r="AE21" s="23"/>
    </row>
    <row r="22" spans="1:31" ht="14" x14ac:dyDescent="0.2">
      <c r="E22" s="12"/>
      <c r="F22" s="68"/>
      <c r="G22" s="68"/>
      <c r="H22" s="12"/>
      <c r="I22" s="5"/>
      <c r="J22" s="5"/>
      <c r="K22" s="5"/>
      <c r="L22" s="5"/>
      <c r="M22" s="19"/>
      <c r="N22" s="16"/>
      <c r="O22" s="16"/>
      <c r="P22" s="16"/>
    </row>
    <row r="23" spans="1:31" ht="14" x14ac:dyDescent="0.2">
      <c r="E23" s="12"/>
      <c r="F23" s="68"/>
      <c r="G23" s="68"/>
      <c r="H23" s="12"/>
      <c r="I23" s="5"/>
      <c r="J23" s="5"/>
      <c r="K23" s="5"/>
      <c r="L23" s="5"/>
      <c r="M23" s="16"/>
      <c r="N23" s="16"/>
      <c r="O23" s="16"/>
      <c r="P23" s="16"/>
    </row>
    <row r="24" spans="1:31" ht="14" x14ac:dyDescent="0.2">
      <c r="E24" s="12"/>
      <c r="F24" s="68"/>
      <c r="G24" s="68"/>
      <c r="H24" s="12"/>
      <c r="I24" s="5"/>
      <c r="J24" s="5"/>
      <c r="K24" s="5"/>
      <c r="L24" s="5"/>
      <c r="M24" s="16"/>
      <c r="N24" s="16"/>
      <c r="O24" s="16"/>
      <c r="P24" s="16"/>
    </row>
    <row r="25" spans="1:31" x14ac:dyDescent="0.15">
      <c r="I25" s="25"/>
      <c r="J25" s="16"/>
      <c r="K25" s="19"/>
      <c r="L25" s="19"/>
      <c r="M25" s="16"/>
      <c r="N25" s="16"/>
      <c r="O25" s="16"/>
      <c r="P25" s="16"/>
    </row>
    <row r="26" spans="1:31" x14ac:dyDescent="0.15">
      <c r="K26" s="19"/>
      <c r="L26" s="16"/>
      <c r="M26" s="16"/>
      <c r="N26" s="16"/>
      <c r="O26" s="16"/>
    </row>
    <row r="27" spans="1:31" x14ac:dyDescent="0.15">
      <c r="I27" s="25"/>
      <c r="J27" s="16"/>
      <c r="K27" s="19"/>
      <c r="L27" s="19"/>
      <c r="M27" s="16"/>
      <c r="N27" s="16"/>
      <c r="O27" s="16"/>
      <c r="P27" s="16"/>
    </row>
    <row r="28" spans="1:31" x14ac:dyDescent="0.15">
      <c r="I28" s="25"/>
      <c r="J28" s="16"/>
      <c r="K28" s="16"/>
      <c r="L28" s="19"/>
      <c r="M28" s="16"/>
      <c r="N28" s="16"/>
      <c r="O28" s="16"/>
      <c r="P28" s="16"/>
    </row>
    <row r="29" spans="1:31" x14ac:dyDescent="0.15">
      <c r="J29" s="16"/>
      <c r="K29" s="16"/>
      <c r="L29" s="19"/>
      <c r="M29" s="16"/>
      <c r="N29" s="16"/>
      <c r="O29" s="16"/>
      <c r="P29" s="16"/>
    </row>
    <row r="30" spans="1:31" x14ac:dyDescent="0.15">
      <c r="J30" s="16"/>
      <c r="K30" s="16"/>
      <c r="L30" s="19"/>
      <c r="M30" s="16"/>
      <c r="N30" s="16"/>
      <c r="O30" s="16"/>
      <c r="P30" s="16"/>
    </row>
    <row r="31" spans="1:31" x14ac:dyDescent="0.15">
      <c r="J31" s="16"/>
      <c r="K31" s="16"/>
      <c r="L31" s="16"/>
      <c r="M31" s="16"/>
      <c r="N31" s="16"/>
      <c r="O31" s="16"/>
      <c r="P31" s="16"/>
    </row>
    <row r="32" spans="1:31" x14ac:dyDescent="0.15">
      <c r="J32" s="16"/>
      <c r="K32" s="16"/>
      <c r="L32" s="16"/>
      <c r="M32" s="16"/>
      <c r="N32" s="16"/>
      <c r="O32" s="16"/>
      <c r="P32" s="16"/>
    </row>
  </sheetData>
  <mergeCells count="23">
    <mergeCell ref="F7:G7"/>
    <mergeCell ref="E2:J2"/>
    <mergeCell ref="F3:G3"/>
    <mergeCell ref="F4:G4"/>
    <mergeCell ref="F5:G5"/>
    <mergeCell ref="F6:G6"/>
    <mergeCell ref="F19:G19"/>
    <mergeCell ref="F8:G8"/>
    <mergeCell ref="F9:G9"/>
    <mergeCell ref="F10:G10"/>
    <mergeCell ref="F11:G11"/>
    <mergeCell ref="F12:G12"/>
    <mergeCell ref="F13:G13"/>
    <mergeCell ref="F14:G14"/>
    <mergeCell ref="F15:G15"/>
    <mergeCell ref="F16:G16"/>
    <mergeCell ref="F17:G17"/>
    <mergeCell ref="F18:G18"/>
    <mergeCell ref="F20:G20"/>
    <mergeCell ref="F21:G21"/>
    <mergeCell ref="F22:G22"/>
    <mergeCell ref="F23:G23"/>
    <mergeCell ref="F24:G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F6" sqref="F6"/>
    </sheetView>
  </sheetViews>
  <sheetFormatPr baseColWidth="10" defaultColWidth="8.83203125" defaultRowHeight="15" x14ac:dyDescent="0.2"/>
  <cols>
    <col min="2" max="2" width="51.1640625" style="61" customWidth="1"/>
  </cols>
  <sheetData>
    <row r="1" spans="1:2" ht="16" x14ac:dyDescent="0.2">
      <c r="A1" s="65" t="s">
        <v>269</v>
      </c>
      <c r="B1" s="66" t="s">
        <v>274</v>
      </c>
    </row>
    <row r="2" spans="1:2" ht="16" x14ac:dyDescent="0.2">
      <c r="A2" s="65" t="s">
        <v>98</v>
      </c>
      <c r="B2" s="66" t="s">
        <v>1210</v>
      </c>
    </row>
    <row r="3" spans="1:2" ht="16" x14ac:dyDescent="0.2">
      <c r="A3" s="65" t="s">
        <v>108</v>
      </c>
      <c r="B3" s="66" t="s">
        <v>1227</v>
      </c>
    </row>
    <row r="4" spans="1:2" ht="16" x14ac:dyDescent="0.2">
      <c r="A4" s="65" t="s">
        <v>132</v>
      </c>
      <c r="B4" s="66" t="s">
        <v>1228</v>
      </c>
    </row>
    <row r="5" spans="1:2" ht="79.5" customHeight="1" x14ac:dyDescent="0.2">
      <c r="A5" s="65" t="s">
        <v>272</v>
      </c>
      <c r="B5" s="66" t="s">
        <v>275</v>
      </c>
    </row>
    <row r="6" spans="1:2" ht="79.5" customHeight="1" x14ac:dyDescent="0.2">
      <c r="A6" s="65" t="s">
        <v>144</v>
      </c>
      <c r="B6" s="66" t="s">
        <v>1225</v>
      </c>
    </row>
    <row r="7" spans="1:2" ht="79.5" customHeight="1" x14ac:dyDescent="0.2">
      <c r="A7" s="65" t="s">
        <v>157</v>
      </c>
      <c r="B7" s="66" t="s">
        <v>1231</v>
      </c>
    </row>
    <row r="8" spans="1:2" ht="79.5" customHeight="1" x14ac:dyDescent="0.2">
      <c r="A8" s="65" t="s">
        <v>162</v>
      </c>
      <c r="B8" s="66" t="s">
        <v>1226</v>
      </c>
    </row>
    <row r="9" spans="1:2" ht="79.5" customHeight="1" x14ac:dyDescent="0.2">
      <c r="A9" s="65" t="s">
        <v>173</v>
      </c>
      <c r="B9" s="66" t="s">
        <v>278</v>
      </c>
    </row>
    <row r="10" spans="1:2" ht="79.5" customHeight="1" x14ac:dyDescent="0.2">
      <c r="A10" s="65" t="s">
        <v>205</v>
      </c>
      <c r="B10" s="66" t="s">
        <v>1217</v>
      </c>
    </row>
    <row r="11" spans="1:2" ht="79.5" customHeight="1" x14ac:dyDescent="0.2">
      <c r="A11" s="65" t="s">
        <v>210</v>
      </c>
      <c r="B11" s="66" t="s">
        <v>1211</v>
      </c>
    </row>
    <row r="12" spans="1:2" ht="79.5" customHeight="1" x14ac:dyDescent="0.2">
      <c r="A12" s="65" t="s">
        <v>212</v>
      </c>
      <c r="B12" s="66" t="s">
        <v>1214</v>
      </c>
    </row>
    <row r="13" spans="1:2" ht="79.5" customHeight="1" x14ac:dyDescent="0.2">
      <c r="A13" s="65" t="s">
        <v>215</v>
      </c>
      <c r="B13" s="66" t="s">
        <v>1236</v>
      </c>
    </row>
    <row r="14" spans="1:2" ht="79.5" customHeight="1" x14ac:dyDescent="0.2">
      <c r="A14" s="65" t="s">
        <v>231</v>
      </c>
      <c r="B14" s="66" t="s">
        <v>1211</v>
      </c>
    </row>
    <row r="15" spans="1:2" ht="79.5" customHeight="1" x14ac:dyDescent="0.2">
      <c r="A15" s="65" t="s">
        <v>235</v>
      </c>
      <c r="B15" s="66" t="s">
        <v>1218</v>
      </c>
    </row>
    <row r="16" spans="1:2" ht="79.5" customHeight="1" x14ac:dyDescent="0.2">
      <c r="A16" s="65" t="s">
        <v>236</v>
      </c>
      <c r="B16" s="66" t="s">
        <v>1235</v>
      </c>
    </row>
    <row r="17" spans="1:2" ht="79.5" customHeight="1" x14ac:dyDescent="0.2">
      <c r="A17" s="65" t="s">
        <v>237</v>
      </c>
      <c r="B17" s="66" t="s">
        <v>1232</v>
      </c>
    </row>
    <row r="18" spans="1:2" ht="79.5" customHeight="1" x14ac:dyDescent="0.2">
      <c r="A18" s="65" t="s">
        <v>243</v>
      </c>
      <c r="B18" s="66" t="s">
        <v>1230</v>
      </c>
    </row>
    <row r="19" spans="1:2" ht="68.25" customHeight="1" x14ac:dyDescent="0.2">
      <c r="A19" s="65" t="s">
        <v>248</v>
      </c>
      <c r="B19" s="66" t="s">
        <v>1229</v>
      </c>
    </row>
    <row r="20" spans="1:2" ht="33" customHeight="1" x14ac:dyDescent="0.2">
      <c r="A20" s="65" t="s">
        <v>255</v>
      </c>
      <c r="B20" s="66" t="s">
        <v>1236</v>
      </c>
    </row>
    <row r="21" spans="1:2" ht="33" customHeight="1" x14ac:dyDescent="0.2">
      <c r="A21" s="65" t="s">
        <v>273</v>
      </c>
      <c r="B21" s="66" t="s">
        <v>1224</v>
      </c>
    </row>
    <row r="22" spans="1:2" ht="16" x14ac:dyDescent="0.2">
      <c r="A22" s="65" t="s">
        <v>1233</v>
      </c>
      <c r="B22" s="66" t="s">
        <v>1234</v>
      </c>
    </row>
    <row r="23" spans="1:2" ht="16" x14ac:dyDescent="0.2">
      <c r="A23" s="65" t="s">
        <v>268</v>
      </c>
      <c r="B23" s="66"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79"/>
  <sheetViews>
    <sheetView topLeftCell="C1" workbookViewId="0">
      <pane ySplit="1" topLeftCell="A95" activePane="bottomLeft" state="frozen"/>
      <selection pane="bottomLeft" activeCell="T1" activeCellId="7" sqref="A1:A1048576 I1:I1048576 J1:J1048576 M1:M1048576 O1:O1048576 N1:N1048576 P1:P1048576 T1:T1048576"/>
    </sheetView>
  </sheetViews>
  <sheetFormatPr baseColWidth="10" defaultColWidth="8.83203125" defaultRowHeight="15" x14ac:dyDescent="0.2"/>
  <cols>
    <col min="1" max="1" width="9.1640625" customWidth="1"/>
    <col min="2" max="2" width="7.1640625" customWidth="1"/>
    <col min="9" max="10" width="8.6640625" customWidth="1"/>
    <col min="11" max="11" width="12.6640625" style="26" customWidth="1"/>
    <col min="12" max="12" width="11.5" style="26" customWidth="1"/>
    <col min="13" max="13" width="11.5" style="28" customWidth="1"/>
    <col min="15" max="15" width="15.33203125" customWidth="1"/>
    <col min="17" max="17" width="17.1640625" customWidth="1"/>
    <col min="19" max="19" width="22.33203125" customWidth="1"/>
  </cols>
  <sheetData>
    <row r="1" spans="1:21" s="27" customFormat="1" ht="32" x14ac:dyDescent="0.2">
      <c r="A1" s="27" t="s">
        <v>269</v>
      </c>
      <c r="B1" s="27" t="s">
        <v>271</v>
      </c>
      <c r="C1" s="27" t="s">
        <v>418</v>
      </c>
      <c r="D1" s="27" t="s">
        <v>419</v>
      </c>
      <c r="E1" s="27" t="s">
        <v>420</v>
      </c>
      <c r="F1" s="27" t="s">
        <v>421</v>
      </c>
      <c r="G1" s="27" t="s">
        <v>422</v>
      </c>
      <c r="H1" s="27" t="s">
        <v>423</v>
      </c>
      <c r="I1" s="27" t="s">
        <v>281</v>
      </c>
      <c r="J1" s="27" t="s">
        <v>277</v>
      </c>
      <c r="K1" s="29" t="s">
        <v>282</v>
      </c>
      <c r="L1" s="29" t="s">
        <v>279</v>
      </c>
      <c r="M1" s="30" t="s">
        <v>280</v>
      </c>
      <c r="N1" s="27" t="s">
        <v>283</v>
      </c>
      <c r="O1" s="27" t="s">
        <v>285</v>
      </c>
      <c r="P1" s="27" t="s">
        <v>284</v>
      </c>
      <c r="Q1" s="27" t="s">
        <v>286</v>
      </c>
      <c r="R1" t="s">
        <v>476</v>
      </c>
      <c r="S1" s="27" t="s">
        <v>1201</v>
      </c>
      <c r="T1" s="27" t="s">
        <v>1201</v>
      </c>
      <c r="U1" s="27">
        <v>52.142899999999997</v>
      </c>
    </row>
    <row r="2" spans="1:21" x14ac:dyDescent="0.2">
      <c r="A2" t="s">
        <v>90</v>
      </c>
      <c r="B2">
        <v>1</v>
      </c>
      <c r="C2">
        <v>1</v>
      </c>
      <c r="D2">
        <v>0</v>
      </c>
      <c r="E2">
        <v>0</v>
      </c>
      <c r="F2">
        <v>0</v>
      </c>
      <c r="G2">
        <v>0</v>
      </c>
      <c r="H2">
        <v>0</v>
      </c>
      <c r="I2">
        <v>1</v>
      </c>
      <c r="J2" t="str">
        <f t="shared" ref="J2:J33" si="0">IF(I2=1,"Male","Female")</f>
        <v>Male</v>
      </c>
      <c r="K2" s="26">
        <v>42607</v>
      </c>
      <c r="L2" s="26">
        <v>24116</v>
      </c>
      <c r="M2" s="28">
        <f t="shared" ref="M2:M33" si="1">(((MONTH(K2)*30.4375)+(YEAR(K2)*12*30.4375)+DAY(K2))/365.25)-(((MONTH(L2)*30.4375)+(YEAR(L2)*12*30.4375)+DAY(L2))/365.25)</f>
        <v>50.6271389459273</v>
      </c>
      <c r="N2">
        <v>3</v>
      </c>
      <c r="O2" t="str">
        <f t="shared" ref="O2:O33" si="2">IF(N2=1,"American-Indian or Alaska Native",IF(N2=2,"Asian",IF(N2=3,"Black or AA",IF(N2=4,"Native-Hawaiian",IF(N2=5,"White",IF(N2=6,"Multi",IF(N2=7,"Unknwon")))))))</f>
        <v>Black or AA</v>
      </c>
      <c r="P2">
        <v>2</v>
      </c>
      <c r="Q2" t="str">
        <f t="shared" ref="Q2:Q33" si="3">IF(P2=1,"Hispanic or Latino",IF(P2=2,"Not Hispanic",IF(P2=3,"Unknown",IF(P2=4,"Prefer-Not-To-anwer"))))</f>
        <v>Not Hispanic</v>
      </c>
      <c r="R2" t="s">
        <v>573</v>
      </c>
      <c r="S2">
        <f>5*U1</f>
        <v>260.71449999999999</v>
      </c>
      <c r="T2">
        <v>260.71449999999999</v>
      </c>
    </row>
    <row r="3" spans="1:21" x14ac:dyDescent="0.2">
      <c r="A3" t="s">
        <v>91</v>
      </c>
      <c r="B3">
        <v>2</v>
      </c>
      <c r="C3">
        <v>1</v>
      </c>
      <c r="D3">
        <v>1</v>
      </c>
      <c r="E3">
        <v>1</v>
      </c>
      <c r="F3">
        <v>1</v>
      </c>
      <c r="G3">
        <v>1</v>
      </c>
      <c r="H3">
        <v>1</v>
      </c>
      <c r="I3">
        <v>1</v>
      </c>
      <c r="J3" t="str">
        <f t="shared" si="0"/>
        <v>Male</v>
      </c>
      <c r="K3" s="26">
        <v>42606</v>
      </c>
      <c r="L3" s="26">
        <v>22475</v>
      </c>
      <c r="M3" s="28">
        <f t="shared" si="1"/>
        <v>55.113449691991718</v>
      </c>
      <c r="N3">
        <v>6</v>
      </c>
      <c r="O3" t="str">
        <f t="shared" si="2"/>
        <v>Multi</v>
      </c>
      <c r="P3">
        <v>1</v>
      </c>
      <c r="Q3" t="str">
        <f t="shared" si="3"/>
        <v>Hispanic or Latino</v>
      </c>
      <c r="R3" t="s">
        <v>578</v>
      </c>
      <c r="S3">
        <v>176</v>
      </c>
      <c r="T3">
        <v>176</v>
      </c>
    </row>
    <row r="4" spans="1:21" x14ac:dyDescent="0.2">
      <c r="A4" t="s">
        <v>92</v>
      </c>
      <c r="B4">
        <v>3</v>
      </c>
      <c r="C4">
        <v>1</v>
      </c>
      <c r="D4">
        <v>0</v>
      </c>
      <c r="E4">
        <v>0</v>
      </c>
      <c r="F4">
        <v>0</v>
      </c>
      <c r="G4">
        <v>0</v>
      </c>
      <c r="H4">
        <v>0</v>
      </c>
      <c r="I4">
        <v>1</v>
      </c>
      <c r="J4" t="str">
        <f t="shared" si="0"/>
        <v>Male</v>
      </c>
      <c r="K4" s="26">
        <v>42632</v>
      </c>
      <c r="L4" s="26">
        <v>27196</v>
      </c>
      <c r="M4" s="28">
        <f t="shared" si="1"/>
        <v>42.25821355236144</v>
      </c>
      <c r="N4">
        <v>3</v>
      </c>
      <c r="O4" t="str">
        <f t="shared" si="2"/>
        <v>Black or AA</v>
      </c>
      <c r="P4">
        <v>2</v>
      </c>
      <c r="Q4" t="str">
        <f t="shared" si="3"/>
        <v>Not Hispanic</v>
      </c>
      <c r="R4">
        <v>1979</v>
      </c>
      <c r="S4">
        <f>(2016-1979)*U1</f>
        <v>1929.2873</v>
      </c>
      <c r="T4">
        <v>1929.2873</v>
      </c>
    </row>
    <row r="5" spans="1:21" x14ac:dyDescent="0.2">
      <c r="A5" t="s">
        <v>93</v>
      </c>
      <c r="B5">
        <v>4</v>
      </c>
      <c r="C5">
        <v>1</v>
      </c>
      <c r="D5">
        <v>1</v>
      </c>
      <c r="E5">
        <v>1</v>
      </c>
      <c r="F5">
        <v>0</v>
      </c>
      <c r="G5">
        <v>0</v>
      </c>
      <c r="H5">
        <v>0</v>
      </c>
      <c r="I5">
        <v>2</v>
      </c>
      <c r="J5" t="str">
        <f t="shared" si="0"/>
        <v>Female</v>
      </c>
      <c r="K5" s="26">
        <v>42604</v>
      </c>
      <c r="L5" s="26">
        <v>25215</v>
      </c>
      <c r="M5" s="28">
        <f t="shared" si="1"/>
        <v>47.610711841204647</v>
      </c>
      <c r="N5">
        <v>3</v>
      </c>
      <c r="O5" t="str">
        <f t="shared" si="2"/>
        <v>Black or AA</v>
      </c>
      <c r="P5">
        <v>2</v>
      </c>
      <c r="Q5" t="str">
        <f t="shared" si="3"/>
        <v>Not Hispanic</v>
      </c>
      <c r="R5" t="s">
        <v>585</v>
      </c>
      <c r="S5">
        <v>100</v>
      </c>
      <c r="T5">
        <v>100</v>
      </c>
    </row>
    <row r="6" spans="1:21" x14ac:dyDescent="0.2">
      <c r="A6" t="s">
        <v>94</v>
      </c>
      <c r="B6">
        <v>5</v>
      </c>
      <c r="C6">
        <v>1</v>
      </c>
      <c r="D6">
        <v>0</v>
      </c>
      <c r="E6">
        <v>0</v>
      </c>
      <c r="F6">
        <v>0</v>
      </c>
      <c r="G6">
        <v>0</v>
      </c>
      <c r="H6">
        <v>0</v>
      </c>
      <c r="I6">
        <v>1</v>
      </c>
      <c r="J6" t="str">
        <f t="shared" si="0"/>
        <v>Male</v>
      </c>
      <c r="K6" s="26">
        <v>42612</v>
      </c>
      <c r="L6" s="26">
        <v>18123</v>
      </c>
      <c r="M6" s="28">
        <f t="shared" si="1"/>
        <v>67.04654346338134</v>
      </c>
      <c r="N6">
        <v>3</v>
      </c>
      <c r="O6" t="str">
        <f t="shared" si="2"/>
        <v>Black or AA</v>
      </c>
      <c r="P6">
        <v>2</v>
      </c>
      <c r="Q6" t="str">
        <f t="shared" si="3"/>
        <v>Not Hispanic</v>
      </c>
      <c r="R6" t="s">
        <v>589</v>
      </c>
      <c r="S6">
        <f>U1</f>
        <v>52.142899999999997</v>
      </c>
      <c r="T6">
        <v>52.142899999999997</v>
      </c>
    </row>
    <row r="7" spans="1:21" x14ac:dyDescent="0.2">
      <c r="A7" t="s">
        <v>95</v>
      </c>
      <c r="B7">
        <v>6</v>
      </c>
      <c r="C7">
        <v>1</v>
      </c>
      <c r="D7">
        <v>1</v>
      </c>
      <c r="E7">
        <v>1</v>
      </c>
      <c r="F7">
        <v>1</v>
      </c>
      <c r="G7">
        <v>1</v>
      </c>
      <c r="H7">
        <v>1</v>
      </c>
      <c r="I7">
        <v>1</v>
      </c>
      <c r="J7" t="str">
        <f t="shared" si="0"/>
        <v>Male</v>
      </c>
      <c r="K7" s="26">
        <v>42648</v>
      </c>
      <c r="L7" s="26">
        <v>34341</v>
      </c>
      <c r="M7" s="28">
        <f t="shared" si="1"/>
        <v>22.744524298425858</v>
      </c>
      <c r="N7">
        <v>5</v>
      </c>
      <c r="O7" t="str">
        <f t="shared" si="2"/>
        <v>White</v>
      </c>
      <c r="P7">
        <v>2</v>
      </c>
      <c r="Q7" t="str">
        <f t="shared" si="3"/>
        <v>Not Hispanic</v>
      </c>
      <c r="R7">
        <v>832</v>
      </c>
      <c r="S7">
        <v>832</v>
      </c>
      <c r="T7">
        <v>832</v>
      </c>
    </row>
    <row r="8" spans="1:21" x14ac:dyDescent="0.2">
      <c r="A8" t="s">
        <v>96</v>
      </c>
      <c r="B8">
        <v>7</v>
      </c>
      <c r="C8">
        <v>1</v>
      </c>
      <c r="D8">
        <v>0</v>
      </c>
      <c r="E8">
        <v>0</v>
      </c>
      <c r="F8">
        <v>0</v>
      </c>
      <c r="G8">
        <v>0</v>
      </c>
      <c r="H8">
        <v>0</v>
      </c>
      <c r="I8">
        <v>1</v>
      </c>
      <c r="J8" t="str">
        <f t="shared" si="0"/>
        <v>Male</v>
      </c>
      <c r="K8" s="26">
        <v>42611</v>
      </c>
      <c r="L8" s="26">
        <v>21236</v>
      </c>
      <c r="M8" s="28">
        <f t="shared" si="1"/>
        <v>58.524640657084092</v>
      </c>
      <c r="N8">
        <v>3</v>
      </c>
      <c r="O8" t="str">
        <f t="shared" si="2"/>
        <v>Black or AA</v>
      </c>
      <c r="P8">
        <v>2</v>
      </c>
      <c r="Q8" t="str">
        <f t="shared" si="3"/>
        <v>Not Hispanic</v>
      </c>
      <c r="R8" t="s">
        <v>597</v>
      </c>
      <c r="S8">
        <f>32*U1</f>
        <v>1668.5727999999999</v>
      </c>
      <c r="T8">
        <v>1668.5727999999999</v>
      </c>
    </row>
    <row r="9" spans="1:21" x14ac:dyDescent="0.2">
      <c r="A9" t="s">
        <v>97</v>
      </c>
      <c r="B9">
        <v>8</v>
      </c>
      <c r="C9">
        <v>1</v>
      </c>
      <c r="D9">
        <v>0</v>
      </c>
      <c r="E9">
        <v>0</v>
      </c>
      <c r="F9">
        <v>0</v>
      </c>
      <c r="G9">
        <v>0</v>
      </c>
      <c r="H9">
        <v>0</v>
      </c>
      <c r="I9">
        <v>1</v>
      </c>
      <c r="J9" t="str">
        <f t="shared" si="0"/>
        <v>Male</v>
      </c>
      <c r="K9" s="26">
        <v>42611</v>
      </c>
      <c r="L9" s="26">
        <v>27511</v>
      </c>
      <c r="M9" s="28">
        <f t="shared" si="1"/>
        <v>41.338809034907399</v>
      </c>
      <c r="N9">
        <v>3</v>
      </c>
      <c r="O9" t="str">
        <f t="shared" si="2"/>
        <v>Black or AA</v>
      </c>
      <c r="P9">
        <v>4</v>
      </c>
      <c r="Q9" t="str">
        <f t="shared" si="3"/>
        <v>Prefer-Not-To-anwer</v>
      </c>
      <c r="R9" t="s">
        <v>601</v>
      </c>
      <c r="S9">
        <f>7*U1</f>
        <v>365.00029999999998</v>
      </c>
      <c r="T9">
        <v>365.00029999999998</v>
      </c>
    </row>
    <row r="10" spans="1:21" x14ac:dyDescent="0.2">
      <c r="A10" t="s">
        <v>98</v>
      </c>
      <c r="B10">
        <v>9</v>
      </c>
      <c r="C10">
        <v>1</v>
      </c>
      <c r="D10">
        <v>1</v>
      </c>
      <c r="E10">
        <v>0</v>
      </c>
      <c r="F10">
        <v>0</v>
      </c>
      <c r="G10">
        <v>0</v>
      </c>
      <c r="H10">
        <v>0</v>
      </c>
      <c r="I10">
        <v>2</v>
      </c>
      <c r="J10" t="str">
        <f t="shared" si="0"/>
        <v>Female</v>
      </c>
      <c r="K10" s="26">
        <v>42674</v>
      </c>
      <c r="L10" s="26">
        <v>23904</v>
      </c>
      <c r="M10" s="28">
        <f t="shared" si="1"/>
        <v>51.388090349076037</v>
      </c>
      <c r="N10">
        <v>2</v>
      </c>
      <c r="O10" t="str">
        <f t="shared" si="2"/>
        <v>Asian</v>
      </c>
      <c r="P10">
        <v>4</v>
      </c>
      <c r="Q10" t="str">
        <f t="shared" si="3"/>
        <v>Prefer-Not-To-anwer</v>
      </c>
      <c r="R10" t="s">
        <v>605</v>
      </c>
      <c r="S10">
        <v>40</v>
      </c>
      <c r="T10">
        <v>40</v>
      </c>
    </row>
    <row r="11" spans="1:21" x14ac:dyDescent="0.2">
      <c r="A11" t="s">
        <v>125</v>
      </c>
      <c r="B11">
        <v>10</v>
      </c>
      <c r="C11">
        <v>1</v>
      </c>
      <c r="D11">
        <v>0</v>
      </c>
      <c r="E11">
        <v>0</v>
      </c>
      <c r="F11">
        <v>0</v>
      </c>
      <c r="G11">
        <v>0</v>
      </c>
      <c r="H11">
        <v>0</v>
      </c>
      <c r="I11">
        <v>1</v>
      </c>
      <c r="J11" t="str">
        <f t="shared" si="0"/>
        <v>Male</v>
      </c>
      <c r="K11" s="26">
        <v>42625</v>
      </c>
      <c r="L11" s="26">
        <v>27349</v>
      </c>
      <c r="M11" s="28">
        <f t="shared" si="1"/>
        <v>41.822381930184747</v>
      </c>
      <c r="N11">
        <v>5</v>
      </c>
      <c r="O11" t="str">
        <f t="shared" si="2"/>
        <v>White</v>
      </c>
      <c r="P11">
        <v>1</v>
      </c>
      <c r="Q11" t="str">
        <f t="shared" si="3"/>
        <v>Hispanic or Latino</v>
      </c>
      <c r="R11" t="s">
        <v>609</v>
      </c>
      <c r="S11">
        <f>10*U1</f>
        <v>521.42899999999997</v>
      </c>
      <c r="T11">
        <v>521.42899999999997</v>
      </c>
    </row>
    <row r="12" spans="1:21" x14ac:dyDescent="0.2">
      <c r="A12" t="s">
        <v>126</v>
      </c>
      <c r="B12">
        <v>11</v>
      </c>
      <c r="C12">
        <v>1</v>
      </c>
      <c r="D12">
        <v>1</v>
      </c>
      <c r="E12">
        <v>1</v>
      </c>
      <c r="F12">
        <v>1</v>
      </c>
      <c r="G12">
        <v>1</v>
      </c>
      <c r="H12">
        <v>1</v>
      </c>
      <c r="I12">
        <v>1</v>
      </c>
      <c r="J12" t="str">
        <f t="shared" si="0"/>
        <v>Male</v>
      </c>
      <c r="K12" s="26">
        <v>42636</v>
      </c>
      <c r="L12" s="26">
        <v>24547</v>
      </c>
      <c r="M12" s="28">
        <f t="shared" si="1"/>
        <v>49.51916495550995</v>
      </c>
      <c r="N12">
        <v>3</v>
      </c>
      <c r="O12" t="str">
        <f t="shared" si="2"/>
        <v>Black or AA</v>
      </c>
      <c r="P12">
        <v>2</v>
      </c>
      <c r="Q12" t="str">
        <f t="shared" si="3"/>
        <v>Not Hispanic</v>
      </c>
      <c r="R12" t="s">
        <v>615</v>
      </c>
      <c r="S12">
        <f>((9+12)/2)*$U$1</f>
        <v>547.50045</v>
      </c>
      <c r="T12">
        <v>547.50045</v>
      </c>
    </row>
    <row r="13" spans="1:21" x14ac:dyDescent="0.2">
      <c r="A13" t="s">
        <v>99</v>
      </c>
      <c r="B13">
        <v>12</v>
      </c>
      <c r="C13">
        <v>1</v>
      </c>
      <c r="D13">
        <v>0</v>
      </c>
      <c r="E13">
        <v>0</v>
      </c>
      <c r="F13">
        <v>0</v>
      </c>
      <c r="G13">
        <v>0</v>
      </c>
      <c r="H13">
        <v>0</v>
      </c>
      <c r="I13">
        <v>1</v>
      </c>
      <c r="J13" t="str">
        <f t="shared" si="0"/>
        <v>Male</v>
      </c>
      <c r="K13" s="26">
        <v>42627</v>
      </c>
      <c r="L13" s="26">
        <v>23186</v>
      </c>
      <c r="M13" s="28">
        <f t="shared" si="1"/>
        <v>53.222621492128837</v>
      </c>
      <c r="N13">
        <v>6</v>
      </c>
      <c r="O13" t="str">
        <f t="shared" si="2"/>
        <v>Multi</v>
      </c>
      <c r="P13">
        <v>1</v>
      </c>
      <c r="Q13" t="str">
        <f t="shared" si="3"/>
        <v>Hispanic or Latino</v>
      </c>
      <c r="R13" t="s">
        <v>620</v>
      </c>
      <c r="S13">
        <f>25*U1</f>
        <v>1303.5725</v>
      </c>
      <c r="T13">
        <v>1303.5725</v>
      </c>
    </row>
    <row r="14" spans="1:21" x14ac:dyDescent="0.2">
      <c r="A14" t="s">
        <v>127</v>
      </c>
      <c r="B14">
        <v>13</v>
      </c>
      <c r="C14">
        <v>1</v>
      </c>
      <c r="D14">
        <v>1</v>
      </c>
      <c r="E14">
        <v>1</v>
      </c>
      <c r="F14">
        <v>1</v>
      </c>
      <c r="G14">
        <v>1</v>
      </c>
      <c r="H14">
        <v>1</v>
      </c>
      <c r="I14">
        <v>2</v>
      </c>
      <c r="J14" t="str">
        <f t="shared" si="0"/>
        <v>Female</v>
      </c>
      <c r="K14" s="26">
        <v>42625</v>
      </c>
      <c r="L14" s="26">
        <v>23246</v>
      </c>
      <c r="M14" s="28">
        <f t="shared" si="1"/>
        <v>53.053216974674797</v>
      </c>
      <c r="N14">
        <v>3</v>
      </c>
      <c r="O14" t="str">
        <f t="shared" si="2"/>
        <v>Black or AA</v>
      </c>
      <c r="P14">
        <v>2</v>
      </c>
      <c r="Q14" t="str">
        <f t="shared" si="3"/>
        <v>Not Hispanic</v>
      </c>
      <c r="R14" t="s">
        <v>623</v>
      </c>
      <c r="S14">
        <f>14*$U$1</f>
        <v>730.00059999999996</v>
      </c>
      <c r="T14">
        <v>730.00059999999996</v>
      </c>
    </row>
    <row r="15" spans="1:21" x14ac:dyDescent="0.2">
      <c r="A15" t="s">
        <v>100</v>
      </c>
      <c r="B15">
        <v>14</v>
      </c>
      <c r="C15">
        <v>1</v>
      </c>
      <c r="D15">
        <v>1</v>
      </c>
      <c r="E15">
        <v>1</v>
      </c>
      <c r="F15">
        <v>1</v>
      </c>
      <c r="G15">
        <v>1</v>
      </c>
      <c r="H15">
        <v>1</v>
      </c>
      <c r="I15">
        <v>2</v>
      </c>
      <c r="J15" t="str">
        <f t="shared" si="0"/>
        <v>Female</v>
      </c>
      <c r="K15" s="26">
        <v>42628</v>
      </c>
      <c r="L15" s="26">
        <v>26341</v>
      </c>
      <c r="M15" s="28">
        <f t="shared" si="1"/>
        <v>44.591546885694697</v>
      </c>
      <c r="N15">
        <v>3</v>
      </c>
      <c r="O15" t="str">
        <f t="shared" si="2"/>
        <v>Black or AA</v>
      </c>
      <c r="P15">
        <v>2</v>
      </c>
      <c r="Q15" t="str">
        <f t="shared" si="3"/>
        <v>Not Hispanic</v>
      </c>
      <c r="R15" t="s">
        <v>627</v>
      </c>
      <c r="S15">
        <f>13*$U$1</f>
        <v>677.85770000000002</v>
      </c>
      <c r="T15">
        <v>677.85770000000002</v>
      </c>
    </row>
    <row r="16" spans="1:21" x14ac:dyDescent="0.2">
      <c r="A16" t="s">
        <v>101</v>
      </c>
      <c r="B16">
        <v>15</v>
      </c>
      <c r="C16">
        <v>1</v>
      </c>
      <c r="D16">
        <v>0</v>
      </c>
      <c r="E16">
        <v>0</v>
      </c>
      <c r="F16">
        <v>0</v>
      </c>
      <c r="G16">
        <v>0</v>
      </c>
      <c r="H16">
        <v>0</v>
      </c>
      <c r="I16">
        <v>2</v>
      </c>
      <c r="J16" t="str">
        <f t="shared" si="0"/>
        <v>Female</v>
      </c>
      <c r="K16" s="26">
        <v>42646</v>
      </c>
      <c r="L16" s="26">
        <v>21181</v>
      </c>
      <c r="M16" s="28">
        <f t="shared" si="1"/>
        <v>58.767624914442194</v>
      </c>
      <c r="N16">
        <v>5</v>
      </c>
      <c r="O16" t="str">
        <f t="shared" si="2"/>
        <v>White</v>
      </c>
      <c r="P16">
        <v>1</v>
      </c>
      <c r="Q16" t="str">
        <f t="shared" si="3"/>
        <v>Hispanic or Latino</v>
      </c>
      <c r="R16" t="s">
        <v>632</v>
      </c>
      <c r="S16">
        <f>2*U1</f>
        <v>104.28579999999999</v>
      </c>
      <c r="T16">
        <v>104.28579999999999</v>
      </c>
    </row>
    <row r="17" spans="1:21" x14ac:dyDescent="0.2">
      <c r="A17" t="s">
        <v>102</v>
      </c>
      <c r="B17">
        <v>16</v>
      </c>
      <c r="C17">
        <v>1</v>
      </c>
      <c r="D17">
        <v>1</v>
      </c>
      <c r="E17">
        <v>0</v>
      </c>
      <c r="F17">
        <v>0</v>
      </c>
      <c r="G17">
        <v>0</v>
      </c>
      <c r="H17">
        <v>0</v>
      </c>
      <c r="I17">
        <v>2</v>
      </c>
      <c r="J17" t="str">
        <f t="shared" si="0"/>
        <v>Female</v>
      </c>
      <c r="K17" s="26">
        <v>42629</v>
      </c>
      <c r="L17" s="26">
        <v>23836</v>
      </c>
      <c r="M17" s="28">
        <f t="shared" si="1"/>
        <v>51.449520876112274</v>
      </c>
      <c r="N17">
        <v>5</v>
      </c>
      <c r="O17" t="str">
        <f t="shared" si="2"/>
        <v>White</v>
      </c>
      <c r="P17">
        <v>2</v>
      </c>
      <c r="Q17" t="str">
        <f t="shared" si="3"/>
        <v>Not Hispanic</v>
      </c>
      <c r="R17" t="s">
        <v>636</v>
      </c>
      <c r="S17">
        <f>30*$U$1</f>
        <v>1564.2869999999998</v>
      </c>
      <c r="T17">
        <v>1564.2869999999998</v>
      </c>
    </row>
    <row r="18" spans="1:21" x14ac:dyDescent="0.2">
      <c r="A18" t="s">
        <v>128</v>
      </c>
      <c r="B18">
        <v>17</v>
      </c>
      <c r="C18">
        <v>1</v>
      </c>
      <c r="D18">
        <v>1</v>
      </c>
      <c r="E18">
        <v>1</v>
      </c>
      <c r="F18">
        <v>1</v>
      </c>
      <c r="G18">
        <v>1</v>
      </c>
      <c r="H18">
        <v>1</v>
      </c>
      <c r="I18">
        <v>1</v>
      </c>
      <c r="J18" t="str">
        <f t="shared" si="0"/>
        <v>Male</v>
      </c>
      <c r="K18" s="26">
        <v>42634</v>
      </c>
      <c r="L18" s="26">
        <v>21287</v>
      </c>
      <c r="M18" s="28">
        <f t="shared" si="1"/>
        <v>58.441307323750834</v>
      </c>
      <c r="N18">
        <v>3</v>
      </c>
      <c r="O18" t="str">
        <f t="shared" si="2"/>
        <v>Black or AA</v>
      </c>
      <c r="P18">
        <v>4</v>
      </c>
      <c r="Q18" t="str">
        <f t="shared" si="3"/>
        <v>Prefer-Not-To-anwer</v>
      </c>
      <c r="R18" t="s">
        <v>641</v>
      </c>
      <c r="S18">
        <f>2*$U$1</f>
        <v>104.28579999999999</v>
      </c>
      <c r="T18">
        <v>104.28579999999999</v>
      </c>
    </row>
    <row r="19" spans="1:21" x14ac:dyDescent="0.2">
      <c r="A19" t="s">
        <v>103</v>
      </c>
      <c r="B19">
        <v>18</v>
      </c>
      <c r="C19">
        <v>1</v>
      </c>
      <c r="D19">
        <v>1</v>
      </c>
      <c r="E19">
        <v>1</v>
      </c>
      <c r="F19">
        <v>1</v>
      </c>
      <c r="G19">
        <v>1</v>
      </c>
      <c r="H19">
        <v>1</v>
      </c>
      <c r="I19">
        <v>1</v>
      </c>
      <c r="J19" t="str">
        <f t="shared" si="0"/>
        <v>Male</v>
      </c>
      <c r="K19" s="26">
        <v>42639</v>
      </c>
      <c r="L19" s="26">
        <v>19596</v>
      </c>
      <c r="M19" s="28">
        <f t="shared" si="1"/>
        <v>63.086071184120556</v>
      </c>
      <c r="N19">
        <v>3</v>
      </c>
      <c r="O19" t="str">
        <f t="shared" si="2"/>
        <v>Black or AA</v>
      </c>
      <c r="P19">
        <v>2</v>
      </c>
      <c r="Q19" t="str">
        <f t="shared" si="3"/>
        <v>Not Hispanic</v>
      </c>
      <c r="R19" t="s">
        <v>643</v>
      </c>
      <c r="S19">
        <f>5*$U$1</f>
        <v>260.71449999999999</v>
      </c>
      <c r="T19">
        <v>260.71449999999999</v>
      </c>
    </row>
    <row r="20" spans="1:21" x14ac:dyDescent="0.2">
      <c r="A20" t="s">
        <v>104</v>
      </c>
      <c r="B20">
        <v>19</v>
      </c>
      <c r="C20">
        <v>1</v>
      </c>
      <c r="D20">
        <v>1</v>
      </c>
      <c r="E20">
        <v>1</v>
      </c>
      <c r="F20">
        <v>1</v>
      </c>
      <c r="G20">
        <v>1</v>
      </c>
      <c r="H20">
        <v>1</v>
      </c>
      <c r="I20">
        <v>2</v>
      </c>
      <c r="J20" t="str">
        <f t="shared" si="0"/>
        <v>Female</v>
      </c>
      <c r="K20" s="26">
        <v>42636</v>
      </c>
      <c r="L20" s="26">
        <v>17802</v>
      </c>
      <c r="M20" s="28">
        <f t="shared" si="1"/>
        <v>67.99178644763856</v>
      </c>
      <c r="N20">
        <v>3</v>
      </c>
      <c r="O20" t="str">
        <f t="shared" si="2"/>
        <v>Black or AA</v>
      </c>
      <c r="P20">
        <v>2</v>
      </c>
      <c r="Q20" t="str">
        <f t="shared" si="3"/>
        <v>Not Hispanic</v>
      </c>
      <c r="R20" t="s">
        <v>646</v>
      </c>
      <c r="S20">
        <f>30*$U$1</f>
        <v>1564.2869999999998</v>
      </c>
      <c r="T20">
        <v>1564.2869999999998</v>
      </c>
    </row>
    <row r="21" spans="1:21" x14ac:dyDescent="0.2">
      <c r="A21" t="s">
        <v>105</v>
      </c>
      <c r="B21">
        <v>20</v>
      </c>
      <c r="C21">
        <v>1</v>
      </c>
      <c r="D21">
        <v>0</v>
      </c>
      <c r="E21">
        <v>0</v>
      </c>
      <c r="F21">
        <v>0</v>
      </c>
      <c r="G21">
        <v>0</v>
      </c>
      <c r="H21">
        <v>0</v>
      </c>
      <c r="I21">
        <v>2</v>
      </c>
      <c r="J21" t="str">
        <f t="shared" si="0"/>
        <v>Female</v>
      </c>
      <c r="K21" s="26">
        <v>42632</v>
      </c>
      <c r="L21" s="26">
        <v>21213</v>
      </c>
      <c r="M21" s="28">
        <f t="shared" si="1"/>
        <v>58.642026009582423</v>
      </c>
      <c r="N21">
        <v>3</v>
      </c>
      <c r="O21" t="str">
        <f t="shared" si="2"/>
        <v>Black or AA</v>
      </c>
      <c r="P21">
        <v>2</v>
      </c>
      <c r="Q21" t="str">
        <f t="shared" si="3"/>
        <v>Not Hispanic</v>
      </c>
      <c r="R21" t="s">
        <v>651</v>
      </c>
      <c r="S21">
        <f>4*U1</f>
        <v>208.57159999999999</v>
      </c>
      <c r="T21">
        <v>208.57159999999999</v>
      </c>
    </row>
    <row r="22" spans="1:21" x14ac:dyDescent="0.2">
      <c r="A22" t="s">
        <v>129</v>
      </c>
      <c r="B22">
        <v>21</v>
      </c>
      <c r="C22">
        <v>1</v>
      </c>
      <c r="D22">
        <v>0</v>
      </c>
      <c r="E22">
        <v>0</v>
      </c>
      <c r="F22">
        <v>0</v>
      </c>
      <c r="G22">
        <v>0</v>
      </c>
      <c r="H22">
        <v>0</v>
      </c>
      <c r="I22">
        <v>2</v>
      </c>
      <c r="J22" t="str">
        <f t="shared" si="0"/>
        <v>Female</v>
      </c>
      <c r="K22" s="26">
        <v>42672</v>
      </c>
      <c r="L22" s="26">
        <v>34311</v>
      </c>
      <c r="M22" s="28">
        <f t="shared" si="1"/>
        <v>22.890828199863108</v>
      </c>
      <c r="N22">
        <v>2</v>
      </c>
      <c r="O22" t="str">
        <f t="shared" si="2"/>
        <v>Asian</v>
      </c>
      <c r="P22">
        <v>3</v>
      </c>
      <c r="Q22" t="str">
        <f t="shared" si="3"/>
        <v>Unknown</v>
      </c>
      <c r="R22" t="s">
        <v>653</v>
      </c>
      <c r="S22">
        <f>(1+(3/12))*U1</f>
        <v>65.178624999999997</v>
      </c>
      <c r="T22">
        <v>65.178624999999997</v>
      </c>
    </row>
    <row r="23" spans="1:21" x14ac:dyDescent="0.2">
      <c r="A23" t="s">
        <v>130</v>
      </c>
      <c r="B23">
        <v>22</v>
      </c>
      <c r="C23">
        <v>1</v>
      </c>
      <c r="D23">
        <v>1</v>
      </c>
      <c r="E23">
        <v>1</v>
      </c>
      <c r="F23">
        <v>1</v>
      </c>
      <c r="G23">
        <v>1</v>
      </c>
      <c r="H23">
        <v>1</v>
      </c>
      <c r="I23">
        <v>1</v>
      </c>
      <c r="J23" t="str">
        <f t="shared" si="0"/>
        <v>Male</v>
      </c>
      <c r="K23" s="26">
        <v>42642</v>
      </c>
      <c r="L23" s="26">
        <v>27307</v>
      </c>
      <c r="M23" s="28">
        <f t="shared" si="1"/>
        <v>41.982375085557806</v>
      </c>
      <c r="N23">
        <v>3</v>
      </c>
      <c r="O23" t="str">
        <f t="shared" si="2"/>
        <v>Black or AA</v>
      </c>
      <c r="P23">
        <v>3</v>
      </c>
      <c r="Q23" t="str">
        <f t="shared" si="3"/>
        <v>Unknown</v>
      </c>
      <c r="R23" t="s">
        <v>657</v>
      </c>
      <c r="S23">
        <f>2*$U$1</f>
        <v>104.28579999999999</v>
      </c>
      <c r="T23">
        <v>104.28579999999999</v>
      </c>
    </row>
    <row r="24" spans="1:21" x14ac:dyDescent="0.2">
      <c r="A24" t="s">
        <v>106</v>
      </c>
      <c r="B24">
        <v>23</v>
      </c>
      <c r="C24">
        <v>1</v>
      </c>
      <c r="D24">
        <v>1</v>
      </c>
      <c r="E24">
        <v>1</v>
      </c>
      <c r="F24">
        <v>0</v>
      </c>
      <c r="G24">
        <v>0</v>
      </c>
      <c r="H24">
        <v>0</v>
      </c>
      <c r="I24">
        <v>2</v>
      </c>
      <c r="J24" t="str">
        <f t="shared" si="0"/>
        <v>Female</v>
      </c>
      <c r="K24" s="26">
        <v>42670</v>
      </c>
      <c r="L24" s="26">
        <v>19584</v>
      </c>
      <c r="M24" s="28">
        <f t="shared" si="1"/>
        <v>63.204996577686643</v>
      </c>
      <c r="N24">
        <v>3</v>
      </c>
      <c r="O24" t="str">
        <f t="shared" si="2"/>
        <v>Black or AA</v>
      </c>
      <c r="P24">
        <v>4</v>
      </c>
      <c r="Q24" t="str">
        <f t="shared" si="3"/>
        <v>Prefer-Not-To-anwer</v>
      </c>
      <c r="R24" t="s">
        <v>660</v>
      </c>
      <c r="S24" s="64" t="s">
        <v>1219</v>
      </c>
      <c r="T24" s="64">
        <f>6*$U$1</f>
        <v>312.85739999999998</v>
      </c>
      <c r="U24" t="s">
        <v>1220</v>
      </c>
    </row>
    <row r="25" spans="1:21" x14ac:dyDescent="0.2">
      <c r="A25" t="s">
        <v>107</v>
      </c>
      <c r="B25">
        <v>24</v>
      </c>
      <c r="C25">
        <v>1</v>
      </c>
      <c r="D25">
        <v>0</v>
      </c>
      <c r="E25">
        <v>0</v>
      </c>
      <c r="F25">
        <v>0</v>
      </c>
      <c r="G25">
        <v>0</v>
      </c>
      <c r="H25">
        <v>0</v>
      </c>
      <c r="I25">
        <v>1</v>
      </c>
      <c r="J25" t="str">
        <f t="shared" si="0"/>
        <v>Male</v>
      </c>
      <c r="K25" s="26">
        <v>42642</v>
      </c>
      <c r="L25" s="26">
        <v>20994</v>
      </c>
      <c r="M25" s="28">
        <f t="shared" si="1"/>
        <v>59.266427104722879</v>
      </c>
      <c r="N25">
        <v>3</v>
      </c>
      <c r="O25" t="str">
        <f t="shared" si="2"/>
        <v>Black or AA</v>
      </c>
      <c r="P25">
        <v>2</v>
      </c>
      <c r="Q25" t="str">
        <f t="shared" si="3"/>
        <v>Not Hispanic</v>
      </c>
      <c r="R25">
        <v>2015</v>
      </c>
      <c r="S25">
        <f>(1+(9/12))*U1</f>
        <v>91.250074999999995</v>
      </c>
      <c r="T25">
        <v>91.250074999999995</v>
      </c>
    </row>
    <row r="26" spans="1:21" x14ac:dyDescent="0.2">
      <c r="A26" t="s">
        <v>108</v>
      </c>
      <c r="B26">
        <v>25</v>
      </c>
      <c r="C26">
        <v>1</v>
      </c>
      <c r="D26">
        <v>1</v>
      </c>
      <c r="E26">
        <v>1</v>
      </c>
      <c r="F26">
        <v>1</v>
      </c>
      <c r="G26">
        <v>1</v>
      </c>
      <c r="H26">
        <v>1</v>
      </c>
      <c r="I26">
        <v>2</v>
      </c>
      <c r="J26" t="str">
        <f t="shared" si="0"/>
        <v>Female</v>
      </c>
      <c r="K26" s="26">
        <v>42656</v>
      </c>
      <c r="L26" s="26">
        <v>18133</v>
      </c>
      <c r="M26" s="28">
        <f t="shared" si="1"/>
        <v>67.139288158795353</v>
      </c>
      <c r="N26">
        <v>3</v>
      </c>
      <c r="O26" t="str">
        <f t="shared" si="2"/>
        <v>Black or AA</v>
      </c>
      <c r="P26">
        <v>2</v>
      </c>
      <c r="Q26" t="str">
        <f t="shared" si="3"/>
        <v>Not Hispanic</v>
      </c>
      <c r="R26" t="s">
        <v>573</v>
      </c>
      <c r="S26">
        <f>5*$U$1</f>
        <v>260.71449999999999</v>
      </c>
      <c r="T26">
        <v>260.71449999999999</v>
      </c>
    </row>
    <row r="27" spans="1:21" x14ac:dyDescent="0.2">
      <c r="A27" t="s">
        <v>109</v>
      </c>
      <c r="B27">
        <v>26</v>
      </c>
      <c r="C27">
        <v>1</v>
      </c>
      <c r="D27">
        <v>0</v>
      </c>
      <c r="E27">
        <v>0</v>
      </c>
      <c r="F27">
        <v>0</v>
      </c>
      <c r="G27">
        <v>0</v>
      </c>
      <c r="H27">
        <v>0</v>
      </c>
      <c r="I27">
        <v>1</v>
      </c>
      <c r="J27" t="str">
        <f t="shared" si="0"/>
        <v>Male</v>
      </c>
      <c r="K27" s="26">
        <v>42650</v>
      </c>
      <c r="L27" s="26">
        <v>25852</v>
      </c>
      <c r="M27" s="28">
        <f t="shared" si="1"/>
        <v>45.989048596851489</v>
      </c>
      <c r="N27">
        <v>3</v>
      </c>
      <c r="O27" t="str">
        <f t="shared" si="2"/>
        <v>Black or AA</v>
      </c>
      <c r="P27">
        <v>2</v>
      </c>
      <c r="Q27" t="str">
        <f t="shared" si="3"/>
        <v>Not Hispanic</v>
      </c>
      <c r="R27" t="s">
        <v>573</v>
      </c>
      <c r="S27">
        <f>5*U1</f>
        <v>260.71449999999999</v>
      </c>
      <c r="T27">
        <v>260.71449999999999</v>
      </c>
    </row>
    <row r="28" spans="1:21" x14ac:dyDescent="0.2">
      <c r="A28" t="s">
        <v>131</v>
      </c>
      <c r="B28">
        <v>27</v>
      </c>
      <c r="C28">
        <v>1</v>
      </c>
      <c r="D28">
        <v>1</v>
      </c>
      <c r="E28">
        <v>1</v>
      </c>
      <c r="F28">
        <v>1</v>
      </c>
      <c r="G28">
        <v>1</v>
      </c>
      <c r="H28">
        <v>1</v>
      </c>
      <c r="I28">
        <v>2</v>
      </c>
      <c r="J28" t="str">
        <f t="shared" si="0"/>
        <v>Female</v>
      </c>
      <c r="K28" s="26">
        <v>42664</v>
      </c>
      <c r="L28" s="26">
        <v>21363</v>
      </c>
      <c r="M28" s="28">
        <f t="shared" si="1"/>
        <v>58.316906228610605</v>
      </c>
      <c r="N28">
        <v>5</v>
      </c>
      <c r="O28" t="str">
        <f t="shared" si="2"/>
        <v>White</v>
      </c>
      <c r="P28">
        <v>2</v>
      </c>
      <c r="Q28" t="str">
        <f t="shared" si="3"/>
        <v>Not Hispanic</v>
      </c>
      <c r="R28" t="s">
        <v>673</v>
      </c>
      <c r="S28">
        <f>16*$U$1</f>
        <v>834.28639999999996</v>
      </c>
      <c r="T28">
        <v>834.28639999999996</v>
      </c>
    </row>
    <row r="29" spans="1:21" x14ac:dyDescent="0.2">
      <c r="A29" t="s">
        <v>110</v>
      </c>
      <c r="B29">
        <v>28</v>
      </c>
      <c r="C29">
        <v>1</v>
      </c>
      <c r="D29">
        <v>0</v>
      </c>
      <c r="E29">
        <v>0</v>
      </c>
      <c r="F29">
        <v>0</v>
      </c>
      <c r="G29">
        <v>0</v>
      </c>
      <c r="H29">
        <v>0</v>
      </c>
      <c r="I29">
        <v>1</v>
      </c>
      <c r="J29" t="str">
        <f t="shared" si="0"/>
        <v>Male</v>
      </c>
      <c r="K29" s="26">
        <v>42657</v>
      </c>
      <c r="L29" s="26">
        <v>22288</v>
      </c>
      <c r="M29" s="28">
        <f t="shared" si="1"/>
        <v>55.76916495550995</v>
      </c>
      <c r="N29">
        <v>5</v>
      </c>
      <c r="O29" t="str">
        <f t="shared" si="2"/>
        <v>White</v>
      </c>
      <c r="P29">
        <v>2</v>
      </c>
      <c r="Q29" t="str">
        <f t="shared" si="3"/>
        <v>Not Hispanic</v>
      </c>
      <c r="R29">
        <v>260</v>
      </c>
      <c r="S29">
        <v>260</v>
      </c>
      <c r="T29">
        <v>260</v>
      </c>
    </row>
    <row r="30" spans="1:21" x14ac:dyDescent="0.2">
      <c r="A30" t="s">
        <v>111</v>
      </c>
      <c r="B30">
        <v>29</v>
      </c>
      <c r="C30">
        <v>1</v>
      </c>
      <c r="D30">
        <v>0</v>
      </c>
      <c r="E30">
        <v>0</v>
      </c>
      <c r="F30">
        <v>0</v>
      </c>
      <c r="G30">
        <v>0</v>
      </c>
      <c r="H30">
        <v>0</v>
      </c>
      <c r="I30">
        <v>1</v>
      </c>
      <c r="J30" t="str">
        <f t="shared" si="0"/>
        <v>Male</v>
      </c>
      <c r="K30" s="26">
        <v>42656</v>
      </c>
      <c r="L30" s="26">
        <v>21068</v>
      </c>
      <c r="M30" s="28">
        <f t="shared" si="1"/>
        <v>59.105236139630506</v>
      </c>
      <c r="N30">
        <v>3</v>
      </c>
      <c r="O30" t="str">
        <f t="shared" si="2"/>
        <v>Black or AA</v>
      </c>
      <c r="P30">
        <v>2</v>
      </c>
      <c r="Q30" t="str">
        <f t="shared" si="3"/>
        <v>Not Hispanic</v>
      </c>
      <c r="R30" t="s">
        <v>680</v>
      </c>
      <c r="S30">
        <f>(18/12)*U1</f>
        <v>78.214349999999996</v>
      </c>
      <c r="T30">
        <v>78.214349999999996</v>
      </c>
    </row>
    <row r="31" spans="1:21" x14ac:dyDescent="0.2">
      <c r="A31" t="s">
        <v>112</v>
      </c>
      <c r="B31">
        <v>30</v>
      </c>
      <c r="C31">
        <v>1</v>
      </c>
      <c r="D31">
        <v>1</v>
      </c>
      <c r="E31">
        <v>1</v>
      </c>
      <c r="F31">
        <v>1</v>
      </c>
      <c r="G31">
        <v>1</v>
      </c>
      <c r="H31">
        <v>1</v>
      </c>
      <c r="I31">
        <v>2</v>
      </c>
      <c r="J31" t="str">
        <f t="shared" si="0"/>
        <v>Female</v>
      </c>
      <c r="K31" s="26">
        <v>42664</v>
      </c>
      <c r="L31" s="26">
        <v>20833</v>
      </c>
      <c r="M31" s="28">
        <f t="shared" si="1"/>
        <v>59.771902806297021</v>
      </c>
      <c r="N31">
        <v>3</v>
      </c>
      <c r="O31" t="str">
        <f t="shared" si="2"/>
        <v>Black or AA</v>
      </c>
      <c r="P31">
        <v>2</v>
      </c>
      <c r="Q31" t="str">
        <f t="shared" si="3"/>
        <v>Not Hispanic</v>
      </c>
      <c r="R31" t="s">
        <v>683</v>
      </c>
      <c r="S31">
        <v>192</v>
      </c>
      <c r="T31">
        <v>192</v>
      </c>
    </row>
    <row r="32" spans="1:21" x14ac:dyDescent="0.2">
      <c r="A32" t="s">
        <v>132</v>
      </c>
      <c r="B32">
        <v>31</v>
      </c>
      <c r="C32">
        <v>1</v>
      </c>
      <c r="D32">
        <v>0</v>
      </c>
      <c r="E32">
        <v>0</v>
      </c>
      <c r="F32">
        <v>0</v>
      </c>
      <c r="G32">
        <v>0</v>
      </c>
      <c r="H32">
        <v>0</v>
      </c>
      <c r="I32">
        <v>2</v>
      </c>
      <c r="J32" t="str">
        <f t="shared" si="0"/>
        <v>Female</v>
      </c>
      <c r="K32" s="26">
        <v>42664</v>
      </c>
      <c r="L32" s="26">
        <v>20833</v>
      </c>
      <c r="M32" s="28">
        <f t="shared" si="1"/>
        <v>59.771902806297021</v>
      </c>
      <c r="N32">
        <v>3</v>
      </c>
      <c r="O32" t="str">
        <f t="shared" si="2"/>
        <v>Black or AA</v>
      </c>
      <c r="P32">
        <v>2</v>
      </c>
      <c r="Q32" t="str">
        <f t="shared" si="3"/>
        <v>Not Hispanic</v>
      </c>
      <c r="R32" t="s">
        <v>687</v>
      </c>
      <c r="S32">
        <f>1*U1</f>
        <v>52.142899999999997</v>
      </c>
      <c r="T32">
        <v>52.142899999999997</v>
      </c>
    </row>
    <row r="33" spans="1:21" x14ac:dyDescent="0.2">
      <c r="A33" t="s">
        <v>113</v>
      </c>
      <c r="B33">
        <v>32</v>
      </c>
      <c r="C33">
        <v>1</v>
      </c>
      <c r="D33">
        <v>0</v>
      </c>
      <c r="E33">
        <v>0</v>
      </c>
      <c r="F33">
        <v>0</v>
      </c>
      <c r="G33">
        <v>0</v>
      </c>
      <c r="H33">
        <v>0</v>
      </c>
      <c r="I33">
        <v>2</v>
      </c>
      <c r="J33" t="str">
        <f t="shared" si="0"/>
        <v>Female</v>
      </c>
      <c r="K33" s="26">
        <v>42683</v>
      </c>
      <c r="L33" s="26">
        <v>22541</v>
      </c>
      <c r="M33" s="28">
        <f t="shared" si="1"/>
        <v>55.144763860369494</v>
      </c>
      <c r="N33">
        <v>3</v>
      </c>
      <c r="O33" t="str">
        <f t="shared" si="2"/>
        <v>Black or AA</v>
      </c>
      <c r="P33">
        <v>2</v>
      </c>
      <c r="Q33" t="str">
        <f t="shared" si="3"/>
        <v>Not Hispanic</v>
      </c>
      <c r="R33" t="s">
        <v>575</v>
      </c>
      <c r="S33" s="64" t="s">
        <v>651</v>
      </c>
      <c r="T33" s="64">
        <f>4*$U$1</f>
        <v>208.57159999999999</v>
      </c>
      <c r="U33" t="s">
        <v>1220</v>
      </c>
    </row>
    <row r="34" spans="1:21" x14ac:dyDescent="0.2">
      <c r="A34" t="s">
        <v>114</v>
      </c>
      <c r="B34">
        <v>33</v>
      </c>
      <c r="C34">
        <v>1</v>
      </c>
      <c r="D34">
        <v>1</v>
      </c>
      <c r="E34">
        <v>1</v>
      </c>
      <c r="F34">
        <v>1</v>
      </c>
      <c r="G34">
        <v>1</v>
      </c>
      <c r="H34">
        <v>1</v>
      </c>
      <c r="I34">
        <v>2</v>
      </c>
      <c r="J34" t="str">
        <f t="shared" ref="J34:J65" si="4">IF(I34=1,"Male","Female")</f>
        <v>Female</v>
      </c>
      <c r="K34" s="26">
        <v>42663</v>
      </c>
      <c r="L34" s="26">
        <v>21366</v>
      </c>
      <c r="M34" s="28">
        <f t="shared" ref="M34:M65" si="5">(((MONTH(K34)*30.4375)+(YEAR(K34)*12*30.4375)+DAY(K34))/365.25)-(((MONTH(L34)*30.4375)+(YEAR(L34)*12*30.4375)+DAY(L34))/365.25)</f>
        <v>58.305954825462095</v>
      </c>
      <c r="N34">
        <v>3</v>
      </c>
      <c r="O34" t="str">
        <f t="shared" ref="O34:O65" si="6">IF(N34=1,"American-Indian or Alaska Native",IF(N34=2,"Asian",IF(N34=3,"Black or AA",IF(N34=4,"Native-Hawaiian",IF(N34=5,"White",IF(N34=6,"Multi",IF(N34=7,"Unknwon")))))))</f>
        <v>Black or AA</v>
      </c>
      <c r="P34">
        <v>2</v>
      </c>
      <c r="Q34" t="str">
        <f t="shared" ref="Q34:Q65" si="7">IF(P34=1,"Hispanic or Latino",IF(P34=2,"Not Hispanic",IF(P34=3,"Unknown",IF(P34=4,"Prefer-Not-To-anwer"))))</f>
        <v>Not Hispanic</v>
      </c>
      <c r="R34" t="s">
        <v>693</v>
      </c>
      <c r="S34">
        <f>3*$U$1</f>
        <v>156.42869999999999</v>
      </c>
      <c r="T34">
        <v>156.42869999999999</v>
      </c>
    </row>
    <row r="35" spans="1:21" x14ac:dyDescent="0.2">
      <c r="A35" t="s">
        <v>133</v>
      </c>
      <c r="B35">
        <v>34</v>
      </c>
      <c r="C35">
        <v>1</v>
      </c>
      <c r="D35">
        <v>1</v>
      </c>
      <c r="E35">
        <v>1</v>
      </c>
      <c r="F35">
        <v>1</v>
      </c>
      <c r="G35">
        <v>1</v>
      </c>
      <c r="H35">
        <v>1</v>
      </c>
      <c r="I35">
        <v>1</v>
      </c>
      <c r="J35" t="str">
        <f t="shared" si="4"/>
        <v>Male</v>
      </c>
      <c r="K35" s="26">
        <v>42669</v>
      </c>
      <c r="L35" s="26">
        <v>21160</v>
      </c>
      <c r="M35" s="28">
        <f t="shared" si="5"/>
        <v>58.88809034907581</v>
      </c>
      <c r="N35">
        <v>5</v>
      </c>
      <c r="O35" t="str">
        <f t="shared" si="6"/>
        <v>White</v>
      </c>
      <c r="P35">
        <v>1</v>
      </c>
      <c r="Q35" t="str">
        <f t="shared" si="7"/>
        <v>Hispanic or Latino</v>
      </c>
      <c r="R35" t="s">
        <v>651</v>
      </c>
      <c r="S35">
        <f>4*$U$1</f>
        <v>208.57159999999999</v>
      </c>
      <c r="T35">
        <v>208.57159999999999</v>
      </c>
    </row>
    <row r="36" spans="1:21" x14ac:dyDescent="0.2">
      <c r="A36" t="s">
        <v>134</v>
      </c>
      <c r="B36">
        <v>35</v>
      </c>
      <c r="C36">
        <v>1</v>
      </c>
      <c r="D36">
        <v>0</v>
      </c>
      <c r="E36">
        <v>0</v>
      </c>
      <c r="F36">
        <v>0</v>
      </c>
      <c r="G36">
        <v>0</v>
      </c>
      <c r="H36">
        <v>0</v>
      </c>
      <c r="I36">
        <v>1</v>
      </c>
      <c r="J36" t="str">
        <f t="shared" si="4"/>
        <v>Male</v>
      </c>
      <c r="K36" s="26">
        <v>42706</v>
      </c>
      <c r="L36" s="26">
        <v>29492</v>
      </c>
      <c r="M36" s="28">
        <f t="shared" si="5"/>
        <v>36.178815879534568</v>
      </c>
      <c r="N36">
        <v>5</v>
      </c>
      <c r="O36" t="str">
        <f t="shared" si="6"/>
        <v>White</v>
      </c>
      <c r="P36">
        <v>2</v>
      </c>
      <c r="Q36" t="str">
        <f t="shared" si="7"/>
        <v>Not Hispanic</v>
      </c>
      <c r="R36" t="s">
        <v>700</v>
      </c>
      <c r="S36">
        <v>60</v>
      </c>
      <c r="T36">
        <v>60</v>
      </c>
    </row>
    <row r="37" spans="1:21" x14ac:dyDescent="0.2">
      <c r="A37" t="s">
        <v>135</v>
      </c>
      <c r="B37">
        <v>36</v>
      </c>
      <c r="C37">
        <v>1</v>
      </c>
      <c r="D37">
        <v>1</v>
      </c>
      <c r="E37">
        <v>1</v>
      </c>
      <c r="F37">
        <v>1</v>
      </c>
      <c r="G37">
        <v>1</v>
      </c>
      <c r="H37">
        <v>1</v>
      </c>
      <c r="I37">
        <v>2</v>
      </c>
      <c r="J37" t="str">
        <f t="shared" si="4"/>
        <v>Female</v>
      </c>
      <c r="K37" s="26">
        <v>42696</v>
      </c>
      <c r="L37" s="26">
        <v>24658</v>
      </c>
      <c r="M37" s="28">
        <f t="shared" si="5"/>
        <v>49.379876796714598</v>
      </c>
      <c r="N37">
        <v>3</v>
      </c>
      <c r="O37" t="str">
        <f t="shared" si="6"/>
        <v>Black or AA</v>
      </c>
      <c r="P37">
        <v>2</v>
      </c>
      <c r="Q37" t="str">
        <f t="shared" si="7"/>
        <v>Not Hispanic</v>
      </c>
      <c r="R37" t="s">
        <v>704</v>
      </c>
      <c r="S37">
        <f>7*$U$1</f>
        <v>365.00029999999998</v>
      </c>
      <c r="T37">
        <v>365.00029999999998</v>
      </c>
    </row>
    <row r="38" spans="1:21" x14ac:dyDescent="0.2">
      <c r="A38" t="s">
        <v>115</v>
      </c>
      <c r="B38">
        <v>37</v>
      </c>
      <c r="C38">
        <v>1</v>
      </c>
      <c r="D38">
        <v>1</v>
      </c>
      <c r="E38">
        <v>1</v>
      </c>
      <c r="F38">
        <v>1</v>
      </c>
      <c r="G38">
        <v>1</v>
      </c>
      <c r="H38">
        <v>1</v>
      </c>
      <c r="I38">
        <v>2</v>
      </c>
      <c r="J38" t="str">
        <f t="shared" si="4"/>
        <v>Female</v>
      </c>
      <c r="K38" s="26">
        <v>42678</v>
      </c>
      <c r="L38" s="26">
        <v>26865</v>
      </c>
      <c r="M38" s="28">
        <f t="shared" si="5"/>
        <v>43.289527720739216</v>
      </c>
      <c r="N38">
        <v>5</v>
      </c>
      <c r="O38" t="str">
        <f t="shared" si="6"/>
        <v>White</v>
      </c>
      <c r="P38">
        <v>2</v>
      </c>
      <c r="Q38" t="str">
        <f t="shared" si="7"/>
        <v>Not Hispanic</v>
      </c>
      <c r="R38" t="s">
        <v>708</v>
      </c>
      <c r="S38">
        <f>1*$U$1</f>
        <v>52.142899999999997</v>
      </c>
      <c r="T38">
        <v>52.142899999999997</v>
      </c>
    </row>
    <row r="39" spans="1:21" x14ac:dyDescent="0.2">
      <c r="A39" t="s">
        <v>116</v>
      </c>
      <c r="B39">
        <v>38</v>
      </c>
      <c r="C39">
        <v>1</v>
      </c>
      <c r="D39">
        <v>1</v>
      </c>
      <c r="E39">
        <v>1</v>
      </c>
      <c r="F39">
        <v>1</v>
      </c>
      <c r="G39">
        <v>1</v>
      </c>
      <c r="H39">
        <v>1</v>
      </c>
      <c r="I39">
        <v>2</v>
      </c>
      <c r="J39" t="str">
        <f t="shared" si="4"/>
        <v>Female</v>
      </c>
      <c r="K39" s="26">
        <v>42683</v>
      </c>
      <c r="L39" s="26">
        <v>21756</v>
      </c>
      <c r="M39" s="28">
        <f t="shared" si="5"/>
        <v>57.289527720739216</v>
      </c>
      <c r="N39">
        <v>3</v>
      </c>
      <c r="O39" t="str">
        <f t="shared" si="6"/>
        <v>Black or AA</v>
      </c>
      <c r="P39">
        <v>2</v>
      </c>
      <c r="Q39" t="str">
        <f t="shared" si="7"/>
        <v>Not Hispanic</v>
      </c>
      <c r="R39" t="s">
        <v>712</v>
      </c>
      <c r="S39">
        <f>8*$U$1</f>
        <v>417.14319999999998</v>
      </c>
      <c r="T39">
        <v>417.14319999999998</v>
      </c>
    </row>
    <row r="40" spans="1:21" x14ac:dyDescent="0.2">
      <c r="A40" t="s">
        <v>136</v>
      </c>
      <c r="B40">
        <v>39</v>
      </c>
      <c r="C40">
        <v>1</v>
      </c>
      <c r="D40">
        <v>0</v>
      </c>
      <c r="E40">
        <v>0</v>
      </c>
      <c r="F40">
        <v>0</v>
      </c>
      <c r="G40">
        <v>0</v>
      </c>
      <c r="H40">
        <v>0</v>
      </c>
      <c r="I40">
        <v>1</v>
      </c>
      <c r="J40" t="str">
        <f t="shared" si="4"/>
        <v>Male</v>
      </c>
      <c r="K40" s="26">
        <v>42685</v>
      </c>
      <c r="L40" s="26">
        <v>25257</v>
      </c>
      <c r="M40" s="28">
        <f t="shared" si="5"/>
        <v>47.717145790554468</v>
      </c>
      <c r="N40">
        <v>3</v>
      </c>
      <c r="O40" t="str">
        <f t="shared" si="6"/>
        <v>Black or AA</v>
      </c>
      <c r="P40">
        <v>2</v>
      </c>
      <c r="Q40" t="str">
        <f t="shared" si="7"/>
        <v>Not Hispanic</v>
      </c>
      <c r="R40" t="s">
        <v>714</v>
      </c>
      <c r="S40">
        <f>5*U1</f>
        <v>260.71449999999999</v>
      </c>
      <c r="T40">
        <v>260.71449999999999</v>
      </c>
    </row>
    <row r="41" spans="1:21" x14ac:dyDescent="0.2">
      <c r="A41" t="s">
        <v>137</v>
      </c>
      <c r="B41">
        <v>40</v>
      </c>
      <c r="C41">
        <v>1</v>
      </c>
      <c r="D41">
        <v>1</v>
      </c>
      <c r="E41">
        <v>1</v>
      </c>
      <c r="F41">
        <v>1</v>
      </c>
      <c r="G41">
        <v>1</v>
      </c>
      <c r="H41">
        <v>1</v>
      </c>
      <c r="I41">
        <v>1</v>
      </c>
      <c r="J41" t="str">
        <f t="shared" si="4"/>
        <v>Male</v>
      </c>
      <c r="K41" s="26">
        <v>42690</v>
      </c>
      <c r="L41" s="26">
        <v>21478</v>
      </c>
      <c r="M41" s="28">
        <f t="shared" si="5"/>
        <v>58.072381930184747</v>
      </c>
      <c r="N41">
        <v>3</v>
      </c>
      <c r="O41" t="str">
        <f t="shared" si="6"/>
        <v>Black or AA</v>
      </c>
      <c r="P41">
        <v>2</v>
      </c>
      <c r="Q41" t="str">
        <f t="shared" si="7"/>
        <v>Not Hispanic</v>
      </c>
      <c r="R41">
        <v>480</v>
      </c>
      <c r="S41">
        <v>480</v>
      </c>
      <c r="T41">
        <v>480</v>
      </c>
    </row>
    <row r="42" spans="1:21" x14ac:dyDescent="0.2">
      <c r="A42" t="s">
        <v>138</v>
      </c>
      <c r="B42">
        <v>41</v>
      </c>
      <c r="C42">
        <v>1</v>
      </c>
      <c r="D42">
        <v>1</v>
      </c>
      <c r="E42">
        <v>1</v>
      </c>
      <c r="F42">
        <v>1</v>
      </c>
      <c r="G42">
        <v>1</v>
      </c>
      <c r="H42">
        <v>1</v>
      </c>
      <c r="I42">
        <v>1</v>
      </c>
      <c r="J42" t="str">
        <f t="shared" si="4"/>
        <v>Male</v>
      </c>
      <c r="K42" s="26">
        <v>42704</v>
      </c>
      <c r="L42" s="26">
        <v>17660</v>
      </c>
      <c r="M42" s="28">
        <f t="shared" si="5"/>
        <v>68.562970568103992</v>
      </c>
      <c r="N42">
        <v>5</v>
      </c>
      <c r="O42" t="str">
        <f t="shared" si="6"/>
        <v>White</v>
      </c>
      <c r="P42">
        <v>2</v>
      </c>
      <c r="Q42" t="str">
        <f t="shared" si="7"/>
        <v>Not Hispanic</v>
      </c>
      <c r="R42" t="s">
        <v>609</v>
      </c>
      <c r="S42">
        <f>10*$U$1</f>
        <v>521.42899999999997</v>
      </c>
      <c r="T42">
        <v>521.42899999999997</v>
      </c>
    </row>
    <row r="43" spans="1:21" x14ac:dyDescent="0.2">
      <c r="A43" t="s">
        <v>139</v>
      </c>
      <c r="B43">
        <v>42</v>
      </c>
      <c r="C43">
        <v>1</v>
      </c>
      <c r="D43">
        <v>0</v>
      </c>
      <c r="E43">
        <v>0</v>
      </c>
      <c r="F43">
        <v>0</v>
      </c>
      <c r="G43">
        <v>0</v>
      </c>
      <c r="H43">
        <v>0</v>
      </c>
      <c r="I43">
        <v>2</v>
      </c>
      <c r="J43" t="str">
        <f t="shared" si="4"/>
        <v>Female</v>
      </c>
      <c r="K43" s="26">
        <v>42703</v>
      </c>
      <c r="L43" s="26">
        <v>24836</v>
      </c>
      <c r="M43" s="28">
        <f t="shared" si="5"/>
        <v>48.913928815879444</v>
      </c>
      <c r="N43">
        <v>3</v>
      </c>
      <c r="O43" t="str">
        <f t="shared" si="6"/>
        <v>Black or AA</v>
      </c>
      <c r="P43">
        <v>2</v>
      </c>
      <c r="Q43" t="str">
        <f t="shared" si="7"/>
        <v>Not Hispanic</v>
      </c>
      <c r="R43" t="s">
        <v>693</v>
      </c>
      <c r="S43">
        <f>3*U1</f>
        <v>156.42869999999999</v>
      </c>
      <c r="T43">
        <v>156.42869999999999</v>
      </c>
    </row>
    <row r="44" spans="1:21" x14ac:dyDescent="0.2">
      <c r="A44" t="s">
        <v>117</v>
      </c>
      <c r="B44">
        <v>43</v>
      </c>
      <c r="C44">
        <v>1</v>
      </c>
      <c r="D44">
        <v>0</v>
      </c>
      <c r="E44">
        <v>0</v>
      </c>
      <c r="F44">
        <v>0</v>
      </c>
      <c r="G44">
        <v>0</v>
      </c>
      <c r="H44">
        <v>0</v>
      </c>
      <c r="I44">
        <v>1</v>
      </c>
      <c r="J44" t="str">
        <f t="shared" si="4"/>
        <v>Male</v>
      </c>
      <c r="K44" s="26">
        <v>42725</v>
      </c>
      <c r="L44" s="26">
        <v>25151</v>
      </c>
      <c r="M44" s="28">
        <f t="shared" si="5"/>
        <v>48.116187542779016</v>
      </c>
      <c r="N44">
        <v>5</v>
      </c>
      <c r="O44" t="str">
        <f t="shared" si="6"/>
        <v>White</v>
      </c>
      <c r="P44">
        <v>2</v>
      </c>
      <c r="Q44" t="str">
        <f t="shared" si="7"/>
        <v>Not Hispanic</v>
      </c>
      <c r="R44">
        <v>100</v>
      </c>
      <c r="S44">
        <v>100</v>
      </c>
      <c r="T44">
        <v>100</v>
      </c>
    </row>
    <row r="45" spans="1:21" x14ac:dyDescent="0.2">
      <c r="A45" t="s">
        <v>140</v>
      </c>
      <c r="B45">
        <v>44</v>
      </c>
      <c r="C45">
        <v>1</v>
      </c>
      <c r="D45">
        <v>0</v>
      </c>
      <c r="E45">
        <v>0</v>
      </c>
      <c r="F45">
        <v>0</v>
      </c>
      <c r="G45">
        <v>0</v>
      </c>
      <c r="H45">
        <v>0</v>
      </c>
      <c r="I45">
        <v>2</v>
      </c>
      <c r="J45" t="str">
        <f t="shared" si="4"/>
        <v>Female</v>
      </c>
      <c r="K45" s="26">
        <v>42725</v>
      </c>
      <c r="L45" s="26">
        <v>23668</v>
      </c>
      <c r="M45" s="28">
        <f t="shared" si="5"/>
        <v>52.174880219028182</v>
      </c>
      <c r="N45">
        <v>3</v>
      </c>
      <c r="O45" t="str">
        <f t="shared" si="6"/>
        <v>Black or AA</v>
      </c>
      <c r="P45">
        <v>2</v>
      </c>
      <c r="Q45" t="str">
        <f t="shared" si="7"/>
        <v>Not Hispanic</v>
      </c>
      <c r="R45" t="s">
        <v>730</v>
      </c>
      <c r="S45">
        <f>(156+312)/2</f>
        <v>234</v>
      </c>
      <c r="T45">
        <v>234</v>
      </c>
    </row>
    <row r="46" spans="1:21" x14ac:dyDescent="0.2">
      <c r="A46" t="s">
        <v>118</v>
      </c>
      <c r="B46">
        <v>45</v>
      </c>
      <c r="C46">
        <v>1</v>
      </c>
      <c r="D46">
        <v>1</v>
      </c>
      <c r="E46">
        <v>0</v>
      </c>
      <c r="F46">
        <v>0</v>
      </c>
      <c r="G46">
        <v>0</v>
      </c>
      <c r="H46">
        <v>0</v>
      </c>
      <c r="I46">
        <v>1</v>
      </c>
      <c r="J46" t="str">
        <f t="shared" si="4"/>
        <v>Male</v>
      </c>
      <c r="K46" s="26">
        <v>42712</v>
      </c>
      <c r="L46" s="26">
        <v>31584</v>
      </c>
      <c r="M46" s="28">
        <f t="shared" si="5"/>
        <v>30.46440793976717</v>
      </c>
      <c r="N46">
        <v>3</v>
      </c>
      <c r="O46" t="str">
        <f t="shared" si="6"/>
        <v>Black or AA</v>
      </c>
      <c r="P46">
        <v>2</v>
      </c>
      <c r="Q46" t="str">
        <f t="shared" si="7"/>
        <v>Not Hispanic</v>
      </c>
      <c r="R46" t="s">
        <v>733</v>
      </c>
      <c r="S46">
        <f>8*$U$1</f>
        <v>417.14319999999998</v>
      </c>
      <c r="T46">
        <v>417.14319999999998</v>
      </c>
    </row>
    <row r="47" spans="1:21" x14ac:dyDescent="0.2">
      <c r="A47" t="s">
        <v>141</v>
      </c>
      <c r="B47">
        <v>46</v>
      </c>
      <c r="C47">
        <v>1</v>
      </c>
      <c r="D47">
        <v>1</v>
      </c>
      <c r="E47">
        <v>1</v>
      </c>
      <c r="F47">
        <v>1</v>
      </c>
      <c r="G47">
        <v>1</v>
      </c>
      <c r="H47">
        <v>1</v>
      </c>
      <c r="I47">
        <v>2</v>
      </c>
      <c r="J47" t="str">
        <f t="shared" si="4"/>
        <v>Female</v>
      </c>
      <c r="K47" s="26">
        <v>42753</v>
      </c>
      <c r="L47" s="26">
        <v>26345</v>
      </c>
      <c r="M47" s="28">
        <f t="shared" si="5"/>
        <v>44.922142368240884</v>
      </c>
      <c r="N47">
        <v>99</v>
      </c>
      <c r="O47" t="b">
        <f t="shared" si="6"/>
        <v>0</v>
      </c>
      <c r="P47">
        <v>4</v>
      </c>
      <c r="Q47" t="str">
        <f t="shared" si="7"/>
        <v>Prefer-Not-To-anwer</v>
      </c>
      <c r="R47" t="s">
        <v>737</v>
      </c>
      <c r="S47">
        <f>7.5*$U$1</f>
        <v>391.07174999999995</v>
      </c>
      <c r="T47">
        <v>391.07174999999995</v>
      </c>
    </row>
    <row r="48" spans="1:21" x14ac:dyDescent="0.2">
      <c r="A48" t="s">
        <v>119</v>
      </c>
      <c r="B48">
        <v>47</v>
      </c>
      <c r="C48">
        <v>1</v>
      </c>
      <c r="D48">
        <v>0</v>
      </c>
      <c r="E48">
        <v>0</v>
      </c>
      <c r="F48">
        <v>0</v>
      </c>
      <c r="G48">
        <v>0</v>
      </c>
      <c r="H48">
        <v>0</v>
      </c>
      <c r="I48">
        <v>1</v>
      </c>
      <c r="J48" t="str">
        <f t="shared" si="4"/>
        <v>Male</v>
      </c>
      <c r="K48" s="26">
        <v>42772</v>
      </c>
      <c r="L48" s="26">
        <v>24131</v>
      </c>
      <c r="M48" s="28">
        <f t="shared" si="5"/>
        <v>51.034052019164847</v>
      </c>
      <c r="N48">
        <v>3</v>
      </c>
      <c r="O48" t="str">
        <f t="shared" si="6"/>
        <v>Black or AA</v>
      </c>
      <c r="P48">
        <v>2</v>
      </c>
      <c r="Q48" t="str">
        <f t="shared" si="7"/>
        <v>Not Hispanic</v>
      </c>
      <c r="R48" t="s">
        <v>741</v>
      </c>
      <c r="S48">
        <f>1*U1</f>
        <v>52.142899999999997</v>
      </c>
      <c r="T48">
        <v>52.142899999999997</v>
      </c>
    </row>
    <row r="49" spans="1:21" x14ac:dyDescent="0.2">
      <c r="A49" t="s">
        <v>142</v>
      </c>
      <c r="B49">
        <v>48</v>
      </c>
      <c r="C49">
        <v>1</v>
      </c>
      <c r="D49">
        <v>1</v>
      </c>
      <c r="E49">
        <v>1</v>
      </c>
      <c r="F49">
        <v>1</v>
      </c>
      <c r="G49">
        <v>1</v>
      </c>
      <c r="H49">
        <v>1</v>
      </c>
      <c r="I49">
        <v>2</v>
      </c>
      <c r="J49" t="str">
        <f t="shared" si="4"/>
        <v>Female</v>
      </c>
      <c r="K49" s="26">
        <v>42716</v>
      </c>
      <c r="L49" s="26">
        <v>20672</v>
      </c>
      <c r="M49" s="28">
        <f t="shared" si="5"/>
        <v>60.352498288843208</v>
      </c>
      <c r="N49">
        <v>5</v>
      </c>
      <c r="O49" t="str">
        <f t="shared" si="6"/>
        <v>White</v>
      </c>
      <c r="P49">
        <v>1</v>
      </c>
      <c r="Q49" t="str">
        <f t="shared" si="7"/>
        <v>Hispanic or Latino</v>
      </c>
      <c r="R49">
        <v>204</v>
      </c>
      <c r="S49">
        <v>204</v>
      </c>
      <c r="T49">
        <v>204</v>
      </c>
    </row>
    <row r="50" spans="1:21" x14ac:dyDescent="0.2">
      <c r="A50" t="s">
        <v>143</v>
      </c>
      <c r="B50">
        <v>49</v>
      </c>
      <c r="C50">
        <v>1</v>
      </c>
      <c r="D50">
        <v>1</v>
      </c>
      <c r="E50">
        <v>1</v>
      </c>
      <c r="F50">
        <v>1</v>
      </c>
      <c r="G50">
        <v>1</v>
      </c>
      <c r="H50">
        <v>1</v>
      </c>
      <c r="I50">
        <v>2</v>
      </c>
      <c r="J50" t="str">
        <f t="shared" si="4"/>
        <v>Female</v>
      </c>
      <c r="K50" s="26">
        <v>42744</v>
      </c>
      <c r="L50" s="26">
        <v>27254</v>
      </c>
      <c r="M50" s="28">
        <f t="shared" si="5"/>
        <v>42.405715263518232</v>
      </c>
      <c r="N50">
        <v>3</v>
      </c>
      <c r="O50" t="str">
        <f t="shared" si="6"/>
        <v>Black or AA</v>
      </c>
      <c r="P50">
        <v>2</v>
      </c>
      <c r="Q50" t="str">
        <f t="shared" si="7"/>
        <v>Not Hispanic</v>
      </c>
      <c r="R50" t="s">
        <v>641</v>
      </c>
      <c r="S50">
        <f>2*$U$1</f>
        <v>104.28579999999999</v>
      </c>
      <c r="T50">
        <v>104.28579999999999</v>
      </c>
    </row>
    <row r="51" spans="1:21" x14ac:dyDescent="0.2">
      <c r="A51" t="s">
        <v>120</v>
      </c>
      <c r="B51">
        <v>50</v>
      </c>
      <c r="C51">
        <v>1</v>
      </c>
      <c r="D51">
        <v>1</v>
      </c>
      <c r="E51">
        <v>1</v>
      </c>
      <c r="F51">
        <v>0</v>
      </c>
      <c r="G51">
        <v>0</v>
      </c>
      <c r="H51">
        <v>0</v>
      </c>
      <c r="I51">
        <v>1</v>
      </c>
      <c r="J51" t="str">
        <f t="shared" si="4"/>
        <v>Male</v>
      </c>
      <c r="K51" s="26">
        <v>42767</v>
      </c>
      <c r="L51" s="26">
        <v>20696</v>
      </c>
      <c r="M51" s="28">
        <f t="shared" si="5"/>
        <v>60.423340177960426</v>
      </c>
      <c r="N51">
        <v>3</v>
      </c>
      <c r="O51" t="str">
        <f t="shared" si="6"/>
        <v>Black or AA</v>
      </c>
      <c r="P51">
        <v>2</v>
      </c>
      <c r="Q51" t="str">
        <f t="shared" si="7"/>
        <v>Not Hispanic</v>
      </c>
      <c r="R51" t="s">
        <v>751</v>
      </c>
      <c r="S51">
        <f>9*$U$1</f>
        <v>469.28609999999998</v>
      </c>
      <c r="T51">
        <v>469.28609999999998</v>
      </c>
    </row>
    <row r="52" spans="1:21" x14ac:dyDescent="0.2">
      <c r="A52" t="s">
        <v>121</v>
      </c>
      <c r="B52">
        <v>51</v>
      </c>
      <c r="C52">
        <v>1</v>
      </c>
      <c r="D52">
        <v>0</v>
      </c>
      <c r="E52">
        <v>0</v>
      </c>
      <c r="F52">
        <v>0</v>
      </c>
      <c r="G52">
        <v>0</v>
      </c>
      <c r="H52">
        <v>0</v>
      </c>
      <c r="I52">
        <v>1</v>
      </c>
      <c r="J52" t="str">
        <f t="shared" si="4"/>
        <v>Male</v>
      </c>
      <c r="K52" s="26">
        <v>42744</v>
      </c>
      <c r="L52" s="26">
        <v>22955</v>
      </c>
      <c r="M52" s="28">
        <f t="shared" si="5"/>
        <v>54.177618069815253</v>
      </c>
      <c r="N52">
        <v>3</v>
      </c>
      <c r="O52" t="str">
        <f t="shared" si="6"/>
        <v>Black or AA</v>
      </c>
      <c r="P52">
        <v>2</v>
      </c>
      <c r="Q52" t="str">
        <f t="shared" si="7"/>
        <v>Not Hispanic</v>
      </c>
      <c r="R52" t="s">
        <v>753</v>
      </c>
      <c r="S52">
        <f>20*U1</f>
        <v>1042.8579999999999</v>
      </c>
      <c r="T52">
        <v>1042.8579999999999</v>
      </c>
    </row>
    <row r="53" spans="1:21" x14ac:dyDescent="0.2">
      <c r="A53" t="s">
        <v>144</v>
      </c>
      <c r="B53">
        <v>52</v>
      </c>
      <c r="C53">
        <v>1</v>
      </c>
      <c r="D53">
        <v>1</v>
      </c>
      <c r="E53">
        <v>1</v>
      </c>
      <c r="F53">
        <v>1</v>
      </c>
      <c r="G53">
        <v>1</v>
      </c>
      <c r="H53">
        <v>1</v>
      </c>
      <c r="I53">
        <v>1</v>
      </c>
      <c r="J53" t="str">
        <f t="shared" si="4"/>
        <v>Male</v>
      </c>
      <c r="K53" s="26">
        <v>42723</v>
      </c>
      <c r="L53" s="26">
        <v>25797</v>
      </c>
      <c r="M53" s="28">
        <f t="shared" si="5"/>
        <v>46.338809034907626</v>
      </c>
      <c r="N53">
        <v>3</v>
      </c>
      <c r="O53" t="str">
        <f t="shared" si="6"/>
        <v>Black or AA</v>
      </c>
      <c r="P53">
        <v>4</v>
      </c>
      <c r="Q53" t="str">
        <f t="shared" si="7"/>
        <v>Prefer-Not-To-anwer</v>
      </c>
      <c r="R53" t="s">
        <v>643</v>
      </c>
      <c r="S53">
        <f>5*$U$1</f>
        <v>260.71449999999999</v>
      </c>
      <c r="T53">
        <v>260.71449999999999</v>
      </c>
    </row>
    <row r="54" spans="1:21" x14ac:dyDescent="0.2">
      <c r="A54" t="s">
        <v>122</v>
      </c>
      <c r="B54">
        <v>53</v>
      </c>
      <c r="C54">
        <v>1</v>
      </c>
      <c r="D54">
        <v>0</v>
      </c>
      <c r="E54">
        <v>0</v>
      </c>
      <c r="F54">
        <v>0</v>
      </c>
      <c r="G54">
        <v>0</v>
      </c>
      <c r="H54">
        <v>0</v>
      </c>
      <c r="I54">
        <v>1</v>
      </c>
      <c r="J54" t="str">
        <f t="shared" si="4"/>
        <v>Male</v>
      </c>
      <c r="K54" s="26">
        <v>42747</v>
      </c>
      <c r="L54" s="26">
        <v>29104</v>
      </c>
      <c r="M54" s="28">
        <f t="shared" si="5"/>
        <v>37.349760438056137</v>
      </c>
      <c r="N54">
        <v>3</v>
      </c>
      <c r="O54" t="str">
        <f t="shared" si="6"/>
        <v>Black or AA</v>
      </c>
      <c r="P54">
        <v>4</v>
      </c>
      <c r="Q54" t="str">
        <f t="shared" si="7"/>
        <v>Prefer-Not-To-anwer</v>
      </c>
      <c r="R54" t="s">
        <v>756</v>
      </c>
      <c r="S54">
        <f>20*U1</f>
        <v>1042.8579999999999</v>
      </c>
      <c r="T54">
        <v>1042.8579999999999</v>
      </c>
    </row>
    <row r="55" spans="1:21" x14ac:dyDescent="0.2">
      <c r="A55" t="s">
        <v>145</v>
      </c>
      <c r="B55">
        <v>54</v>
      </c>
      <c r="C55">
        <v>1</v>
      </c>
      <c r="D55">
        <v>1</v>
      </c>
      <c r="E55">
        <v>1</v>
      </c>
      <c r="F55">
        <v>1</v>
      </c>
      <c r="G55">
        <v>1</v>
      </c>
      <c r="H55">
        <v>1</v>
      </c>
      <c r="I55">
        <v>1</v>
      </c>
      <c r="J55" t="str">
        <f t="shared" si="4"/>
        <v>Male</v>
      </c>
      <c r="K55" s="26">
        <v>42740</v>
      </c>
      <c r="L55" s="26">
        <v>23345</v>
      </c>
      <c r="M55" s="28">
        <f t="shared" si="5"/>
        <v>53.098220396988381</v>
      </c>
      <c r="N55">
        <v>3</v>
      </c>
      <c r="O55" t="str">
        <f t="shared" si="6"/>
        <v>Black or AA</v>
      </c>
      <c r="P55">
        <v>2</v>
      </c>
      <c r="Q55" t="str">
        <f t="shared" si="7"/>
        <v>Not Hispanic</v>
      </c>
      <c r="R55" t="s">
        <v>760</v>
      </c>
      <c r="S55">
        <f>6*$U$1</f>
        <v>312.85739999999998</v>
      </c>
      <c r="T55">
        <v>312.85739999999998</v>
      </c>
    </row>
    <row r="56" spans="1:21" x14ac:dyDescent="0.2">
      <c r="A56" t="s">
        <v>146</v>
      </c>
      <c r="B56">
        <v>55</v>
      </c>
      <c r="C56">
        <v>1</v>
      </c>
      <c r="D56">
        <v>1</v>
      </c>
      <c r="E56">
        <v>1</v>
      </c>
      <c r="F56">
        <v>1</v>
      </c>
      <c r="G56">
        <v>1</v>
      </c>
      <c r="H56">
        <v>1</v>
      </c>
      <c r="I56">
        <v>1</v>
      </c>
      <c r="J56" t="str">
        <f t="shared" si="4"/>
        <v>Male</v>
      </c>
      <c r="K56" s="26">
        <v>42741</v>
      </c>
      <c r="L56" s="26">
        <v>24162</v>
      </c>
      <c r="M56" s="28">
        <f t="shared" si="5"/>
        <v>50.867385352498331</v>
      </c>
      <c r="N56">
        <v>3</v>
      </c>
      <c r="O56" t="str">
        <f t="shared" si="6"/>
        <v>Black or AA</v>
      </c>
      <c r="P56">
        <v>4</v>
      </c>
      <c r="Q56" t="str">
        <f t="shared" si="7"/>
        <v>Prefer-Not-To-anwer</v>
      </c>
      <c r="R56" t="s">
        <v>764</v>
      </c>
      <c r="S56">
        <f>0.5*$U$1</f>
        <v>26.071449999999999</v>
      </c>
      <c r="T56">
        <v>26.071449999999999</v>
      </c>
    </row>
    <row r="57" spans="1:21" x14ac:dyDescent="0.2">
      <c r="A57" t="s">
        <v>147</v>
      </c>
      <c r="B57">
        <v>56</v>
      </c>
      <c r="C57">
        <v>1</v>
      </c>
      <c r="D57">
        <v>1</v>
      </c>
      <c r="E57">
        <v>1</v>
      </c>
      <c r="F57">
        <v>1</v>
      </c>
      <c r="G57">
        <v>1</v>
      </c>
      <c r="H57">
        <v>1</v>
      </c>
      <c r="I57">
        <v>2</v>
      </c>
      <c r="J57" t="str">
        <f t="shared" si="4"/>
        <v>Female</v>
      </c>
      <c r="K57" s="26">
        <v>42760</v>
      </c>
      <c r="L57" s="26">
        <v>25496</v>
      </c>
      <c r="M57" s="28">
        <f t="shared" si="5"/>
        <v>47.263689253935581</v>
      </c>
      <c r="N57">
        <v>3</v>
      </c>
      <c r="O57" t="str">
        <f t="shared" si="6"/>
        <v>Black or AA</v>
      </c>
      <c r="P57">
        <v>2</v>
      </c>
      <c r="Q57" t="str">
        <f t="shared" si="7"/>
        <v>Not Hispanic</v>
      </c>
      <c r="R57" t="s">
        <v>767</v>
      </c>
      <c r="S57">
        <f>$U$1</f>
        <v>52.142899999999997</v>
      </c>
      <c r="T57">
        <v>52.142899999999997</v>
      </c>
    </row>
    <row r="58" spans="1:21" x14ac:dyDescent="0.2">
      <c r="A58" t="s">
        <v>148</v>
      </c>
      <c r="B58">
        <v>57</v>
      </c>
      <c r="C58">
        <v>1</v>
      </c>
      <c r="D58">
        <v>0</v>
      </c>
      <c r="E58">
        <v>0</v>
      </c>
      <c r="F58">
        <v>0</v>
      </c>
      <c r="G58">
        <v>0</v>
      </c>
      <c r="H58">
        <v>0</v>
      </c>
      <c r="I58">
        <v>1</v>
      </c>
      <c r="J58" t="str">
        <f t="shared" si="4"/>
        <v>Male</v>
      </c>
      <c r="K58" s="26">
        <v>42775</v>
      </c>
      <c r="L58" s="26">
        <v>29606</v>
      </c>
      <c r="M58" s="28">
        <f t="shared" si="5"/>
        <v>36.053216974674797</v>
      </c>
      <c r="N58">
        <v>5</v>
      </c>
      <c r="O58" t="str">
        <f t="shared" si="6"/>
        <v>White</v>
      </c>
      <c r="P58">
        <v>2</v>
      </c>
      <c r="Q58" t="str">
        <f t="shared" si="7"/>
        <v>Not Hispanic</v>
      </c>
      <c r="R58" t="s">
        <v>771</v>
      </c>
      <c r="S58">
        <f>((2017-1999)+(2/12))*U1</f>
        <v>947.26268333333337</v>
      </c>
      <c r="T58">
        <v>947.26268333333337</v>
      </c>
    </row>
    <row r="59" spans="1:21" x14ac:dyDescent="0.2">
      <c r="A59" t="s">
        <v>123</v>
      </c>
      <c r="B59">
        <v>58</v>
      </c>
      <c r="C59">
        <v>1</v>
      </c>
      <c r="D59">
        <v>1</v>
      </c>
      <c r="E59">
        <v>1</v>
      </c>
      <c r="F59">
        <v>1</v>
      </c>
      <c r="G59">
        <v>1</v>
      </c>
      <c r="H59">
        <v>1</v>
      </c>
      <c r="I59">
        <v>2</v>
      </c>
      <c r="J59" t="str">
        <f t="shared" si="4"/>
        <v>Female</v>
      </c>
      <c r="K59" s="26">
        <v>42762</v>
      </c>
      <c r="L59" s="26">
        <v>29581</v>
      </c>
      <c r="M59" s="28">
        <f t="shared" si="5"/>
        <v>36.086071184120556</v>
      </c>
      <c r="N59">
        <v>2</v>
      </c>
      <c r="O59" t="str">
        <f t="shared" si="6"/>
        <v>Asian</v>
      </c>
      <c r="P59">
        <v>2</v>
      </c>
      <c r="Q59" t="str">
        <f t="shared" si="7"/>
        <v>Not Hispanic</v>
      </c>
      <c r="R59" t="s">
        <v>774</v>
      </c>
      <c r="S59">
        <f>20*$U$1</f>
        <v>1042.8579999999999</v>
      </c>
      <c r="T59">
        <v>1042.8579999999999</v>
      </c>
    </row>
    <row r="60" spans="1:21" x14ac:dyDescent="0.2">
      <c r="A60" t="s">
        <v>149</v>
      </c>
      <c r="B60">
        <v>59</v>
      </c>
      <c r="C60">
        <v>1</v>
      </c>
      <c r="D60">
        <v>0</v>
      </c>
      <c r="E60">
        <v>0</v>
      </c>
      <c r="F60">
        <v>0</v>
      </c>
      <c r="G60">
        <v>0</v>
      </c>
      <c r="H60">
        <v>0</v>
      </c>
      <c r="I60">
        <v>1</v>
      </c>
      <c r="J60" t="str">
        <f t="shared" si="4"/>
        <v>Male</v>
      </c>
      <c r="K60" s="26">
        <v>42773</v>
      </c>
      <c r="L60" s="26">
        <v>23872</v>
      </c>
      <c r="M60" s="28">
        <f t="shared" si="5"/>
        <v>51.741786447638788</v>
      </c>
      <c r="N60">
        <v>5</v>
      </c>
      <c r="O60" t="str">
        <f t="shared" si="6"/>
        <v>White</v>
      </c>
      <c r="P60">
        <v>2</v>
      </c>
      <c r="Q60" t="str">
        <f t="shared" si="7"/>
        <v>Not Hispanic</v>
      </c>
      <c r="R60" t="s">
        <v>779</v>
      </c>
      <c r="S60" s="64" t="s">
        <v>1221</v>
      </c>
      <c r="T60" s="64">
        <f>13*$U$1</f>
        <v>677.85770000000002</v>
      </c>
      <c r="U60" t="s">
        <v>1220</v>
      </c>
    </row>
    <row r="61" spans="1:21" x14ac:dyDescent="0.2">
      <c r="A61" t="s">
        <v>150</v>
      </c>
      <c r="B61">
        <v>60</v>
      </c>
      <c r="C61">
        <v>1</v>
      </c>
      <c r="D61">
        <v>0</v>
      </c>
      <c r="E61">
        <v>0</v>
      </c>
      <c r="F61">
        <v>0</v>
      </c>
      <c r="G61">
        <v>0</v>
      </c>
      <c r="H61">
        <v>0</v>
      </c>
      <c r="I61">
        <v>1</v>
      </c>
      <c r="J61" t="str">
        <f t="shared" si="4"/>
        <v>Male</v>
      </c>
      <c r="K61" s="26">
        <v>42762</v>
      </c>
      <c r="L61" s="26">
        <v>23925</v>
      </c>
      <c r="M61" s="28">
        <f t="shared" si="5"/>
        <v>51.568446269678361</v>
      </c>
      <c r="N61">
        <v>3</v>
      </c>
      <c r="O61" t="str">
        <f t="shared" si="6"/>
        <v>Black or AA</v>
      </c>
      <c r="P61">
        <v>2</v>
      </c>
      <c r="Q61" t="str">
        <f t="shared" si="7"/>
        <v>Not Hispanic</v>
      </c>
      <c r="R61">
        <v>48</v>
      </c>
      <c r="S61">
        <v>48</v>
      </c>
      <c r="T61">
        <v>48</v>
      </c>
    </row>
    <row r="62" spans="1:21" x14ac:dyDescent="0.2">
      <c r="A62" t="s">
        <v>124</v>
      </c>
      <c r="B62">
        <v>61</v>
      </c>
      <c r="C62">
        <v>1</v>
      </c>
      <c r="D62">
        <v>0</v>
      </c>
      <c r="E62">
        <v>0</v>
      </c>
      <c r="F62">
        <v>0</v>
      </c>
      <c r="G62">
        <v>0</v>
      </c>
      <c r="H62">
        <v>0</v>
      </c>
      <c r="I62">
        <v>2</v>
      </c>
      <c r="J62" t="str">
        <f t="shared" si="4"/>
        <v>Female</v>
      </c>
      <c r="K62" s="26">
        <v>42773</v>
      </c>
      <c r="L62" s="26">
        <v>25865</v>
      </c>
      <c r="M62" s="28">
        <f t="shared" si="5"/>
        <v>46.286789869952145</v>
      </c>
      <c r="N62">
        <v>5</v>
      </c>
      <c r="O62" t="str">
        <f t="shared" si="6"/>
        <v>White</v>
      </c>
      <c r="P62">
        <v>2</v>
      </c>
      <c r="Q62" t="str">
        <f t="shared" si="7"/>
        <v>Not Hispanic</v>
      </c>
      <c r="R62" t="s">
        <v>785</v>
      </c>
      <c r="S62">
        <f>10*U1</f>
        <v>521.42899999999997</v>
      </c>
      <c r="T62">
        <v>521.42899999999997</v>
      </c>
    </row>
    <row r="63" spans="1:21" x14ac:dyDescent="0.2">
      <c r="A63" t="s">
        <v>151</v>
      </c>
      <c r="B63">
        <v>62</v>
      </c>
      <c r="C63">
        <v>1</v>
      </c>
      <c r="D63">
        <v>0</v>
      </c>
      <c r="E63">
        <v>0</v>
      </c>
      <c r="F63">
        <v>0</v>
      </c>
      <c r="G63">
        <v>0</v>
      </c>
      <c r="H63">
        <v>0</v>
      </c>
      <c r="I63">
        <v>1</v>
      </c>
      <c r="J63" t="str">
        <f t="shared" si="4"/>
        <v>Male</v>
      </c>
      <c r="K63" s="26">
        <v>42769</v>
      </c>
      <c r="L63" s="26">
        <v>19324</v>
      </c>
      <c r="M63" s="28">
        <f t="shared" si="5"/>
        <v>64.18702943189578</v>
      </c>
      <c r="N63">
        <v>5</v>
      </c>
      <c r="O63" t="str">
        <f t="shared" si="6"/>
        <v>White</v>
      </c>
      <c r="P63">
        <v>2</v>
      </c>
      <c r="Q63" t="str">
        <f t="shared" si="7"/>
        <v>Not Hispanic</v>
      </c>
      <c r="R63" t="s">
        <v>790</v>
      </c>
      <c r="S63">
        <f>4*U1</f>
        <v>208.57159999999999</v>
      </c>
      <c r="T63">
        <v>208.57159999999999</v>
      </c>
    </row>
    <row r="64" spans="1:21" x14ac:dyDescent="0.2">
      <c r="A64" t="s">
        <v>152</v>
      </c>
      <c r="B64">
        <v>63</v>
      </c>
      <c r="C64">
        <v>1</v>
      </c>
      <c r="D64">
        <v>1</v>
      </c>
      <c r="E64">
        <v>1</v>
      </c>
      <c r="F64">
        <v>1</v>
      </c>
      <c r="G64">
        <v>1</v>
      </c>
      <c r="H64">
        <v>1</v>
      </c>
      <c r="I64">
        <v>2</v>
      </c>
      <c r="J64" t="str">
        <f t="shared" si="4"/>
        <v>Female</v>
      </c>
      <c r="K64" s="26">
        <v>42759</v>
      </c>
      <c r="L64" s="26">
        <v>22532</v>
      </c>
      <c r="M64" s="28">
        <f t="shared" si="5"/>
        <v>55.377138945927527</v>
      </c>
      <c r="N64">
        <v>3</v>
      </c>
      <c r="O64" t="str">
        <f t="shared" si="6"/>
        <v>Black or AA</v>
      </c>
      <c r="P64">
        <v>4</v>
      </c>
      <c r="Q64" t="str">
        <f t="shared" si="7"/>
        <v>Prefer-Not-To-anwer</v>
      </c>
      <c r="R64" t="s">
        <v>793</v>
      </c>
      <c r="S64">
        <f>0.5*$U$1</f>
        <v>26.071449999999999</v>
      </c>
      <c r="T64">
        <v>26.071449999999999</v>
      </c>
    </row>
    <row r="65" spans="1:21" x14ac:dyDescent="0.2">
      <c r="A65" t="s">
        <v>153</v>
      </c>
      <c r="B65">
        <v>64</v>
      </c>
      <c r="C65">
        <v>1</v>
      </c>
      <c r="D65">
        <v>1</v>
      </c>
      <c r="E65">
        <v>1</v>
      </c>
      <c r="F65">
        <v>1</v>
      </c>
      <c r="G65">
        <v>1</v>
      </c>
      <c r="H65">
        <v>1</v>
      </c>
      <c r="I65">
        <v>2</v>
      </c>
      <c r="J65" t="str">
        <f t="shared" si="4"/>
        <v>Female</v>
      </c>
      <c r="K65" s="26">
        <v>42758</v>
      </c>
      <c r="L65" s="26">
        <v>20261</v>
      </c>
      <c r="M65" s="28">
        <f t="shared" si="5"/>
        <v>61.588809034907626</v>
      </c>
      <c r="N65">
        <v>5</v>
      </c>
      <c r="O65" t="str">
        <f t="shared" si="6"/>
        <v>White</v>
      </c>
      <c r="P65">
        <v>2</v>
      </c>
      <c r="Q65" t="str">
        <f t="shared" si="7"/>
        <v>Not Hispanic</v>
      </c>
      <c r="R65" t="s">
        <v>795</v>
      </c>
      <c r="S65">
        <f>20*$U$1</f>
        <v>1042.8579999999999</v>
      </c>
      <c r="T65">
        <v>1042.8579999999999</v>
      </c>
    </row>
    <row r="66" spans="1:21" x14ac:dyDescent="0.2">
      <c r="A66" t="s">
        <v>154</v>
      </c>
      <c r="B66">
        <v>65</v>
      </c>
      <c r="C66">
        <v>1</v>
      </c>
      <c r="D66">
        <v>0</v>
      </c>
      <c r="E66">
        <v>0</v>
      </c>
      <c r="F66">
        <v>0</v>
      </c>
      <c r="G66">
        <v>0</v>
      </c>
      <c r="H66">
        <v>0</v>
      </c>
      <c r="I66">
        <v>1</v>
      </c>
      <c r="J66" t="str">
        <f t="shared" ref="J66:J97" si="8">IF(I66=1,"Male","Female")</f>
        <v>Male</v>
      </c>
      <c r="K66" s="26">
        <v>42762</v>
      </c>
      <c r="L66" s="26">
        <v>18942</v>
      </c>
      <c r="M66" s="28">
        <f t="shared" ref="M66:M97" si="9">(((MONTH(K66)*30.4375)+(YEAR(K66)*12*30.4375)+DAY(K66))/365.25)-(((MONTH(L66)*30.4375)+(YEAR(L66)*12*30.4375)+DAY(L66))/365.25)</f>
        <v>65.213210130048083</v>
      </c>
      <c r="N66">
        <v>5</v>
      </c>
      <c r="O66" t="str">
        <f t="shared" ref="O66:O97" si="10">IF(N66=1,"American-Indian or Alaska Native",IF(N66=2,"Asian",IF(N66=3,"Black or AA",IF(N66=4,"Native-Hawaiian",IF(N66=5,"White",IF(N66=6,"Multi",IF(N66=7,"Unknwon")))))))</f>
        <v>White</v>
      </c>
      <c r="P66">
        <v>2</v>
      </c>
      <c r="Q66" t="str">
        <f t="shared" ref="Q66:Q97" si="11">IF(P66=1,"Hispanic or Latino",IF(P66=2,"Not Hispanic",IF(P66=3,"Unknown",IF(P66=4,"Prefer-Not-To-anwer"))))</f>
        <v>Not Hispanic</v>
      </c>
      <c r="R66" t="s">
        <v>643</v>
      </c>
      <c r="S66">
        <f>5*U1</f>
        <v>260.71449999999999</v>
      </c>
      <c r="T66">
        <v>260.71449999999999</v>
      </c>
    </row>
    <row r="67" spans="1:21" x14ac:dyDescent="0.2">
      <c r="A67" t="s">
        <v>155</v>
      </c>
      <c r="B67">
        <v>66</v>
      </c>
      <c r="C67">
        <v>1</v>
      </c>
      <c r="D67">
        <v>0</v>
      </c>
      <c r="E67">
        <v>0</v>
      </c>
      <c r="F67">
        <v>0</v>
      </c>
      <c r="G67">
        <v>0</v>
      </c>
      <c r="H67">
        <v>0</v>
      </c>
      <c r="I67">
        <v>1</v>
      </c>
      <c r="J67" t="str">
        <f t="shared" si="8"/>
        <v>Male</v>
      </c>
      <c r="K67" s="26">
        <v>42773</v>
      </c>
      <c r="L67" s="26">
        <v>30432</v>
      </c>
      <c r="M67" s="28">
        <f t="shared" si="9"/>
        <v>33.781314168378003</v>
      </c>
      <c r="N67">
        <v>6</v>
      </c>
      <c r="O67" t="str">
        <f t="shared" si="10"/>
        <v>Multi</v>
      </c>
      <c r="P67">
        <v>1</v>
      </c>
      <c r="Q67" t="str">
        <f t="shared" si="11"/>
        <v>Hispanic or Latino</v>
      </c>
      <c r="R67" t="s">
        <v>803</v>
      </c>
      <c r="S67" s="64" t="s">
        <v>873</v>
      </c>
      <c r="T67" s="64">
        <f>15*$U$1</f>
        <v>782.1434999999999</v>
      </c>
      <c r="U67" t="s">
        <v>1220</v>
      </c>
    </row>
    <row r="68" spans="1:21" x14ac:dyDescent="0.2">
      <c r="A68" t="s">
        <v>156</v>
      </c>
      <c r="B68">
        <v>67</v>
      </c>
      <c r="C68">
        <v>1</v>
      </c>
      <c r="D68">
        <v>0</v>
      </c>
      <c r="E68">
        <v>0</v>
      </c>
      <c r="F68">
        <v>0</v>
      </c>
      <c r="G68">
        <v>0</v>
      </c>
      <c r="H68">
        <v>0</v>
      </c>
      <c r="I68">
        <v>2</v>
      </c>
      <c r="J68" t="str">
        <f t="shared" si="8"/>
        <v>Female</v>
      </c>
      <c r="K68" s="26">
        <v>42791</v>
      </c>
      <c r="L68" s="26">
        <v>21393</v>
      </c>
      <c r="M68" s="28">
        <f t="shared" si="9"/>
        <v>58.577857631758889</v>
      </c>
      <c r="N68">
        <v>5</v>
      </c>
      <c r="O68" t="str">
        <f t="shared" si="10"/>
        <v>White</v>
      </c>
      <c r="P68">
        <v>2</v>
      </c>
      <c r="Q68" t="str">
        <f t="shared" si="11"/>
        <v>Not Hispanic</v>
      </c>
      <c r="R68">
        <v>156</v>
      </c>
      <c r="S68">
        <v>156</v>
      </c>
      <c r="T68">
        <v>156</v>
      </c>
    </row>
    <row r="69" spans="1:21" x14ac:dyDescent="0.2">
      <c r="A69" t="s">
        <v>157</v>
      </c>
      <c r="B69">
        <v>68</v>
      </c>
      <c r="C69">
        <v>1</v>
      </c>
      <c r="D69">
        <v>1</v>
      </c>
      <c r="E69">
        <v>1</v>
      </c>
      <c r="F69">
        <v>1</v>
      </c>
      <c r="G69">
        <v>1</v>
      </c>
      <c r="H69">
        <v>1</v>
      </c>
      <c r="I69">
        <v>2</v>
      </c>
      <c r="J69" t="str">
        <f t="shared" si="8"/>
        <v>Female</v>
      </c>
      <c r="K69" s="26">
        <v>42776</v>
      </c>
      <c r="L69" s="26">
        <v>21919</v>
      </c>
      <c r="M69" s="28">
        <f t="shared" si="9"/>
        <v>57.099760438056137</v>
      </c>
      <c r="N69">
        <v>3</v>
      </c>
      <c r="O69" t="str">
        <f t="shared" si="10"/>
        <v>Black or AA</v>
      </c>
      <c r="P69">
        <v>2</v>
      </c>
      <c r="Q69" t="str">
        <f t="shared" si="11"/>
        <v>Not Hispanic</v>
      </c>
      <c r="R69">
        <v>10</v>
      </c>
      <c r="S69" s="64" t="s">
        <v>609</v>
      </c>
      <c r="T69" s="64">
        <f>13*$U$1</f>
        <v>677.85770000000002</v>
      </c>
      <c r="U69" t="s">
        <v>1220</v>
      </c>
    </row>
    <row r="70" spans="1:21" x14ac:dyDescent="0.2">
      <c r="A70" t="s">
        <v>158</v>
      </c>
      <c r="B70">
        <v>69</v>
      </c>
      <c r="C70">
        <v>1</v>
      </c>
      <c r="D70">
        <v>1</v>
      </c>
      <c r="E70">
        <v>0</v>
      </c>
      <c r="F70">
        <v>0</v>
      </c>
      <c r="G70">
        <v>0</v>
      </c>
      <c r="H70">
        <v>0</v>
      </c>
      <c r="I70">
        <v>2</v>
      </c>
      <c r="J70" t="str">
        <f t="shared" si="8"/>
        <v>Female</v>
      </c>
      <c r="K70" s="26">
        <v>42773</v>
      </c>
      <c r="L70" s="26">
        <v>28220</v>
      </c>
      <c r="M70" s="28">
        <f t="shared" si="9"/>
        <v>39.838809034907626</v>
      </c>
      <c r="N70">
        <v>3</v>
      </c>
      <c r="O70" t="str">
        <f t="shared" si="10"/>
        <v>Black or AA</v>
      </c>
      <c r="P70">
        <v>2</v>
      </c>
      <c r="Q70" t="str">
        <f t="shared" si="11"/>
        <v>Not Hispanic</v>
      </c>
      <c r="R70" t="s">
        <v>814</v>
      </c>
      <c r="S70">
        <f>1.5*$U$1</f>
        <v>78.214349999999996</v>
      </c>
      <c r="T70">
        <v>78.214349999999996</v>
      </c>
    </row>
    <row r="71" spans="1:21" x14ac:dyDescent="0.2">
      <c r="A71" t="s">
        <v>159</v>
      </c>
      <c r="B71">
        <v>70</v>
      </c>
      <c r="C71">
        <v>1</v>
      </c>
      <c r="D71">
        <v>1</v>
      </c>
      <c r="E71">
        <v>1</v>
      </c>
      <c r="F71">
        <v>1</v>
      </c>
      <c r="G71">
        <v>1</v>
      </c>
      <c r="H71">
        <v>1</v>
      </c>
      <c r="I71">
        <v>1</v>
      </c>
      <c r="J71" t="str">
        <f t="shared" si="8"/>
        <v>Male</v>
      </c>
      <c r="K71" s="26">
        <v>42781</v>
      </c>
      <c r="L71" s="26">
        <v>28826</v>
      </c>
      <c r="M71" s="28">
        <f t="shared" si="9"/>
        <v>38.202258726899345</v>
      </c>
      <c r="N71">
        <v>6</v>
      </c>
      <c r="O71" t="str">
        <f t="shared" si="10"/>
        <v>Multi</v>
      </c>
      <c r="P71">
        <v>1</v>
      </c>
      <c r="Q71" t="str">
        <f t="shared" si="11"/>
        <v>Hispanic or Latino</v>
      </c>
      <c r="R71">
        <v>670</v>
      </c>
      <c r="S71">
        <v>670</v>
      </c>
      <c r="T71">
        <v>670</v>
      </c>
    </row>
    <row r="72" spans="1:21" x14ac:dyDescent="0.2">
      <c r="A72" t="s">
        <v>160</v>
      </c>
      <c r="B72">
        <v>71</v>
      </c>
      <c r="C72">
        <v>1</v>
      </c>
      <c r="D72">
        <v>1</v>
      </c>
      <c r="E72">
        <v>1</v>
      </c>
      <c r="F72">
        <v>1</v>
      </c>
      <c r="G72">
        <v>1</v>
      </c>
      <c r="H72">
        <v>1</v>
      </c>
      <c r="I72">
        <v>2</v>
      </c>
      <c r="J72" t="str">
        <f t="shared" si="8"/>
        <v>Female</v>
      </c>
      <c r="K72" s="26">
        <v>42796</v>
      </c>
      <c r="L72" s="26">
        <v>16034</v>
      </c>
      <c r="M72" s="28">
        <f t="shared" si="9"/>
        <v>73.273100616016563</v>
      </c>
      <c r="N72">
        <v>5</v>
      </c>
      <c r="O72" t="str">
        <f t="shared" si="10"/>
        <v>White</v>
      </c>
      <c r="P72">
        <v>2</v>
      </c>
      <c r="Q72" t="str">
        <f t="shared" si="11"/>
        <v>Not Hispanic</v>
      </c>
      <c r="R72" t="s">
        <v>821</v>
      </c>
      <c r="S72">
        <f>(14/12)*$U$1</f>
        <v>60.833383333333337</v>
      </c>
      <c r="T72">
        <v>60.833383333333337</v>
      </c>
    </row>
    <row r="73" spans="1:21" x14ac:dyDescent="0.2">
      <c r="A73" t="s">
        <v>161</v>
      </c>
      <c r="B73">
        <v>72</v>
      </c>
      <c r="C73">
        <v>1</v>
      </c>
      <c r="D73">
        <v>1</v>
      </c>
      <c r="E73">
        <v>1</v>
      </c>
      <c r="F73">
        <v>1</v>
      </c>
      <c r="G73">
        <v>1</v>
      </c>
      <c r="H73">
        <v>1</v>
      </c>
      <c r="I73">
        <v>2</v>
      </c>
      <c r="J73" t="str">
        <f t="shared" si="8"/>
        <v>Female</v>
      </c>
      <c r="K73" s="26">
        <v>42782</v>
      </c>
      <c r="L73" s="26">
        <v>14699</v>
      </c>
      <c r="M73" s="28">
        <f t="shared" si="9"/>
        <v>76.881074606433913</v>
      </c>
      <c r="N73">
        <v>3</v>
      </c>
      <c r="O73" t="str">
        <f t="shared" si="10"/>
        <v>Black or AA</v>
      </c>
      <c r="P73">
        <v>2</v>
      </c>
      <c r="Q73" t="str">
        <f t="shared" si="11"/>
        <v>Not Hispanic</v>
      </c>
      <c r="R73" t="s">
        <v>826</v>
      </c>
      <c r="S73">
        <f>30*$U$1</f>
        <v>1564.2869999999998</v>
      </c>
      <c r="T73">
        <v>1564.2869999999998</v>
      </c>
    </row>
    <row r="74" spans="1:21" x14ac:dyDescent="0.2">
      <c r="A74" t="s">
        <v>162</v>
      </c>
      <c r="B74">
        <v>73</v>
      </c>
      <c r="C74">
        <v>1</v>
      </c>
      <c r="D74">
        <v>1</v>
      </c>
      <c r="E74">
        <v>1</v>
      </c>
      <c r="F74">
        <v>1</v>
      </c>
      <c r="G74">
        <v>1</v>
      </c>
      <c r="H74">
        <v>1</v>
      </c>
      <c r="I74">
        <v>1</v>
      </c>
      <c r="J74" t="str">
        <f t="shared" si="8"/>
        <v>Male</v>
      </c>
      <c r="K74" s="26">
        <v>42824</v>
      </c>
      <c r="L74" s="26">
        <v>17042</v>
      </c>
      <c r="M74" s="28">
        <f t="shared" si="9"/>
        <v>70.588809034907626</v>
      </c>
      <c r="N74">
        <v>5</v>
      </c>
      <c r="O74" t="str">
        <f t="shared" si="10"/>
        <v>White</v>
      </c>
      <c r="P74">
        <v>3</v>
      </c>
      <c r="Q74" t="str">
        <f t="shared" si="11"/>
        <v>Unknown</v>
      </c>
      <c r="R74">
        <v>52</v>
      </c>
      <c r="S74">
        <v>52</v>
      </c>
      <c r="T74">
        <v>52</v>
      </c>
    </row>
    <row r="75" spans="1:21" x14ac:dyDescent="0.2">
      <c r="A75" t="s">
        <v>163</v>
      </c>
      <c r="B75">
        <v>74</v>
      </c>
      <c r="C75">
        <v>1</v>
      </c>
      <c r="D75">
        <v>0</v>
      </c>
      <c r="E75">
        <v>0</v>
      </c>
      <c r="F75">
        <v>0</v>
      </c>
      <c r="G75">
        <v>0</v>
      </c>
      <c r="H75">
        <v>0</v>
      </c>
      <c r="I75">
        <v>2</v>
      </c>
      <c r="J75" t="str">
        <f t="shared" si="8"/>
        <v>Female</v>
      </c>
      <c r="K75" s="26">
        <v>42796</v>
      </c>
      <c r="L75" s="26">
        <v>21570</v>
      </c>
      <c r="M75" s="28">
        <f t="shared" si="9"/>
        <v>58.117385352498331</v>
      </c>
      <c r="N75">
        <v>5</v>
      </c>
      <c r="O75" t="str">
        <f t="shared" si="10"/>
        <v>White</v>
      </c>
      <c r="P75">
        <v>2</v>
      </c>
      <c r="Q75" t="str">
        <f t="shared" si="11"/>
        <v>Not Hispanic</v>
      </c>
      <c r="R75">
        <v>400</v>
      </c>
      <c r="S75">
        <v>400</v>
      </c>
      <c r="T75">
        <v>400</v>
      </c>
    </row>
    <row r="76" spans="1:21" x14ac:dyDescent="0.2">
      <c r="A76" t="s">
        <v>164</v>
      </c>
      <c r="B76">
        <v>75</v>
      </c>
      <c r="C76">
        <v>1</v>
      </c>
      <c r="D76">
        <v>0</v>
      </c>
      <c r="E76">
        <v>0</v>
      </c>
      <c r="F76">
        <v>0</v>
      </c>
      <c r="G76">
        <v>0</v>
      </c>
      <c r="H76">
        <v>0</v>
      </c>
      <c r="I76">
        <v>2</v>
      </c>
      <c r="J76" t="str">
        <f t="shared" si="8"/>
        <v>Female</v>
      </c>
      <c r="K76" s="26">
        <v>42809</v>
      </c>
      <c r="L76" s="26">
        <v>18709</v>
      </c>
      <c r="M76" s="28">
        <f t="shared" si="9"/>
        <v>65.98083504449005</v>
      </c>
      <c r="N76">
        <v>5</v>
      </c>
      <c r="O76" t="str">
        <f t="shared" si="10"/>
        <v>White</v>
      </c>
      <c r="P76">
        <v>2</v>
      </c>
      <c r="Q76" t="str">
        <f t="shared" si="11"/>
        <v>Not Hispanic</v>
      </c>
      <c r="R76">
        <v>1500</v>
      </c>
      <c r="S76">
        <v>1500</v>
      </c>
      <c r="T76">
        <v>1500</v>
      </c>
    </row>
    <row r="77" spans="1:21" x14ac:dyDescent="0.2">
      <c r="A77" t="s">
        <v>165</v>
      </c>
      <c r="B77">
        <v>76</v>
      </c>
      <c r="C77">
        <v>1</v>
      </c>
      <c r="D77">
        <v>1</v>
      </c>
      <c r="E77">
        <v>1</v>
      </c>
      <c r="F77">
        <v>1</v>
      </c>
      <c r="G77">
        <v>1</v>
      </c>
      <c r="H77">
        <v>1</v>
      </c>
      <c r="I77">
        <v>1</v>
      </c>
      <c r="J77" t="str">
        <f t="shared" si="8"/>
        <v>Male</v>
      </c>
      <c r="K77" s="26">
        <v>42816</v>
      </c>
      <c r="L77" s="26">
        <v>30628</v>
      </c>
      <c r="M77" s="28">
        <f t="shared" si="9"/>
        <v>33.371663244353158</v>
      </c>
      <c r="N77">
        <v>6</v>
      </c>
      <c r="O77" t="str">
        <f t="shared" si="10"/>
        <v>Multi</v>
      </c>
      <c r="P77">
        <v>1</v>
      </c>
      <c r="Q77" t="str">
        <f t="shared" si="11"/>
        <v>Hispanic or Latino</v>
      </c>
      <c r="R77" t="s">
        <v>837</v>
      </c>
      <c r="S77">
        <v>1000</v>
      </c>
      <c r="T77">
        <v>1000</v>
      </c>
    </row>
    <row r="78" spans="1:21" x14ac:dyDescent="0.2">
      <c r="A78" t="s">
        <v>166</v>
      </c>
      <c r="B78">
        <v>77</v>
      </c>
      <c r="C78">
        <v>1</v>
      </c>
      <c r="D78">
        <v>0</v>
      </c>
      <c r="E78">
        <v>0</v>
      </c>
      <c r="F78">
        <v>0</v>
      </c>
      <c r="G78">
        <v>0</v>
      </c>
      <c r="H78">
        <v>0</v>
      </c>
      <c r="I78">
        <v>1</v>
      </c>
      <c r="J78" t="str">
        <f t="shared" si="8"/>
        <v>Male</v>
      </c>
      <c r="K78" s="26">
        <v>42795</v>
      </c>
      <c r="L78" s="26">
        <v>28254</v>
      </c>
      <c r="M78" s="28">
        <f t="shared" si="9"/>
        <v>39.811430527036237</v>
      </c>
      <c r="N78">
        <v>5</v>
      </c>
      <c r="O78" t="str">
        <f t="shared" si="10"/>
        <v>White</v>
      </c>
      <c r="P78">
        <v>2</v>
      </c>
      <c r="Q78" t="str">
        <f t="shared" si="11"/>
        <v>Not Hispanic</v>
      </c>
      <c r="R78">
        <v>32</v>
      </c>
      <c r="S78">
        <v>32</v>
      </c>
      <c r="T78">
        <v>32</v>
      </c>
    </row>
    <row r="79" spans="1:21" x14ac:dyDescent="0.2">
      <c r="A79" t="s">
        <v>167</v>
      </c>
      <c r="B79">
        <v>78</v>
      </c>
      <c r="C79">
        <v>1</v>
      </c>
      <c r="D79">
        <v>1</v>
      </c>
      <c r="E79">
        <v>1</v>
      </c>
      <c r="F79">
        <v>1</v>
      </c>
      <c r="G79">
        <v>1</v>
      </c>
      <c r="H79">
        <v>1</v>
      </c>
      <c r="I79">
        <v>1</v>
      </c>
      <c r="J79" t="str">
        <f t="shared" si="8"/>
        <v>Male</v>
      </c>
      <c r="K79" s="26">
        <v>42832</v>
      </c>
      <c r="L79" s="26">
        <v>19253</v>
      </c>
      <c r="M79" s="28">
        <f t="shared" si="9"/>
        <v>64.558692676249166</v>
      </c>
      <c r="N79">
        <v>3</v>
      </c>
      <c r="O79" t="str">
        <f t="shared" si="10"/>
        <v>Black or AA</v>
      </c>
      <c r="P79">
        <v>2</v>
      </c>
      <c r="Q79" t="str">
        <f t="shared" si="11"/>
        <v>Not Hispanic</v>
      </c>
      <c r="R79" t="s">
        <v>843</v>
      </c>
      <c r="S79">
        <f>(88/12)*$U$1</f>
        <v>382.38126666666665</v>
      </c>
      <c r="T79">
        <v>382.38126666666665</v>
      </c>
    </row>
    <row r="80" spans="1:21" x14ac:dyDescent="0.2">
      <c r="A80" t="s">
        <v>168</v>
      </c>
      <c r="B80">
        <v>79</v>
      </c>
      <c r="C80">
        <v>1</v>
      </c>
      <c r="D80">
        <v>1</v>
      </c>
      <c r="E80">
        <v>1</v>
      </c>
      <c r="F80">
        <v>1</v>
      </c>
      <c r="G80">
        <v>1</v>
      </c>
      <c r="H80">
        <v>1</v>
      </c>
      <c r="I80">
        <v>2</v>
      </c>
      <c r="J80" t="str">
        <f t="shared" si="8"/>
        <v>Female</v>
      </c>
      <c r="K80" s="26">
        <v>42814</v>
      </c>
      <c r="L80" s="26">
        <v>30896</v>
      </c>
      <c r="M80" s="28">
        <f t="shared" si="9"/>
        <v>32.632614647501669</v>
      </c>
      <c r="N80">
        <v>6</v>
      </c>
      <c r="O80" t="str">
        <f t="shared" si="10"/>
        <v>Multi</v>
      </c>
      <c r="P80">
        <v>2</v>
      </c>
      <c r="Q80" t="str">
        <f t="shared" si="11"/>
        <v>Not Hispanic</v>
      </c>
      <c r="R80">
        <v>160</v>
      </c>
      <c r="S80">
        <v>160</v>
      </c>
      <c r="T80">
        <v>160</v>
      </c>
    </row>
    <row r="81" spans="1:21" x14ac:dyDescent="0.2">
      <c r="A81" t="s">
        <v>169</v>
      </c>
      <c r="B81">
        <v>80</v>
      </c>
      <c r="C81">
        <v>1</v>
      </c>
      <c r="D81">
        <v>0</v>
      </c>
      <c r="E81">
        <v>0</v>
      </c>
      <c r="F81">
        <v>0</v>
      </c>
      <c r="G81">
        <v>0</v>
      </c>
      <c r="H81">
        <v>0</v>
      </c>
      <c r="I81">
        <v>1</v>
      </c>
      <c r="J81" t="str">
        <f t="shared" si="8"/>
        <v>Male</v>
      </c>
      <c r="K81" s="26">
        <v>42816</v>
      </c>
      <c r="L81" s="26">
        <v>25458</v>
      </c>
      <c r="M81" s="28">
        <f t="shared" si="9"/>
        <v>47.52737850787139</v>
      </c>
      <c r="N81">
        <v>3</v>
      </c>
      <c r="O81" t="str">
        <f t="shared" si="10"/>
        <v>Black or AA</v>
      </c>
      <c r="P81">
        <v>2</v>
      </c>
      <c r="Q81" t="str">
        <f t="shared" si="11"/>
        <v>Not Hispanic</v>
      </c>
      <c r="R81" t="s">
        <v>609</v>
      </c>
      <c r="S81">
        <f>10*U1</f>
        <v>521.42899999999997</v>
      </c>
      <c r="T81">
        <v>521.42899999999997</v>
      </c>
    </row>
    <row r="82" spans="1:21" x14ac:dyDescent="0.2">
      <c r="A82" t="s">
        <v>170</v>
      </c>
      <c r="B82">
        <v>81</v>
      </c>
      <c r="C82">
        <v>1</v>
      </c>
      <c r="D82">
        <v>0</v>
      </c>
      <c r="E82">
        <v>0</v>
      </c>
      <c r="F82">
        <v>0</v>
      </c>
      <c r="G82">
        <v>0</v>
      </c>
      <c r="H82">
        <v>0</v>
      </c>
      <c r="I82">
        <v>1</v>
      </c>
      <c r="J82" t="str">
        <f t="shared" si="8"/>
        <v>Male</v>
      </c>
      <c r="K82" s="26">
        <v>42808</v>
      </c>
      <c r="L82" s="26">
        <v>19453</v>
      </c>
      <c r="M82" s="28">
        <f t="shared" si="9"/>
        <v>63.944045174538132</v>
      </c>
      <c r="N82">
        <v>5</v>
      </c>
      <c r="O82" t="str">
        <f t="shared" si="10"/>
        <v>White</v>
      </c>
      <c r="P82">
        <v>2</v>
      </c>
      <c r="Q82" t="str">
        <f t="shared" si="11"/>
        <v>Not Hispanic</v>
      </c>
      <c r="R82" t="s">
        <v>854</v>
      </c>
      <c r="S82">
        <f>(8/12)*U1</f>
        <v>34.761933333333332</v>
      </c>
      <c r="T82">
        <v>34.761933333333332</v>
      </c>
    </row>
    <row r="83" spans="1:21" x14ac:dyDescent="0.2">
      <c r="A83" t="s">
        <v>171</v>
      </c>
      <c r="B83">
        <v>82</v>
      </c>
      <c r="C83">
        <v>1</v>
      </c>
      <c r="D83">
        <v>1</v>
      </c>
      <c r="E83">
        <v>1</v>
      </c>
      <c r="F83">
        <v>1</v>
      </c>
      <c r="G83">
        <v>1</v>
      </c>
      <c r="H83">
        <v>1</v>
      </c>
      <c r="I83">
        <v>1</v>
      </c>
      <c r="J83" t="str">
        <f t="shared" si="8"/>
        <v>Male</v>
      </c>
      <c r="K83" s="26">
        <v>42822</v>
      </c>
      <c r="L83" s="26">
        <v>25750</v>
      </c>
      <c r="M83" s="28">
        <f t="shared" si="9"/>
        <v>46.740588637919245</v>
      </c>
      <c r="N83">
        <v>5</v>
      </c>
      <c r="O83" t="str">
        <f t="shared" si="10"/>
        <v>White</v>
      </c>
      <c r="P83">
        <v>2</v>
      </c>
      <c r="Q83" t="str">
        <f t="shared" si="11"/>
        <v>Not Hispanic</v>
      </c>
      <c r="R83" t="s">
        <v>643</v>
      </c>
      <c r="S83">
        <f>5*$U$1</f>
        <v>260.71449999999999</v>
      </c>
      <c r="T83">
        <v>260.71449999999999</v>
      </c>
    </row>
    <row r="84" spans="1:21" x14ac:dyDescent="0.2">
      <c r="A84" t="s">
        <v>172</v>
      </c>
      <c r="B84">
        <v>83</v>
      </c>
      <c r="C84">
        <v>1</v>
      </c>
      <c r="D84">
        <v>0</v>
      </c>
      <c r="E84">
        <v>0</v>
      </c>
      <c r="F84">
        <v>0</v>
      </c>
      <c r="G84">
        <v>0</v>
      </c>
      <c r="H84">
        <v>0</v>
      </c>
      <c r="I84">
        <v>1</v>
      </c>
      <c r="J84" t="str">
        <f t="shared" si="8"/>
        <v>Male</v>
      </c>
      <c r="K84" s="26">
        <v>42844</v>
      </c>
      <c r="L84" s="26">
        <v>19021</v>
      </c>
      <c r="M84" s="28">
        <f t="shared" si="9"/>
        <v>65.225359342915681</v>
      </c>
      <c r="N84">
        <v>5</v>
      </c>
      <c r="O84" t="str">
        <f t="shared" si="10"/>
        <v>White</v>
      </c>
      <c r="P84">
        <v>4</v>
      </c>
      <c r="Q84" t="str">
        <f t="shared" si="11"/>
        <v>Prefer-Not-To-anwer</v>
      </c>
      <c r="R84" t="s">
        <v>861</v>
      </c>
      <c r="S84">
        <f>0.5*U1</f>
        <v>26.071449999999999</v>
      </c>
      <c r="T84">
        <v>26.071449999999999</v>
      </c>
    </row>
    <row r="85" spans="1:21" x14ac:dyDescent="0.2">
      <c r="A85" t="s">
        <v>173</v>
      </c>
      <c r="B85">
        <v>84</v>
      </c>
      <c r="C85">
        <v>1</v>
      </c>
      <c r="D85">
        <v>1</v>
      </c>
      <c r="E85">
        <v>1</v>
      </c>
      <c r="F85">
        <v>1</v>
      </c>
      <c r="G85">
        <v>1</v>
      </c>
      <c r="H85">
        <v>1</v>
      </c>
      <c r="I85">
        <v>1</v>
      </c>
      <c r="J85" t="str">
        <f t="shared" si="8"/>
        <v>Male</v>
      </c>
      <c r="K85" s="26">
        <v>42830</v>
      </c>
      <c r="L85" s="26">
        <v>23991</v>
      </c>
      <c r="M85" s="28">
        <f t="shared" si="9"/>
        <v>51.580595482546187</v>
      </c>
      <c r="N85">
        <v>3</v>
      </c>
      <c r="O85" t="str">
        <f t="shared" si="10"/>
        <v>Black or AA</v>
      </c>
      <c r="P85">
        <v>2</v>
      </c>
      <c r="Q85" t="str">
        <f t="shared" si="11"/>
        <v>Not Hispanic</v>
      </c>
      <c r="R85" t="s">
        <v>864</v>
      </c>
      <c r="S85" s="64" t="s">
        <v>1222</v>
      </c>
      <c r="T85" s="64">
        <f>(8/12)*$U$1</f>
        <v>34.761933333333332</v>
      </c>
      <c r="U85" t="s">
        <v>1220</v>
      </c>
    </row>
    <row r="86" spans="1:21" x14ac:dyDescent="0.2">
      <c r="A86" t="s">
        <v>174</v>
      </c>
      <c r="B86">
        <v>85</v>
      </c>
      <c r="C86">
        <v>1</v>
      </c>
      <c r="D86">
        <v>0</v>
      </c>
      <c r="E86">
        <v>0</v>
      </c>
      <c r="F86">
        <v>0</v>
      </c>
      <c r="G86">
        <v>0</v>
      </c>
      <c r="H86">
        <v>0</v>
      </c>
      <c r="I86">
        <v>1</v>
      </c>
      <c r="J86" t="str">
        <f t="shared" si="8"/>
        <v>Male</v>
      </c>
      <c r="K86" s="26">
        <v>42814</v>
      </c>
      <c r="L86" s="26">
        <v>29122</v>
      </c>
      <c r="M86" s="28">
        <f t="shared" si="9"/>
        <v>37.489048596851489</v>
      </c>
      <c r="N86">
        <v>3</v>
      </c>
      <c r="O86" t="str">
        <f t="shared" si="10"/>
        <v>Black or AA</v>
      </c>
      <c r="P86">
        <v>2</v>
      </c>
      <c r="Q86" t="str">
        <f t="shared" si="11"/>
        <v>Not Hispanic</v>
      </c>
      <c r="R86" t="s">
        <v>867</v>
      </c>
      <c r="S86">
        <f>1.5*U1</f>
        <v>78.214349999999996</v>
      </c>
      <c r="T86">
        <v>78.214349999999996</v>
      </c>
    </row>
    <row r="87" spans="1:21" x14ac:dyDescent="0.2">
      <c r="A87" t="s">
        <v>175</v>
      </c>
      <c r="B87">
        <v>86</v>
      </c>
      <c r="C87">
        <v>1</v>
      </c>
      <c r="D87">
        <v>1</v>
      </c>
      <c r="E87">
        <v>1</v>
      </c>
      <c r="F87">
        <v>0</v>
      </c>
      <c r="G87">
        <v>0</v>
      </c>
      <c r="H87">
        <v>0</v>
      </c>
      <c r="I87">
        <v>2</v>
      </c>
      <c r="J87" t="str">
        <f t="shared" si="8"/>
        <v>Female</v>
      </c>
      <c r="K87" s="26">
        <v>42824</v>
      </c>
      <c r="L87" s="26">
        <v>19545</v>
      </c>
      <c r="M87" s="28">
        <f t="shared" si="9"/>
        <v>63.735112936344876</v>
      </c>
      <c r="N87">
        <v>5</v>
      </c>
      <c r="O87" t="str">
        <f t="shared" si="10"/>
        <v>White</v>
      </c>
      <c r="P87">
        <v>2</v>
      </c>
      <c r="Q87" t="str">
        <f t="shared" si="11"/>
        <v>Not Hispanic</v>
      </c>
      <c r="R87" t="s">
        <v>873</v>
      </c>
      <c r="S87">
        <f>15*$U$1</f>
        <v>782.1434999999999</v>
      </c>
      <c r="T87">
        <v>782.1434999999999</v>
      </c>
    </row>
    <row r="88" spans="1:21" x14ac:dyDescent="0.2">
      <c r="A88" t="s">
        <v>176</v>
      </c>
      <c r="B88">
        <v>87</v>
      </c>
      <c r="C88">
        <v>1</v>
      </c>
      <c r="D88">
        <v>0</v>
      </c>
      <c r="E88">
        <v>0</v>
      </c>
      <c r="F88">
        <v>0</v>
      </c>
      <c r="G88">
        <v>0</v>
      </c>
      <c r="H88">
        <v>0</v>
      </c>
      <c r="I88">
        <v>2</v>
      </c>
      <c r="J88" t="str">
        <f t="shared" si="8"/>
        <v>Female</v>
      </c>
      <c r="K88" s="26">
        <v>42824</v>
      </c>
      <c r="L88" s="26">
        <v>32619</v>
      </c>
      <c r="M88" s="28">
        <f t="shared" si="9"/>
        <v>27.941307323750834</v>
      </c>
      <c r="N88">
        <v>3</v>
      </c>
      <c r="O88" t="str">
        <f t="shared" si="10"/>
        <v>Black or AA</v>
      </c>
      <c r="P88">
        <v>4</v>
      </c>
      <c r="Q88" t="str">
        <f t="shared" si="11"/>
        <v>Prefer-Not-To-anwer</v>
      </c>
      <c r="R88" t="s">
        <v>877</v>
      </c>
      <c r="S88">
        <f>1.5*U1</f>
        <v>78.214349999999996</v>
      </c>
      <c r="T88">
        <v>78.214349999999996</v>
      </c>
    </row>
    <row r="89" spans="1:21" x14ac:dyDescent="0.2">
      <c r="A89" t="s">
        <v>177</v>
      </c>
      <c r="B89">
        <v>88</v>
      </c>
      <c r="C89">
        <v>1</v>
      </c>
      <c r="D89">
        <v>0</v>
      </c>
      <c r="E89">
        <v>0</v>
      </c>
      <c r="F89">
        <v>0</v>
      </c>
      <c r="G89">
        <v>0</v>
      </c>
      <c r="H89">
        <v>0</v>
      </c>
      <c r="I89">
        <v>1</v>
      </c>
      <c r="J89" t="str">
        <f t="shared" si="8"/>
        <v>Male</v>
      </c>
      <c r="K89" s="26">
        <v>42866</v>
      </c>
      <c r="L89" s="26">
        <v>19926</v>
      </c>
      <c r="M89" s="28">
        <f t="shared" si="9"/>
        <v>62.805954825462095</v>
      </c>
      <c r="N89">
        <v>5</v>
      </c>
      <c r="O89" t="str">
        <f t="shared" si="10"/>
        <v>White</v>
      </c>
      <c r="P89">
        <v>3</v>
      </c>
      <c r="Q89" t="str">
        <f t="shared" si="11"/>
        <v>Unknown</v>
      </c>
      <c r="R89" t="s">
        <v>882</v>
      </c>
      <c r="S89">
        <f>10*U1</f>
        <v>521.42899999999997</v>
      </c>
      <c r="T89">
        <v>521.42899999999997</v>
      </c>
    </row>
    <row r="90" spans="1:21" x14ac:dyDescent="0.2">
      <c r="A90" t="s">
        <v>178</v>
      </c>
      <c r="B90">
        <v>89</v>
      </c>
      <c r="C90">
        <v>1</v>
      </c>
      <c r="D90">
        <v>0</v>
      </c>
      <c r="E90">
        <v>0</v>
      </c>
      <c r="F90">
        <v>0</v>
      </c>
      <c r="G90">
        <v>0</v>
      </c>
      <c r="H90">
        <v>0</v>
      </c>
      <c r="I90">
        <v>2</v>
      </c>
      <c r="J90" t="str">
        <f t="shared" si="8"/>
        <v>Female</v>
      </c>
      <c r="K90" s="26">
        <v>42851</v>
      </c>
      <c r="L90" s="26">
        <v>24803</v>
      </c>
      <c r="M90" s="28">
        <f t="shared" si="9"/>
        <v>49.413928815879444</v>
      </c>
      <c r="N90">
        <v>3</v>
      </c>
      <c r="O90" t="str">
        <f t="shared" si="10"/>
        <v>Black or AA</v>
      </c>
      <c r="P90">
        <v>2</v>
      </c>
      <c r="Q90" t="str">
        <f t="shared" si="11"/>
        <v>Not Hispanic</v>
      </c>
      <c r="R90" t="s">
        <v>883</v>
      </c>
      <c r="S90">
        <v>104</v>
      </c>
      <c r="T90">
        <v>104</v>
      </c>
    </row>
    <row r="91" spans="1:21" x14ac:dyDescent="0.2">
      <c r="A91" t="s">
        <v>179</v>
      </c>
      <c r="B91">
        <v>90</v>
      </c>
      <c r="C91">
        <v>1</v>
      </c>
      <c r="D91">
        <v>1</v>
      </c>
      <c r="E91">
        <v>1</v>
      </c>
      <c r="F91">
        <v>1</v>
      </c>
      <c r="G91">
        <v>1</v>
      </c>
      <c r="H91">
        <v>1</v>
      </c>
      <c r="I91">
        <v>2</v>
      </c>
      <c r="J91" t="str">
        <f t="shared" si="8"/>
        <v>Female</v>
      </c>
      <c r="K91" s="26">
        <v>42825</v>
      </c>
      <c r="L91" s="26">
        <v>17891</v>
      </c>
      <c r="M91" s="28">
        <f t="shared" si="9"/>
        <v>68.26916495550995</v>
      </c>
      <c r="N91">
        <v>5</v>
      </c>
      <c r="O91" t="str">
        <f t="shared" si="10"/>
        <v>White</v>
      </c>
      <c r="P91">
        <v>2</v>
      </c>
      <c r="Q91" t="str">
        <f t="shared" si="11"/>
        <v>Not Hispanic</v>
      </c>
      <c r="R91" t="s">
        <v>887</v>
      </c>
      <c r="S91">
        <f>2*$U$1</f>
        <v>104.28579999999999</v>
      </c>
      <c r="T91">
        <v>104.28579999999999</v>
      </c>
    </row>
    <row r="92" spans="1:21" x14ac:dyDescent="0.2">
      <c r="A92" t="s">
        <v>180</v>
      </c>
      <c r="B92">
        <v>91</v>
      </c>
      <c r="C92">
        <v>1</v>
      </c>
      <c r="D92">
        <v>0</v>
      </c>
      <c r="E92">
        <v>0</v>
      </c>
      <c r="F92">
        <v>0</v>
      </c>
      <c r="G92">
        <v>0</v>
      </c>
      <c r="H92">
        <v>0</v>
      </c>
      <c r="I92">
        <v>1</v>
      </c>
      <c r="J92" t="str">
        <f t="shared" si="8"/>
        <v>Male</v>
      </c>
      <c r="K92" s="26">
        <v>42851</v>
      </c>
      <c r="L92" s="26">
        <v>33739</v>
      </c>
      <c r="M92" s="28">
        <f t="shared" si="9"/>
        <v>24.946783025324976</v>
      </c>
      <c r="N92">
        <v>5</v>
      </c>
      <c r="O92" t="str">
        <f t="shared" si="10"/>
        <v>White</v>
      </c>
      <c r="P92">
        <v>2</v>
      </c>
      <c r="Q92" t="str">
        <f t="shared" si="11"/>
        <v>Not Hispanic</v>
      </c>
      <c r="R92" t="s">
        <v>893</v>
      </c>
      <c r="S92">
        <f>6.5*$U$1</f>
        <v>338.92885000000001</v>
      </c>
      <c r="T92">
        <v>338.92885000000001</v>
      </c>
    </row>
    <row r="93" spans="1:21" x14ac:dyDescent="0.2">
      <c r="A93" t="s">
        <v>181</v>
      </c>
      <c r="B93">
        <v>92</v>
      </c>
      <c r="C93">
        <v>1</v>
      </c>
      <c r="D93">
        <v>0</v>
      </c>
      <c r="E93">
        <v>0</v>
      </c>
      <c r="F93">
        <v>0</v>
      </c>
      <c r="G93">
        <v>0</v>
      </c>
      <c r="H93">
        <v>0</v>
      </c>
      <c r="I93">
        <v>2</v>
      </c>
      <c r="J93" t="str">
        <f t="shared" si="8"/>
        <v>Female</v>
      </c>
      <c r="K93" s="26">
        <v>42849</v>
      </c>
      <c r="L93" s="26">
        <v>18451</v>
      </c>
      <c r="M93" s="28">
        <f t="shared" si="9"/>
        <v>66.79654346338134</v>
      </c>
      <c r="N93">
        <v>5</v>
      </c>
      <c r="O93" t="str">
        <f t="shared" si="10"/>
        <v>White</v>
      </c>
      <c r="P93">
        <v>2</v>
      </c>
      <c r="Q93" t="str">
        <f t="shared" si="11"/>
        <v>Not Hispanic</v>
      </c>
      <c r="R93" t="s">
        <v>897</v>
      </c>
      <c r="S93">
        <f>3.5*$U$1</f>
        <v>182.50014999999999</v>
      </c>
      <c r="T93">
        <v>182.50014999999999</v>
      </c>
    </row>
    <row r="94" spans="1:21" x14ac:dyDescent="0.2">
      <c r="A94" t="s">
        <v>182</v>
      </c>
      <c r="B94">
        <v>93</v>
      </c>
      <c r="C94">
        <v>1</v>
      </c>
      <c r="D94">
        <v>0</v>
      </c>
      <c r="E94">
        <v>0</v>
      </c>
      <c r="F94">
        <v>0</v>
      </c>
      <c r="G94">
        <v>0</v>
      </c>
      <c r="H94">
        <v>0</v>
      </c>
      <c r="I94">
        <v>1</v>
      </c>
      <c r="J94" t="str">
        <f t="shared" si="8"/>
        <v>Male</v>
      </c>
      <c r="K94" s="26">
        <v>42901</v>
      </c>
      <c r="L94" s="26">
        <v>21091</v>
      </c>
      <c r="M94" s="28">
        <f t="shared" si="9"/>
        <v>59.71440793976717</v>
      </c>
      <c r="N94">
        <v>3</v>
      </c>
      <c r="O94" t="str">
        <f t="shared" si="10"/>
        <v>Black or AA</v>
      </c>
      <c r="P94">
        <v>2</v>
      </c>
      <c r="Q94" t="str">
        <f t="shared" si="11"/>
        <v>Not Hispanic</v>
      </c>
      <c r="R94">
        <v>540</v>
      </c>
      <c r="S94">
        <v>540</v>
      </c>
      <c r="T94">
        <v>540</v>
      </c>
    </row>
    <row r="95" spans="1:21" x14ac:dyDescent="0.2">
      <c r="A95" t="s">
        <v>183</v>
      </c>
      <c r="B95">
        <v>94</v>
      </c>
      <c r="C95">
        <v>1</v>
      </c>
      <c r="D95">
        <v>0</v>
      </c>
      <c r="E95">
        <v>0</v>
      </c>
      <c r="F95">
        <v>0</v>
      </c>
      <c r="G95">
        <v>0</v>
      </c>
      <c r="H95">
        <v>0</v>
      </c>
      <c r="I95">
        <v>1</v>
      </c>
      <c r="J95" t="str">
        <f t="shared" si="8"/>
        <v>Male</v>
      </c>
      <c r="K95" s="26">
        <v>42849</v>
      </c>
      <c r="L95" s="26">
        <v>21451</v>
      </c>
      <c r="M95" s="28">
        <f t="shared" si="9"/>
        <v>58.586071184120556</v>
      </c>
      <c r="N95">
        <v>5</v>
      </c>
      <c r="O95" t="str">
        <f t="shared" si="10"/>
        <v>White</v>
      </c>
      <c r="P95">
        <v>2</v>
      </c>
      <c r="Q95" t="str">
        <f t="shared" si="11"/>
        <v>Not Hispanic</v>
      </c>
      <c r="R95" t="s">
        <v>795</v>
      </c>
      <c r="S95">
        <f>20*$U$1</f>
        <v>1042.8579999999999</v>
      </c>
      <c r="T95">
        <v>1042.8579999999999</v>
      </c>
    </row>
    <row r="96" spans="1:21" x14ac:dyDescent="0.2">
      <c r="A96" t="s">
        <v>184</v>
      </c>
      <c r="B96">
        <v>95</v>
      </c>
      <c r="C96">
        <v>1</v>
      </c>
      <c r="D96">
        <v>0</v>
      </c>
      <c r="E96">
        <v>0</v>
      </c>
      <c r="F96">
        <v>0</v>
      </c>
      <c r="G96">
        <v>0</v>
      </c>
      <c r="H96">
        <v>0</v>
      </c>
      <c r="I96">
        <v>2</v>
      </c>
      <c r="J96" t="str">
        <f t="shared" si="8"/>
        <v>Female</v>
      </c>
      <c r="K96" s="26">
        <v>42895</v>
      </c>
      <c r="L96" s="26">
        <v>25931</v>
      </c>
      <c r="M96" s="28">
        <f t="shared" si="9"/>
        <v>46.44524298425722</v>
      </c>
      <c r="N96">
        <v>3</v>
      </c>
      <c r="O96" t="str">
        <f t="shared" si="10"/>
        <v>Black or AA</v>
      </c>
      <c r="P96">
        <v>2</v>
      </c>
      <c r="Q96" t="str">
        <f t="shared" si="11"/>
        <v>Not Hispanic</v>
      </c>
      <c r="R96" t="s">
        <v>905</v>
      </c>
      <c r="S96">
        <f>350</f>
        <v>350</v>
      </c>
      <c r="T96">
        <v>350</v>
      </c>
    </row>
    <row r="97" spans="1:20" x14ac:dyDescent="0.2">
      <c r="A97" t="s">
        <v>185</v>
      </c>
      <c r="B97">
        <v>96</v>
      </c>
      <c r="C97">
        <v>1</v>
      </c>
      <c r="D97">
        <v>0</v>
      </c>
      <c r="E97">
        <v>0</v>
      </c>
      <c r="F97">
        <v>0</v>
      </c>
      <c r="G97">
        <v>0</v>
      </c>
      <c r="H97">
        <v>0</v>
      </c>
      <c r="I97">
        <v>1</v>
      </c>
      <c r="J97" t="str">
        <f t="shared" si="8"/>
        <v>Male</v>
      </c>
      <c r="K97" s="26">
        <v>42881</v>
      </c>
      <c r="L97" s="26">
        <v>29349</v>
      </c>
      <c r="M97" s="28">
        <f t="shared" si="9"/>
        <v>37.049281314168411</v>
      </c>
      <c r="N97">
        <v>5</v>
      </c>
      <c r="O97" t="str">
        <f t="shared" si="10"/>
        <v>White</v>
      </c>
      <c r="P97">
        <v>2</v>
      </c>
      <c r="Q97" t="str">
        <f t="shared" si="11"/>
        <v>Not Hispanic</v>
      </c>
      <c r="R97" t="s">
        <v>909</v>
      </c>
      <c r="S97">
        <f>80</f>
        <v>80</v>
      </c>
      <c r="T97">
        <v>80</v>
      </c>
    </row>
    <row r="98" spans="1:20" x14ac:dyDescent="0.2">
      <c r="A98" t="s">
        <v>186</v>
      </c>
      <c r="B98">
        <v>97</v>
      </c>
      <c r="C98">
        <v>1</v>
      </c>
      <c r="D98">
        <v>1</v>
      </c>
      <c r="E98">
        <v>1</v>
      </c>
      <c r="F98">
        <v>1</v>
      </c>
      <c r="G98">
        <v>1</v>
      </c>
      <c r="H98">
        <v>1</v>
      </c>
      <c r="I98">
        <v>1</v>
      </c>
      <c r="J98" t="str">
        <f t="shared" ref="J98:J129" si="12">IF(I98=1,"Male","Female")</f>
        <v>Male</v>
      </c>
      <c r="K98" s="26">
        <v>42857</v>
      </c>
      <c r="L98" s="26">
        <v>20456</v>
      </c>
      <c r="M98" s="28">
        <f t="shared" ref="M98:M129" si="13">(((MONTH(K98)*30.4375)+(YEAR(K98)*12*30.4375)+DAY(K98))/365.25)-(((MONTH(L98)*30.4375)+(YEAR(L98)*12*30.4375)+DAY(L98))/365.25)</f>
        <v>61.333333333333258</v>
      </c>
      <c r="N98">
        <v>5</v>
      </c>
      <c r="O98" t="str">
        <f t="shared" ref="O98:O129" si="14">IF(N98=1,"American-Indian or Alaska Native",IF(N98=2,"Asian",IF(N98=3,"Black or AA",IF(N98=4,"Native-Hawaiian",IF(N98=5,"White",IF(N98=6,"Multi",IF(N98=7,"Unknwon")))))))</f>
        <v>White</v>
      </c>
      <c r="P98">
        <v>2</v>
      </c>
      <c r="Q98" t="str">
        <f t="shared" ref="Q98:Q129" si="15">IF(P98=1,"Hispanic or Latino",IF(P98=2,"Not Hispanic",IF(P98=3,"Unknown",IF(P98=4,"Prefer-Not-To-anwer"))))</f>
        <v>Not Hispanic</v>
      </c>
      <c r="R98">
        <v>1000</v>
      </c>
      <c r="S98">
        <v>1000</v>
      </c>
      <c r="T98">
        <v>1000</v>
      </c>
    </row>
    <row r="99" spans="1:20" x14ac:dyDescent="0.2">
      <c r="A99" t="s">
        <v>187</v>
      </c>
      <c r="B99">
        <v>98</v>
      </c>
      <c r="C99">
        <v>1</v>
      </c>
      <c r="D99">
        <v>0</v>
      </c>
      <c r="E99">
        <v>0</v>
      </c>
      <c r="F99">
        <v>0</v>
      </c>
      <c r="G99">
        <v>0</v>
      </c>
      <c r="H99">
        <v>0</v>
      </c>
      <c r="I99">
        <v>1</v>
      </c>
      <c r="J99" t="str">
        <f t="shared" si="12"/>
        <v>Male</v>
      </c>
      <c r="K99" s="26">
        <v>42870</v>
      </c>
      <c r="L99" s="26">
        <v>30615</v>
      </c>
      <c r="M99" s="28">
        <f t="shared" si="13"/>
        <v>33.553216974675024</v>
      </c>
      <c r="N99">
        <v>1</v>
      </c>
      <c r="O99" t="str">
        <f t="shared" si="14"/>
        <v>American-Indian or Alaska Native</v>
      </c>
      <c r="P99">
        <v>1</v>
      </c>
      <c r="Q99" t="str">
        <f t="shared" si="15"/>
        <v>Hispanic or Latino</v>
      </c>
      <c r="R99" t="s">
        <v>651</v>
      </c>
      <c r="S99">
        <f>4*$U$1</f>
        <v>208.57159999999999</v>
      </c>
      <c r="T99">
        <v>208.57159999999999</v>
      </c>
    </row>
    <row r="100" spans="1:20" x14ac:dyDescent="0.2">
      <c r="A100" t="s">
        <v>188</v>
      </c>
      <c r="B100">
        <v>99</v>
      </c>
      <c r="C100">
        <v>1</v>
      </c>
      <c r="D100">
        <v>1</v>
      </c>
      <c r="E100">
        <v>1</v>
      </c>
      <c r="F100">
        <v>1</v>
      </c>
      <c r="G100">
        <v>1</v>
      </c>
      <c r="H100">
        <v>1</v>
      </c>
      <c r="I100">
        <v>1</v>
      </c>
      <c r="J100" t="str">
        <f t="shared" si="12"/>
        <v>Male</v>
      </c>
      <c r="K100" s="26">
        <v>42860</v>
      </c>
      <c r="L100" s="26">
        <v>23088</v>
      </c>
      <c r="M100" s="28">
        <f t="shared" si="13"/>
        <v>54.131074606433913</v>
      </c>
      <c r="N100">
        <v>3</v>
      </c>
      <c r="O100" t="str">
        <f t="shared" si="14"/>
        <v>Black or AA</v>
      </c>
      <c r="P100">
        <v>2</v>
      </c>
      <c r="Q100" t="str">
        <f t="shared" si="15"/>
        <v>Not Hispanic</v>
      </c>
      <c r="R100" t="s">
        <v>919</v>
      </c>
      <c r="S100">
        <f>2*$U$1</f>
        <v>104.28579999999999</v>
      </c>
      <c r="T100">
        <v>104.28579999999999</v>
      </c>
    </row>
    <row r="101" spans="1:20" x14ac:dyDescent="0.2">
      <c r="A101" t="s">
        <v>189</v>
      </c>
      <c r="B101">
        <v>100</v>
      </c>
      <c r="C101">
        <v>1</v>
      </c>
      <c r="D101">
        <v>1</v>
      </c>
      <c r="E101">
        <v>1</v>
      </c>
      <c r="F101">
        <v>1</v>
      </c>
      <c r="G101">
        <v>1</v>
      </c>
      <c r="H101">
        <v>1</v>
      </c>
      <c r="I101">
        <v>2</v>
      </c>
      <c r="J101" t="str">
        <f t="shared" si="12"/>
        <v>Female</v>
      </c>
      <c r="K101" s="26">
        <v>42868</v>
      </c>
      <c r="L101" s="26">
        <v>24399</v>
      </c>
      <c r="M101" s="28">
        <f t="shared" si="13"/>
        <v>50.566906228610605</v>
      </c>
      <c r="N101">
        <v>5</v>
      </c>
      <c r="O101" t="str">
        <f t="shared" si="14"/>
        <v>White</v>
      </c>
      <c r="P101">
        <v>2</v>
      </c>
      <c r="Q101" t="str">
        <f t="shared" si="15"/>
        <v>Not Hispanic</v>
      </c>
      <c r="R101" t="s">
        <v>922</v>
      </c>
      <c r="S101">
        <f>12*$U$1</f>
        <v>625.71479999999997</v>
      </c>
      <c r="T101">
        <v>625.71479999999997</v>
      </c>
    </row>
    <row r="102" spans="1:20" x14ac:dyDescent="0.2">
      <c r="A102" t="s">
        <v>190</v>
      </c>
      <c r="B102">
        <v>101</v>
      </c>
      <c r="C102">
        <v>1</v>
      </c>
      <c r="D102">
        <v>1</v>
      </c>
      <c r="E102">
        <v>1</v>
      </c>
      <c r="F102">
        <v>0</v>
      </c>
      <c r="G102">
        <v>0</v>
      </c>
      <c r="H102">
        <v>0</v>
      </c>
      <c r="I102">
        <v>2</v>
      </c>
      <c r="J102" t="str">
        <f t="shared" si="12"/>
        <v>Female</v>
      </c>
      <c r="K102" s="26">
        <v>42901</v>
      </c>
      <c r="L102" s="26">
        <v>24476</v>
      </c>
      <c r="M102" s="28">
        <f t="shared" si="13"/>
        <v>50.446783025325203</v>
      </c>
      <c r="N102">
        <v>3</v>
      </c>
      <c r="O102" t="str">
        <f t="shared" si="14"/>
        <v>Black or AA</v>
      </c>
      <c r="P102">
        <v>2</v>
      </c>
      <c r="Q102" t="str">
        <f t="shared" si="15"/>
        <v>Not Hispanic</v>
      </c>
      <c r="R102" t="s">
        <v>927</v>
      </c>
      <c r="S102">
        <f>14*$U$1</f>
        <v>730.00059999999996</v>
      </c>
      <c r="T102">
        <v>730.00059999999996</v>
      </c>
    </row>
    <row r="103" spans="1:20" x14ac:dyDescent="0.2">
      <c r="A103" t="s">
        <v>191</v>
      </c>
      <c r="B103">
        <v>102</v>
      </c>
      <c r="C103">
        <v>1</v>
      </c>
      <c r="D103">
        <v>1</v>
      </c>
      <c r="E103">
        <v>1</v>
      </c>
      <c r="F103">
        <v>1</v>
      </c>
      <c r="G103">
        <v>1</v>
      </c>
      <c r="H103">
        <v>1</v>
      </c>
      <c r="I103">
        <v>1</v>
      </c>
      <c r="J103" t="str">
        <f t="shared" si="12"/>
        <v>Male</v>
      </c>
      <c r="K103" s="26">
        <v>42865</v>
      </c>
      <c r="L103" s="26">
        <v>23341</v>
      </c>
      <c r="M103" s="28">
        <f t="shared" si="13"/>
        <v>53.456194387405731</v>
      </c>
      <c r="N103">
        <v>7</v>
      </c>
      <c r="O103" t="str">
        <f t="shared" si="14"/>
        <v>Unknwon</v>
      </c>
      <c r="P103">
        <v>3</v>
      </c>
      <c r="Q103" t="str">
        <f t="shared" si="15"/>
        <v>Unknown</v>
      </c>
      <c r="R103" t="s">
        <v>931</v>
      </c>
      <c r="S103">
        <f>$U$1</f>
        <v>52.142899999999997</v>
      </c>
      <c r="T103">
        <v>52.142899999999997</v>
      </c>
    </row>
    <row r="104" spans="1:20" x14ac:dyDescent="0.2">
      <c r="A104" t="s">
        <v>192</v>
      </c>
      <c r="B104">
        <v>103</v>
      </c>
      <c r="C104">
        <v>1</v>
      </c>
      <c r="D104">
        <v>0</v>
      </c>
      <c r="E104">
        <v>0</v>
      </c>
      <c r="F104">
        <v>0</v>
      </c>
      <c r="G104">
        <v>0</v>
      </c>
      <c r="H104">
        <v>0</v>
      </c>
      <c r="I104">
        <v>1</v>
      </c>
      <c r="J104" t="str">
        <f t="shared" si="12"/>
        <v>Male</v>
      </c>
      <c r="K104" s="26">
        <v>42887</v>
      </c>
      <c r="L104" s="26">
        <v>20947</v>
      </c>
      <c r="M104" s="28">
        <f t="shared" si="13"/>
        <v>60.066906228610378</v>
      </c>
      <c r="N104">
        <v>3</v>
      </c>
      <c r="O104" t="str">
        <f t="shared" si="14"/>
        <v>Black or AA</v>
      </c>
      <c r="P104">
        <v>4</v>
      </c>
      <c r="Q104" t="str">
        <f t="shared" si="15"/>
        <v>Prefer-Not-To-anwer</v>
      </c>
      <c r="R104" t="s">
        <v>708</v>
      </c>
      <c r="S104">
        <f>$U$1</f>
        <v>52.142899999999997</v>
      </c>
      <c r="T104">
        <v>52.142899999999997</v>
      </c>
    </row>
    <row r="105" spans="1:20" x14ac:dyDescent="0.2">
      <c r="A105" t="s">
        <v>1215</v>
      </c>
      <c r="B105">
        <v>104</v>
      </c>
      <c r="C105">
        <v>1</v>
      </c>
      <c r="D105">
        <v>1</v>
      </c>
      <c r="E105">
        <v>1</v>
      </c>
      <c r="F105">
        <v>1</v>
      </c>
      <c r="G105">
        <v>1</v>
      </c>
      <c r="H105">
        <v>1</v>
      </c>
      <c r="I105">
        <v>2</v>
      </c>
      <c r="J105" t="str">
        <f t="shared" si="12"/>
        <v>Female</v>
      </c>
      <c r="K105" s="26">
        <v>42873</v>
      </c>
      <c r="L105" s="26">
        <v>18214</v>
      </c>
      <c r="M105" s="28">
        <f t="shared" si="13"/>
        <v>67.516427104722879</v>
      </c>
      <c r="N105">
        <v>6</v>
      </c>
      <c r="O105" t="str">
        <f t="shared" si="14"/>
        <v>Multi</v>
      </c>
      <c r="P105">
        <v>2</v>
      </c>
      <c r="Q105" t="str">
        <f t="shared" si="15"/>
        <v>Not Hispanic</v>
      </c>
      <c r="R105" t="s">
        <v>937</v>
      </c>
      <c r="S105">
        <f>2*$U$1</f>
        <v>104.28579999999999</v>
      </c>
      <c r="T105">
        <v>104.28579999999999</v>
      </c>
    </row>
    <row r="106" spans="1:20" x14ac:dyDescent="0.2">
      <c r="A106" t="s">
        <v>194</v>
      </c>
      <c r="B106">
        <v>105</v>
      </c>
      <c r="C106">
        <v>1</v>
      </c>
      <c r="D106">
        <v>1</v>
      </c>
      <c r="E106">
        <v>1</v>
      </c>
      <c r="F106">
        <v>1</v>
      </c>
      <c r="G106">
        <v>1</v>
      </c>
      <c r="H106">
        <v>1</v>
      </c>
      <c r="I106">
        <v>2</v>
      </c>
      <c r="J106" t="str">
        <f t="shared" si="12"/>
        <v>Female</v>
      </c>
      <c r="K106" s="26">
        <v>42894</v>
      </c>
      <c r="L106" s="26">
        <v>21118</v>
      </c>
      <c r="M106" s="28">
        <f t="shared" si="13"/>
        <v>59.620123203285402</v>
      </c>
      <c r="N106">
        <v>3</v>
      </c>
      <c r="O106" t="str">
        <f t="shared" si="14"/>
        <v>Black or AA</v>
      </c>
      <c r="P106">
        <v>2</v>
      </c>
      <c r="Q106" t="str">
        <f t="shared" si="15"/>
        <v>Not Hispanic</v>
      </c>
      <c r="R106" t="s">
        <v>643</v>
      </c>
      <c r="S106">
        <f>5*$U$1</f>
        <v>260.71449999999999</v>
      </c>
      <c r="T106">
        <v>260.71449999999999</v>
      </c>
    </row>
    <row r="107" spans="1:20" x14ac:dyDescent="0.2">
      <c r="A107" t="s">
        <v>195</v>
      </c>
      <c r="B107">
        <v>106</v>
      </c>
      <c r="C107">
        <v>1</v>
      </c>
      <c r="D107">
        <v>0</v>
      </c>
      <c r="E107">
        <v>0</v>
      </c>
      <c r="F107">
        <v>0</v>
      </c>
      <c r="G107">
        <v>0</v>
      </c>
      <c r="H107">
        <v>0</v>
      </c>
      <c r="I107">
        <v>2</v>
      </c>
      <c r="J107" t="str">
        <f t="shared" si="12"/>
        <v>Female</v>
      </c>
      <c r="K107" s="26">
        <v>42901</v>
      </c>
      <c r="L107" s="26">
        <v>24010</v>
      </c>
      <c r="M107" s="28">
        <f t="shared" si="13"/>
        <v>51.72262149212861</v>
      </c>
      <c r="N107">
        <v>3</v>
      </c>
      <c r="O107" t="str">
        <f t="shared" si="14"/>
        <v>Black or AA</v>
      </c>
      <c r="P107">
        <v>2</v>
      </c>
      <c r="Q107" t="str">
        <f t="shared" si="15"/>
        <v>Not Hispanic</v>
      </c>
      <c r="R107" t="s">
        <v>609</v>
      </c>
      <c r="S107">
        <f>10*$U$1</f>
        <v>521.42899999999997</v>
      </c>
      <c r="T107">
        <v>521.42899999999997</v>
      </c>
    </row>
    <row r="108" spans="1:20" x14ac:dyDescent="0.2">
      <c r="A108" t="s">
        <v>196</v>
      </c>
      <c r="B108">
        <v>107</v>
      </c>
      <c r="C108">
        <v>1</v>
      </c>
      <c r="D108">
        <v>1</v>
      </c>
      <c r="E108">
        <v>1</v>
      </c>
      <c r="F108">
        <v>1</v>
      </c>
      <c r="G108">
        <v>1</v>
      </c>
      <c r="H108">
        <v>1</v>
      </c>
      <c r="I108">
        <v>2</v>
      </c>
      <c r="J108" t="str">
        <f t="shared" si="12"/>
        <v>Female</v>
      </c>
      <c r="K108" s="26">
        <v>42941</v>
      </c>
      <c r="L108" s="26">
        <v>13232</v>
      </c>
      <c r="M108" s="28">
        <f t="shared" si="13"/>
        <v>81.338809034907626</v>
      </c>
      <c r="N108">
        <v>3</v>
      </c>
      <c r="O108" t="str">
        <f t="shared" si="14"/>
        <v>Black or AA</v>
      </c>
      <c r="P108">
        <v>2</v>
      </c>
      <c r="Q108" t="str">
        <f t="shared" si="15"/>
        <v>Not Hispanic</v>
      </c>
      <c r="R108" t="s">
        <v>693</v>
      </c>
      <c r="S108">
        <f>3*$U$1</f>
        <v>156.42869999999999</v>
      </c>
      <c r="T108">
        <v>156.42869999999999</v>
      </c>
    </row>
    <row r="109" spans="1:20" x14ac:dyDescent="0.2">
      <c r="A109" t="s">
        <v>197</v>
      </c>
      <c r="B109">
        <v>108</v>
      </c>
      <c r="C109">
        <v>1</v>
      </c>
      <c r="D109">
        <v>1</v>
      </c>
      <c r="E109">
        <v>1</v>
      </c>
      <c r="F109">
        <v>1</v>
      </c>
      <c r="G109">
        <v>1</v>
      </c>
      <c r="H109">
        <v>1</v>
      </c>
      <c r="I109">
        <v>2</v>
      </c>
      <c r="J109" t="str">
        <f t="shared" si="12"/>
        <v>Female</v>
      </c>
      <c r="K109" s="26">
        <v>42935</v>
      </c>
      <c r="L109" s="26">
        <v>19002</v>
      </c>
      <c r="M109" s="28">
        <f t="shared" si="13"/>
        <v>65.527378507871163</v>
      </c>
      <c r="N109">
        <v>5</v>
      </c>
      <c r="O109" t="str">
        <f t="shared" si="14"/>
        <v>White</v>
      </c>
      <c r="P109">
        <v>2</v>
      </c>
      <c r="Q109" t="str">
        <f t="shared" si="15"/>
        <v>Not Hispanic</v>
      </c>
      <c r="R109" t="s">
        <v>949</v>
      </c>
      <c r="S109">
        <v>52</v>
      </c>
      <c r="T109">
        <v>52</v>
      </c>
    </row>
    <row r="110" spans="1:20" x14ac:dyDescent="0.2">
      <c r="A110" t="s">
        <v>198</v>
      </c>
      <c r="B110">
        <v>109</v>
      </c>
      <c r="C110">
        <v>1</v>
      </c>
      <c r="D110">
        <v>0</v>
      </c>
      <c r="E110">
        <v>0</v>
      </c>
      <c r="F110">
        <v>0</v>
      </c>
      <c r="G110">
        <v>0</v>
      </c>
      <c r="H110">
        <v>0</v>
      </c>
      <c r="I110">
        <v>1</v>
      </c>
      <c r="J110" t="str">
        <f t="shared" si="12"/>
        <v>Male</v>
      </c>
      <c r="K110" s="26">
        <v>42937</v>
      </c>
      <c r="L110" s="26">
        <v>22551</v>
      </c>
      <c r="M110" s="28">
        <f t="shared" si="13"/>
        <v>55.816906228610605</v>
      </c>
      <c r="N110">
        <v>3</v>
      </c>
      <c r="O110" t="str">
        <f t="shared" si="14"/>
        <v>Black or AA</v>
      </c>
      <c r="P110">
        <v>3</v>
      </c>
      <c r="Q110" t="str">
        <f t="shared" si="15"/>
        <v>Unknown</v>
      </c>
      <c r="R110" t="s">
        <v>767</v>
      </c>
      <c r="S110">
        <f>1*$U$1</f>
        <v>52.142899999999997</v>
      </c>
      <c r="T110">
        <v>52.142899999999997</v>
      </c>
    </row>
    <row r="111" spans="1:20" x14ac:dyDescent="0.2">
      <c r="A111" t="s">
        <v>199</v>
      </c>
      <c r="B111">
        <v>110</v>
      </c>
      <c r="C111">
        <v>1</v>
      </c>
      <c r="D111">
        <v>1</v>
      </c>
      <c r="E111">
        <v>1</v>
      </c>
      <c r="F111">
        <v>1</v>
      </c>
      <c r="G111">
        <v>1</v>
      </c>
      <c r="H111">
        <v>1</v>
      </c>
      <c r="I111">
        <v>1</v>
      </c>
      <c r="J111" t="str">
        <f t="shared" si="12"/>
        <v>Male</v>
      </c>
      <c r="K111" s="26">
        <v>42881</v>
      </c>
      <c r="L111" s="26">
        <v>21350</v>
      </c>
      <c r="M111" s="28">
        <f t="shared" si="13"/>
        <v>58.949520876112274</v>
      </c>
      <c r="N111">
        <v>3</v>
      </c>
      <c r="O111" t="str">
        <f t="shared" si="14"/>
        <v>Black or AA</v>
      </c>
      <c r="P111">
        <v>4</v>
      </c>
      <c r="Q111" t="str">
        <f t="shared" si="15"/>
        <v>Prefer-Not-To-anwer</v>
      </c>
      <c r="R111" t="s">
        <v>956</v>
      </c>
      <c r="S111">
        <f>7*$U$1</f>
        <v>365.00029999999998</v>
      </c>
      <c r="T111">
        <v>365.00029999999998</v>
      </c>
    </row>
    <row r="112" spans="1:20" x14ac:dyDescent="0.2">
      <c r="A112" t="s">
        <v>200</v>
      </c>
      <c r="B112">
        <v>111</v>
      </c>
      <c r="C112">
        <v>1</v>
      </c>
      <c r="D112">
        <v>0</v>
      </c>
      <c r="E112">
        <v>0</v>
      </c>
      <c r="F112">
        <v>0</v>
      </c>
      <c r="G112">
        <v>0</v>
      </c>
      <c r="H112">
        <v>0</v>
      </c>
      <c r="I112">
        <v>2</v>
      </c>
      <c r="J112" t="str">
        <f t="shared" si="12"/>
        <v>Female</v>
      </c>
      <c r="K112" s="26">
        <v>42870</v>
      </c>
      <c r="L112" s="26">
        <v>28162</v>
      </c>
      <c r="M112" s="28">
        <f t="shared" si="13"/>
        <v>40.274640657084319</v>
      </c>
      <c r="N112">
        <v>6</v>
      </c>
      <c r="O112" t="str">
        <f t="shared" si="14"/>
        <v>Multi</v>
      </c>
      <c r="P112">
        <v>2</v>
      </c>
      <c r="Q112" t="str">
        <f t="shared" si="15"/>
        <v>Not Hispanic</v>
      </c>
      <c r="R112" t="s">
        <v>960</v>
      </c>
      <c r="S112">
        <f>17*$U$1</f>
        <v>886.42930000000001</v>
      </c>
      <c r="T112">
        <v>886.42930000000001</v>
      </c>
    </row>
    <row r="113" spans="1:21" x14ac:dyDescent="0.2">
      <c r="A113" t="s">
        <v>201</v>
      </c>
      <c r="B113">
        <v>112</v>
      </c>
      <c r="C113">
        <v>1</v>
      </c>
      <c r="D113">
        <v>1</v>
      </c>
      <c r="E113">
        <v>1</v>
      </c>
      <c r="F113">
        <v>1</v>
      </c>
      <c r="G113">
        <v>1</v>
      </c>
      <c r="H113">
        <v>1</v>
      </c>
      <c r="I113">
        <v>1</v>
      </c>
      <c r="J113" t="str">
        <f t="shared" si="12"/>
        <v>Male</v>
      </c>
      <c r="K113" s="26">
        <v>42894</v>
      </c>
      <c r="L113" s="26">
        <v>22663</v>
      </c>
      <c r="M113" s="28">
        <f t="shared" si="13"/>
        <v>55.392026009582423</v>
      </c>
      <c r="N113">
        <v>5</v>
      </c>
      <c r="O113" t="str">
        <f t="shared" si="14"/>
        <v>White</v>
      </c>
      <c r="P113">
        <v>2</v>
      </c>
      <c r="Q113" t="str">
        <f t="shared" si="15"/>
        <v>Not Hispanic</v>
      </c>
      <c r="R113" t="s">
        <v>964</v>
      </c>
      <c r="S113">
        <f>1*$U$1</f>
        <v>52.142899999999997</v>
      </c>
      <c r="T113">
        <v>52.142899999999997</v>
      </c>
    </row>
    <row r="114" spans="1:21" x14ac:dyDescent="0.2">
      <c r="A114" t="s">
        <v>202</v>
      </c>
      <c r="B114">
        <v>113</v>
      </c>
      <c r="C114">
        <v>1</v>
      </c>
      <c r="D114">
        <v>0</v>
      </c>
      <c r="E114">
        <v>0</v>
      </c>
      <c r="F114">
        <v>0</v>
      </c>
      <c r="G114">
        <v>0</v>
      </c>
      <c r="H114">
        <v>0</v>
      </c>
      <c r="I114">
        <v>1</v>
      </c>
      <c r="J114" t="str">
        <f t="shared" si="12"/>
        <v>Male</v>
      </c>
      <c r="K114" s="26">
        <v>42887</v>
      </c>
      <c r="L114" s="26">
        <v>27845</v>
      </c>
      <c r="M114" s="28">
        <f t="shared" si="13"/>
        <v>41.181553730321639</v>
      </c>
      <c r="N114">
        <v>3</v>
      </c>
      <c r="O114" t="str">
        <f t="shared" si="14"/>
        <v>Black or AA</v>
      </c>
      <c r="P114">
        <v>2</v>
      </c>
      <c r="Q114" t="str">
        <f t="shared" si="15"/>
        <v>Not Hispanic</v>
      </c>
      <c r="R114" t="s">
        <v>609</v>
      </c>
      <c r="S114">
        <f>10*$U$1</f>
        <v>521.42899999999997</v>
      </c>
      <c r="T114">
        <v>521.42899999999997</v>
      </c>
    </row>
    <row r="115" spans="1:21" x14ac:dyDescent="0.2">
      <c r="A115" t="s">
        <v>203</v>
      </c>
      <c r="B115">
        <v>114</v>
      </c>
      <c r="C115">
        <v>1</v>
      </c>
      <c r="D115">
        <v>0</v>
      </c>
      <c r="E115">
        <v>0</v>
      </c>
      <c r="F115">
        <v>0</v>
      </c>
      <c r="G115">
        <v>0</v>
      </c>
      <c r="H115">
        <v>0</v>
      </c>
      <c r="I115">
        <v>2</v>
      </c>
      <c r="J115" t="str">
        <f t="shared" si="12"/>
        <v>Female</v>
      </c>
      <c r="K115" s="26">
        <v>42901</v>
      </c>
      <c r="L115" s="26">
        <v>26130</v>
      </c>
      <c r="M115" s="28">
        <f t="shared" si="13"/>
        <v>45.913928815879444</v>
      </c>
      <c r="N115">
        <v>5</v>
      </c>
      <c r="O115" t="str">
        <f t="shared" si="14"/>
        <v>White</v>
      </c>
      <c r="P115">
        <v>3</v>
      </c>
      <c r="Q115" t="str">
        <f t="shared" si="15"/>
        <v>Unknown</v>
      </c>
      <c r="R115" t="s">
        <v>970</v>
      </c>
      <c r="S115" s="64" t="s">
        <v>609</v>
      </c>
      <c r="T115" s="64">
        <f>10*$U$1</f>
        <v>521.42899999999997</v>
      </c>
      <c r="U115" t="s">
        <v>1220</v>
      </c>
    </row>
    <row r="116" spans="1:21" x14ac:dyDescent="0.2">
      <c r="A116" t="s">
        <v>204</v>
      </c>
      <c r="B116">
        <v>115</v>
      </c>
      <c r="C116">
        <v>1</v>
      </c>
      <c r="D116">
        <v>1</v>
      </c>
      <c r="E116">
        <v>1</v>
      </c>
      <c r="F116">
        <v>1</v>
      </c>
      <c r="G116">
        <v>1</v>
      </c>
      <c r="H116">
        <v>1</v>
      </c>
      <c r="I116">
        <v>1</v>
      </c>
      <c r="J116" t="str">
        <f t="shared" si="12"/>
        <v>Male</v>
      </c>
      <c r="K116" s="26">
        <v>42886</v>
      </c>
      <c r="L116" s="26">
        <v>20769</v>
      </c>
      <c r="M116" s="28">
        <f t="shared" si="13"/>
        <v>60.557494866529851</v>
      </c>
      <c r="N116">
        <v>3</v>
      </c>
      <c r="O116" t="str">
        <f t="shared" si="14"/>
        <v>Black or AA</v>
      </c>
      <c r="P116">
        <v>2</v>
      </c>
      <c r="Q116" t="str">
        <f t="shared" si="15"/>
        <v>Not Hispanic</v>
      </c>
      <c r="R116" t="s">
        <v>973</v>
      </c>
      <c r="S116">
        <v>108</v>
      </c>
      <c r="T116">
        <v>108</v>
      </c>
    </row>
    <row r="117" spans="1:21" x14ac:dyDescent="0.2">
      <c r="A117" t="s">
        <v>205</v>
      </c>
      <c r="B117">
        <v>116</v>
      </c>
      <c r="C117">
        <v>1</v>
      </c>
      <c r="D117">
        <v>1</v>
      </c>
      <c r="E117">
        <v>1</v>
      </c>
      <c r="F117">
        <v>1</v>
      </c>
      <c r="G117">
        <v>1</v>
      </c>
      <c r="H117">
        <v>1</v>
      </c>
      <c r="I117">
        <v>2</v>
      </c>
      <c r="J117" t="str">
        <f t="shared" si="12"/>
        <v>Female</v>
      </c>
      <c r="K117" s="26">
        <v>43004</v>
      </c>
      <c r="L117" s="26">
        <v>21498</v>
      </c>
      <c r="M117" s="28">
        <f t="shared" si="13"/>
        <v>58.879876796714598</v>
      </c>
      <c r="N117">
        <v>3</v>
      </c>
      <c r="O117" t="str">
        <f t="shared" si="14"/>
        <v>Black or AA</v>
      </c>
      <c r="P117">
        <v>2</v>
      </c>
      <c r="Q117" t="str">
        <f t="shared" si="15"/>
        <v>Not Hispanic</v>
      </c>
      <c r="R117">
        <v>28</v>
      </c>
      <c r="S117">
        <v>28</v>
      </c>
      <c r="T117">
        <v>28</v>
      </c>
    </row>
    <row r="118" spans="1:21" x14ac:dyDescent="0.2">
      <c r="A118" t="s">
        <v>206</v>
      </c>
      <c r="B118">
        <v>117</v>
      </c>
      <c r="C118">
        <v>1</v>
      </c>
      <c r="D118">
        <v>0</v>
      </c>
      <c r="E118">
        <v>0</v>
      </c>
      <c r="F118">
        <v>0</v>
      </c>
      <c r="G118">
        <v>0</v>
      </c>
      <c r="H118">
        <v>0</v>
      </c>
      <c r="I118">
        <v>1</v>
      </c>
      <c r="J118" t="str">
        <f t="shared" si="12"/>
        <v>Male</v>
      </c>
      <c r="K118" s="26">
        <v>42888</v>
      </c>
      <c r="L118" s="26">
        <v>14356</v>
      </c>
      <c r="M118" s="28">
        <f t="shared" si="13"/>
        <v>78.114647501711261</v>
      </c>
      <c r="N118">
        <v>5</v>
      </c>
      <c r="O118" t="str">
        <f t="shared" si="14"/>
        <v>White</v>
      </c>
      <c r="P118">
        <v>2</v>
      </c>
      <c r="Q118" t="str">
        <f t="shared" si="15"/>
        <v>Not Hispanic</v>
      </c>
      <c r="R118">
        <v>260</v>
      </c>
      <c r="S118">
        <v>260</v>
      </c>
      <c r="T118">
        <v>260</v>
      </c>
    </row>
    <row r="119" spans="1:21" x14ac:dyDescent="0.2">
      <c r="A119" t="s">
        <v>207</v>
      </c>
      <c r="B119">
        <v>118</v>
      </c>
      <c r="C119">
        <v>1</v>
      </c>
      <c r="D119">
        <v>1</v>
      </c>
      <c r="E119">
        <v>1</v>
      </c>
      <c r="F119">
        <v>1</v>
      </c>
      <c r="G119">
        <v>1</v>
      </c>
      <c r="H119">
        <v>1</v>
      </c>
      <c r="I119">
        <v>1</v>
      </c>
      <c r="J119" t="str">
        <f t="shared" si="12"/>
        <v>Male</v>
      </c>
      <c r="K119" s="26">
        <v>42901</v>
      </c>
      <c r="L119" s="26">
        <v>22500</v>
      </c>
      <c r="M119" s="28">
        <f t="shared" si="13"/>
        <v>55.855236139630279</v>
      </c>
      <c r="N119">
        <v>5</v>
      </c>
      <c r="O119" t="str">
        <f t="shared" si="14"/>
        <v>White</v>
      </c>
      <c r="P119">
        <v>4</v>
      </c>
      <c r="Q119" t="str">
        <f t="shared" si="15"/>
        <v>Prefer-Not-To-anwer</v>
      </c>
      <c r="R119">
        <v>520</v>
      </c>
      <c r="S119">
        <v>520</v>
      </c>
      <c r="T119">
        <v>520</v>
      </c>
    </row>
    <row r="120" spans="1:21" x14ac:dyDescent="0.2">
      <c r="A120" t="s">
        <v>208</v>
      </c>
      <c r="B120">
        <v>119</v>
      </c>
      <c r="C120">
        <v>1</v>
      </c>
      <c r="D120">
        <v>0</v>
      </c>
      <c r="E120">
        <v>0</v>
      </c>
      <c r="F120">
        <v>0</v>
      </c>
      <c r="G120">
        <v>0</v>
      </c>
      <c r="H120">
        <v>0</v>
      </c>
      <c r="I120">
        <v>2</v>
      </c>
      <c r="J120" t="str">
        <f t="shared" si="12"/>
        <v>Female</v>
      </c>
      <c r="K120" s="26">
        <v>42902</v>
      </c>
      <c r="L120" s="26">
        <v>21038</v>
      </c>
      <c r="M120" s="28">
        <f t="shared" si="13"/>
        <v>59.860711841204647</v>
      </c>
      <c r="N120">
        <v>3</v>
      </c>
      <c r="O120" t="str">
        <f t="shared" si="14"/>
        <v>Black or AA</v>
      </c>
      <c r="P120">
        <v>3</v>
      </c>
      <c r="Q120" t="str">
        <f t="shared" si="15"/>
        <v>Unknown</v>
      </c>
      <c r="R120" t="s">
        <v>767</v>
      </c>
      <c r="S120">
        <f>$U$1</f>
        <v>52.142899999999997</v>
      </c>
      <c r="T120">
        <v>52.142899999999997</v>
      </c>
    </row>
    <row r="121" spans="1:21" x14ac:dyDescent="0.2">
      <c r="A121" t="s">
        <v>209</v>
      </c>
      <c r="B121">
        <v>120</v>
      </c>
      <c r="C121">
        <v>1</v>
      </c>
      <c r="D121">
        <v>1</v>
      </c>
      <c r="E121">
        <v>1</v>
      </c>
      <c r="F121">
        <v>1</v>
      </c>
      <c r="G121">
        <v>1</v>
      </c>
      <c r="H121">
        <v>1</v>
      </c>
      <c r="I121">
        <v>1</v>
      </c>
      <c r="J121" t="str">
        <f t="shared" si="12"/>
        <v>Male</v>
      </c>
      <c r="K121" s="26">
        <v>42912</v>
      </c>
      <c r="L121" s="26">
        <v>18473</v>
      </c>
      <c r="M121" s="28">
        <f t="shared" si="13"/>
        <v>66.908453114305303</v>
      </c>
      <c r="N121">
        <v>3</v>
      </c>
      <c r="O121" t="str">
        <f t="shared" si="14"/>
        <v>Black or AA</v>
      </c>
      <c r="P121">
        <v>2</v>
      </c>
      <c r="Q121" t="str">
        <f t="shared" si="15"/>
        <v>Not Hispanic</v>
      </c>
      <c r="R121" t="s">
        <v>986</v>
      </c>
      <c r="S121">
        <f>$U$1</f>
        <v>52.142899999999997</v>
      </c>
      <c r="T121">
        <v>52.142899999999997</v>
      </c>
    </row>
    <row r="122" spans="1:21" x14ac:dyDescent="0.2">
      <c r="A122" t="s">
        <v>210</v>
      </c>
      <c r="B122">
        <v>121</v>
      </c>
      <c r="C122">
        <v>1</v>
      </c>
      <c r="D122">
        <v>1</v>
      </c>
      <c r="E122">
        <v>0</v>
      </c>
      <c r="F122">
        <v>0</v>
      </c>
      <c r="G122">
        <v>0</v>
      </c>
      <c r="H122">
        <v>0</v>
      </c>
      <c r="I122">
        <v>1</v>
      </c>
      <c r="J122" t="str">
        <f t="shared" si="12"/>
        <v>Male</v>
      </c>
      <c r="K122" s="26">
        <v>42912</v>
      </c>
      <c r="L122" s="26">
        <v>22029</v>
      </c>
      <c r="M122" s="28">
        <f t="shared" si="13"/>
        <v>57.174880219027955</v>
      </c>
      <c r="N122">
        <v>3</v>
      </c>
      <c r="O122" t="str">
        <f t="shared" si="14"/>
        <v>Black or AA</v>
      </c>
      <c r="P122">
        <v>2</v>
      </c>
      <c r="Q122" t="str">
        <f t="shared" si="15"/>
        <v>Not Hispanic</v>
      </c>
      <c r="R122" t="s">
        <v>990</v>
      </c>
      <c r="S122">
        <f>$U$1</f>
        <v>52.142899999999997</v>
      </c>
      <c r="T122">
        <v>52.142899999999997</v>
      </c>
    </row>
    <row r="123" spans="1:21" x14ac:dyDescent="0.2">
      <c r="A123" t="s">
        <v>211</v>
      </c>
      <c r="B123">
        <v>122</v>
      </c>
      <c r="C123">
        <v>1</v>
      </c>
      <c r="D123">
        <v>0</v>
      </c>
      <c r="E123">
        <v>0</v>
      </c>
      <c r="F123">
        <v>0</v>
      </c>
      <c r="G123">
        <v>0</v>
      </c>
      <c r="H123">
        <v>0</v>
      </c>
      <c r="I123">
        <v>1</v>
      </c>
      <c r="J123" t="str">
        <f t="shared" si="12"/>
        <v>Male</v>
      </c>
      <c r="K123" s="26">
        <v>42919</v>
      </c>
      <c r="L123" s="26">
        <v>21765</v>
      </c>
      <c r="M123" s="28">
        <f t="shared" si="13"/>
        <v>57.916666666666742</v>
      </c>
      <c r="N123">
        <v>3</v>
      </c>
      <c r="O123" t="str">
        <f t="shared" si="14"/>
        <v>Black or AA</v>
      </c>
      <c r="P123">
        <v>2</v>
      </c>
      <c r="Q123" t="str">
        <f t="shared" si="15"/>
        <v>Not Hispanic</v>
      </c>
      <c r="R123" t="s">
        <v>609</v>
      </c>
      <c r="S123">
        <f>10*$U$1</f>
        <v>521.42899999999997</v>
      </c>
      <c r="T123">
        <v>521.42899999999997</v>
      </c>
    </row>
    <row r="124" spans="1:21" x14ac:dyDescent="0.2">
      <c r="A124" t="s">
        <v>212</v>
      </c>
      <c r="B124">
        <v>123</v>
      </c>
      <c r="C124">
        <v>1</v>
      </c>
      <c r="D124">
        <v>1</v>
      </c>
      <c r="E124">
        <v>1</v>
      </c>
      <c r="F124">
        <v>1</v>
      </c>
      <c r="G124">
        <v>1</v>
      </c>
      <c r="H124">
        <v>1</v>
      </c>
      <c r="I124">
        <v>1</v>
      </c>
      <c r="J124" t="str">
        <f t="shared" si="12"/>
        <v>Male</v>
      </c>
      <c r="K124" s="26">
        <v>42915</v>
      </c>
      <c r="L124" s="26">
        <v>19361</v>
      </c>
      <c r="M124" s="28">
        <f t="shared" si="13"/>
        <v>64.490588637919245</v>
      </c>
      <c r="N124">
        <v>3</v>
      </c>
      <c r="O124" t="str">
        <f t="shared" si="14"/>
        <v>Black or AA</v>
      </c>
      <c r="P124">
        <v>4</v>
      </c>
      <c r="Q124" t="str">
        <f t="shared" si="15"/>
        <v>Prefer-Not-To-anwer</v>
      </c>
      <c r="R124" t="s">
        <v>995</v>
      </c>
      <c r="S124" s="64" t="s">
        <v>873</v>
      </c>
      <c r="T124" s="64">
        <f>15*$U$1</f>
        <v>782.1434999999999</v>
      </c>
      <c r="U124" t="s">
        <v>1220</v>
      </c>
    </row>
    <row r="125" spans="1:21" x14ac:dyDescent="0.2">
      <c r="A125" t="s">
        <v>213</v>
      </c>
      <c r="B125">
        <v>124</v>
      </c>
      <c r="C125">
        <v>1</v>
      </c>
      <c r="D125">
        <v>0</v>
      </c>
      <c r="E125">
        <v>0</v>
      </c>
      <c r="F125">
        <v>0</v>
      </c>
      <c r="G125">
        <v>0</v>
      </c>
      <c r="H125">
        <v>0</v>
      </c>
      <c r="I125">
        <v>1</v>
      </c>
      <c r="J125" t="str">
        <f t="shared" si="12"/>
        <v>Male</v>
      </c>
      <c r="K125" s="26">
        <v>42963</v>
      </c>
      <c r="L125" s="26">
        <v>23247</v>
      </c>
      <c r="M125" s="28">
        <f t="shared" si="13"/>
        <v>53.978097193702979</v>
      </c>
      <c r="N125">
        <v>3</v>
      </c>
      <c r="O125" t="str">
        <f t="shared" si="14"/>
        <v>Black or AA</v>
      </c>
      <c r="P125">
        <v>2</v>
      </c>
      <c r="Q125" t="str">
        <f t="shared" si="15"/>
        <v>Not Hispanic</v>
      </c>
      <c r="R125" t="s">
        <v>999</v>
      </c>
      <c r="S125">
        <f>(2+(8/12))*$U$1</f>
        <v>139.04773333333333</v>
      </c>
      <c r="T125">
        <v>139.04773333333333</v>
      </c>
    </row>
    <row r="126" spans="1:21" x14ac:dyDescent="0.2">
      <c r="A126" t="s">
        <v>214</v>
      </c>
      <c r="B126">
        <v>125</v>
      </c>
      <c r="C126">
        <v>1</v>
      </c>
      <c r="D126">
        <v>0</v>
      </c>
      <c r="E126">
        <v>0</v>
      </c>
      <c r="F126">
        <v>0</v>
      </c>
      <c r="G126">
        <v>0</v>
      </c>
      <c r="H126">
        <v>0</v>
      </c>
      <c r="I126">
        <v>1</v>
      </c>
      <c r="J126" t="str">
        <f t="shared" si="12"/>
        <v>Male</v>
      </c>
      <c r="K126" s="26">
        <v>42913</v>
      </c>
      <c r="L126" s="26">
        <v>27682</v>
      </c>
      <c r="M126" s="28">
        <f t="shared" si="13"/>
        <v>41.699520876112274</v>
      </c>
      <c r="N126">
        <v>5</v>
      </c>
      <c r="O126" t="str">
        <f t="shared" si="14"/>
        <v>White</v>
      </c>
      <c r="P126">
        <v>1</v>
      </c>
      <c r="Q126" t="str">
        <f t="shared" si="15"/>
        <v>Hispanic or Latino</v>
      </c>
      <c r="R126" t="s">
        <v>1003</v>
      </c>
      <c r="S126">
        <f>10*$U$1</f>
        <v>521.42899999999997</v>
      </c>
      <c r="T126">
        <v>521.42899999999997</v>
      </c>
    </row>
    <row r="127" spans="1:21" x14ac:dyDescent="0.2">
      <c r="A127" t="s">
        <v>215</v>
      </c>
      <c r="B127">
        <v>126</v>
      </c>
      <c r="C127">
        <v>1</v>
      </c>
      <c r="D127">
        <v>1</v>
      </c>
      <c r="E127">
        <v>1</v>
      </c>
      <c r="F127">
        <v>1</v>
      </c>
      <c r="G127">
        <v>1</v>
      </c>
      <c r="H127">
        <v>1</v>
      </c>
      <c r="I127">
        <v>2</v>
      </c>
      <c r="J127" t="str">
        <f t="shared" si="12"/>
        <v>Female</v>
      </c>
      <c r="K127" s="26">
        <v>42906</v>
      </c>
      <c r="L127" s="26">
        <v>19444</v>
      </c>
      <c r="M127" s="28">
        <f t="shared" si="13"/>
        <v>64.233572895277121</v>
      </c>
      <c r="N127">
        <v>3</v>
      </c>
      <c r="O127" t="str">
        <f t="shared" si="14"/>
        <v>Black or AA</v>
      </c>
      <c r="P127">
        <v>2</v>
      </c>
      <c r="Q127" t="str">
        <f t="shared" si="15"/>
        <v>Not Hispanic</v>
      </c>
      <c r="R127" t="s">
        <v>1006</v>
      </c>
      <c r="S127">
        <f>0.5*$U$1</f>
        <v>26.071449999999999</v>
      </c>
      <c r="T127">
        <v>26.071449999999999</v>
      </c>
    </row>
    <row r="128" spans="1:21" x14ac:dyDescent="0.2">
      <c r="A128" t="s">
        <v>216</v>
      </c>
      <c r="B128">
        <v>127</v>
      </c>
      <c r="C128">
        <v>1</v>
      </c>
      <c r="D128">
        <v>1</v>
      </c>
      <c r="E128">
        <v>1</v>
      </c>
      <c r="F128">
        <v>1</v>
      </c>
      <c r="G128">
        <v>1</v>
      </c>
      <c r="H128">
        <v>1</v>
      </c>
      <c r="I128">
        <v>2</v>
      </c>
      <c r="J128" t="str">
        <f t="shared" si="12"/>
        <v>Female</v>
      </c>
      <c r="K128" s="26">
        <v>42934</v>
      </c>
      <c r="L128" s="26">
        <v>22759</v>
      </c>
      <c r="M128" s="28">
        <f t="shared" si="13"/>
        <v>55.236310746064191</v>
      </c>
      <c r="N128">
        <v>3</v>
      </c>
      <c r="O128" t="str">
        <f t="shared" si="14"/>
        <v>Black or AA</v>
      </c>
      <c r="P128">
        <v>2</v>
      </c>
      <c r="Q128" t="str">
        <f t="shared" si="15"/>
        <v>Not Hispanic</v>
      </c>
      <c r="R128" t="s">
        <v>1007</v>
      </c>
      <c r="S128">
        <f>0.5*$U$1</f>
        <v>26.071449999999999</v>
      </c>
      <c r="T128">
        <v>26.071449999999999</v>
      </c>
    </row>
    <row r="129" spans="1:21" x14ac:dyDescent="0.2">
      <c r="A129" t="s">
        <v>217</v>
      </c>
      <c r="B129">
        <v>128</v>
      </c>
      <c r="C129">
        <v>1</v>
      </c>
      <c r="D129">
        <v>1</v>
      </c>
      <c r="E129">
        <v>1</v>
      </c>
      <c r="F129">
        <v>1</v>
      </c>
      <c r="G129">
        <v>1</v>
      </c>
      <c r="H129">
        <v>1</v>
      </c>
      <c r="I129">
        <v>1</v>
      </c>
      <c r="J129" t="str">
        <f t="shared" si="12"/>
        <v>Male</v>
      </c>
      <c r="K129" s="26">
        <v>42915</v>
      </c>
      <c r="L129" s="26">
        <v>13650</v>
      </c>
      <c r="M129" s="28">
        <f t="shared" si="13"/>
        <v>80.121663244353158</v>
      </c>
      <c r="N129">
        <v>5</v>
      </c>
      <c r="O129" t="str">
        <f t="shared" si="14"/>
        <v>White</v>
      </c>
      <c r="P129">
        <v>2</v>
      </c>
      <c r="Q129" t="str">
        <f t="shared" si="15"/>
        <v>Not Hispanic</v>
      </c>
      <c r="R129" t="s">
        <v>609</v>
      </c>
      <c r="S129">
        <f>10*$U$1</f>
        <v>521.42899999999997</v>
      </c>
      <c r="T129">
        <v>521.42899999999997</v>
      </c>
    </row>
    <row r="130" spans="1:21" x14ac:dyDescent="0.2">
      <c r="A130" t="s">
        <v>218</v>
      </c>
      <c r="B130">
        <v>129</v>
      </c>
      <c r="C130">
        <v>1</v>
      </c>
      <c r="D130">
        <v>0</v>
      </c>
      <c r="E130">
        <v>0</v>
      </c>
      <c r="F130">
        <v>0</v>
      </c>
      <c r="G130">
        <v>0</v>
      </c>
      <c r="H130">
        <v>0</v>
      </c>
      <c r="I130">
        <v>1</v>
      </c>
      <c r="J130" t="str">
        <f t="shared" ref="J130:J161" si="16">IF(I130=1,"Male","Female")</f>
        <v>Male</v>
      </c>
      <c r="K130" s="26">
        <v>42915</v>
      </c>
      <c r="L130" s="26">
        <v>22392</v>
      </c>
      <c r="M130" s="28">
        <f t="shared" ref="M130:M161" si="17">(((MONTH(K130)*30.4375)+(YEAR(K130)*12*30.4375)+DAY(K130))/365.25)-(((MONTH(L130)*30.4375)+(YEAR(L130)*12*30.4375)+DAY(L130))/365.25)</f>
        <v>56.188569472963763</v>
      </c>
      <c r="N130">
        <v>5</v>
      </c>
      <c r="O130" t="str">
        <f t="shared" ref="O130:O161" si="18">IF(N130=1,"American-Indian or Alaska Native",IF(N130=2,"Asian",IF(N130=3,"Black or AA",IF(N130=4,"Native-Hawaiian",IF(N130=5,"White",IF(N130=6,"Multi",IF(N130=7,"Unknwon")))))))</f>
        <v>White</v>
      </c>
      <c r="P130">
        <v>2</v>
      </c>
      <c r="Q130" t="str">
        <f t="shared" ref="Q130:Q161" si="19">IF(P130=1,"Hispanic or Latino",IF(P130=2,"Not Hispanic",IF(P130=3,"Unknown",IF(P130=4,"Prefer-Not-To-anwer"))))</f>
        <v>Not Hispanic</v>
      </c>
      <c r="R130">
        <v>42</v>
      </c>
      <c r="S130">
        <v>42</v>
      </c>
      <c r="T130">
        <v>42</v>
      </c>
    </row>
    <row r="131" spans="1:21" x14ac:dyDescent="0.2">
      <c r="A131" t="s">
        <v>219</v>
      </c>
      <c r="B131">
        <v>130</v>
      </c>
      <c r="C131">
        <v>1</v>
      </c>
      <c r="D131">
        <v>1</v>
      </c>
      <c r="E131">
        <v>1</v>
      </c>
      <c r="F131">
        <v>1</v>
      </c>
      <c r="G131">
        <v>1</v>
      </c>
      <c r="H131">
        <v>1</v>
      </c>
      <c r="I131">
        <v>2</v>
      </c>
      <c r="J131" t="str">
        <f t="shared" si="16"/>
        <v>Female</v>
      </c>
      <c r="K131" s="26">
        <v>43104</v>
      </c>
      <c r="L131" s="26">
        <v>17094</v>
      </c>
      <c r="M131" s="28">
        <f t="shared" si="17"/>
        <v>71.208932238193029</v>
      </c>
      <c r="N131">
        <v>3</v>
      </c>
      <c r="O131" t="str">
        <f t="shared" si="18"/>
        <v>Black or AA</v>
      </c>
      <c r="P131">
        <v>2</v>
      </c>
      <c r="Q131" t="str">
        <f t="shared" si="19"/>
        <v>Not Hispanic</v>
      </c>
      <c r="R131" t="s">
        <v>1014</v>
      </c>
      <c r="S131" s="64" t="s">
        <v>609</v>
      </c>
      <c r="T131" s="64">
        <f>10*$U$1</f>
        <v>521.42899999999997</v>
      </c>
      <c r="U131" t="s">
        <v>1220</v>
      </c>
    </row>
    <row r="132" spans="1:21" x14ac:dyDescent="0.2">
      <c r="A132" t="s">
        <v>220</v>
      </c>
      <c r="B132">
        <v>131</v>
      </c>
      <c r="C132">
        <v>1</v>
      </c>
      <c r="D132">
        <v>0</v>
      </c>
      <c r="E132">
        <v>0</v>
      </c>
      <c r="F132">
        <v>0</v>
      </c>
      <c r="G132">
        <v>0</v>
      </c>
      <c r="H132">
        <v>0</v>
      </c>
      <c r="I132">
        <v>2</v>
      </c>
      <c r="J132" t="str">
        <f t="shared" si="16"/>
        <v>Female</v>
      </c>
      <c r="K132" s="26">
        <v>42942</v>
      </c>
      <c r="L132" s="26">
        <v>20034</v>
      </c>
      <c r="M132" s="28">
        <f t="shared" si="17"/>
        <v>62.721423682409295</v>
      </c>
      <c r="N132">
        <v>3</v>
      </c>
      <c r="O132" t="str">
        <f t="shared" si="18"/>
        <v>Black or AA</v>
      </c>
      <c r="P132">
        <v>2</v>
      </c>
      <c r="Q132" t="str">
        <f t="shared" si="19"/>
        <v>Not Hispanic</v>
      </c>
      <c r="R132" t="s">
        <v>1018</v>
      </c>
      <c r="S132">
        <f>5*$U$1</f>
        <v>260.71449999999999</v>
      </c>
      <c r="T132">
        <v>260.71449999999999</v>
      </c>
    </row>
    <row r="133" spans="1:21" x14ac:dyDescent="0.2">
      <c r="A133" t="s">
        <v>221</v>
      </c>
      <c r="B133">
        <v>132</v>
      </c>
      <c r="C133">
        <v>1</v>
      </c>
      <c r="D133">
        <v>0</v>
      </c>
      <c r="E133">
        <v>0</v>
      </c>
      <c r="F133">
        <v>0</v>
      </c>
      <c r="G133">
        <v>0</v>
      </c>
      <c r="H133">
        <v>0</v>
      </c>
      <c r="I133">
        <v>1</v>
      </c>
      <c r="J133" t="str">
        <f t="shared" si="16"/>
        <v>Male</v>
      </c>
      <c r="K133" s="26">
        <v>43129</v>
      </c>
      <c r="L133" s="26">
        <v>26084</v>
      </c>
      <c r="M133" s="28">
        <f t="shared" si="17"/>
        <v>46.661190965092374</v>
      </c>
      <c r="N133">
        <v>5</v>
      </c>
      <c r="O133" t="str">
        <f t="shared" si="18"/>
        <v>White</v>
      </c>
      <c r="P133">
        <v>4</v>
      </c>
      <c r="Q133" t="str">
        <f t="shared" si="19"/>
        <v>Prefer-Not-To-anwer</v>
      </c>
      <c r="R133" t="s">
        <v>1022</v>
      </c>
      <c r="S133">
        <f>10*$U$1</f>
        <v>521.42899999999997</v>
      </c>
      <c r="T133">
        <v>521.42899999999997</v>
      </c>
    </row>
    <row r="134" spans="1:21" x14ac:dyDescent="0.2">
      <c r="A134" t="s">
        <v>222</v>
      </c>
      <c r="B134">
        <v>133</v>
      </c>
      <c r="C134">
        <v>1</v>
      </c>
      <c r="D134">
        <v>0</v>
      </c>
      <c r="E134">
        <v>0</v>
      </c>
      <c r="F134">
        <v>0</v>
      </c>
      <c r="G134">
        <v>0</v>
      </c>
      <c r="H134">
        <v>0</v>
      </c>
      <c r="I134">
        <v>1</v>
      </c>
      <c r="J134" t="str">
        <f t="shared" si="16"/>
        <v>Male</v>
      </c>
      <c r="K134" s="26">
        <v>43053</v>
      </c>
      <c r="L134" s="26">
        <v>27173</v>
      </c>
      <c r="M134" s="28">
        <f t="shared" si="17"/>
        <v>43.47262149212861</v>
      </c>
      <c r="N134">
        <v>3</v>
      </c>
      <c r="O134" t="str">
        <f t="shared" si="18"/>
        <v>Black or AA</v>
      </c>
      <c r="P134">
        <v>2</v>
      </c>
      <c r="Q134" t="str">
        <f t="shared" si="19"/>
        <v>Not Hispanic</v>
      </c>
      <c r="R134" t="s">
        <v>1025</v>
      </c>
      <c r="S134">
        <f>2.5*$U$1</f>
        <v>130.35724999999999</v>
      </c>
      <c r="T134">
        <v>130.35724999999999</v>
      </c>
    </row>
    <row r="135" spans="1:21" x14ac:dyDescent="0.2">
      <c r="A135" t="s">
        <v>223</v>
      </c>
      <c r="B135">
        <v>134</v>
      </c>
      <c r="C135">
        <v>1</v>
      </c>
      <c r="D135">
        <v>0</v>
      </c>
      <c r="E135">
        <v>0</v>
      </c>
      <c r="F135">
        <v>0</v>
      </c>
      <c r="G135">
        <v>0</v>
      </c>
      <c r="H135">
        <v>0</v>
      </c>
      <c r="I135">
        <v>1</v>
      </c>
      <c r="J135" t="str">
        <f t="shared" si="16"/>
        <v>Male</v>
      </c>
      <c r="K135" s="26">
        <v>42954</v>
      </c>
      <c r="L135" s="26">
        <v>23565</v>
      </c>
      <c r="M135" s="28">
        <f t="shared" si="17"/>
        <v>53.083333333333485</v>
      </c>
      <c r="N135">
        <v>3</v>
      </c>
      <c r="O135" t="str">
        <f t="shared" si="18"/>
        <v>Black or AA</v>
      </c>
      <c r="P135">
        <v>2</v>
      </c>
      <c r="Q135" t="str">
        <f t="shared" si="19"/>
        <v>Not Hispanic</v>
      </c>
      <c r="R135" t="s">
        <v>922</v>
      </c>
      <c r="S135">
        <f>12*$U$1</f>
        <v>625.71479999999997</v>
      </c>
      <c r="T135">
        <v>625.71479999999997</v>
      </c>
    </row>
    <row r="136" spans="1:21" x14ac:dyDescent="0.2">
      <c r="A136" t="s">
        <v>224</v>
      </c>
      <c r="B136">
        <v>135</v>
      </c>
      <c r="C136">
        <v>1</v>
      </c>
      <c r="D136">
        <v>0</v>
      </c>
      <c r="E136">
        <v>0</v>
      </c>
      <c r="F136">
        <v>0</v>
      </c>
      <c r="G136">
        <v>0</v>
      </c>
      <c r="H136">
        <v>0</v>
      </c>
      <c r="I136">
        <v>2</v>
      </c>
      <c r="J136" t="str">
        <f t="shared" si="16"/>
        <v>Female</v>
      </c>
      <c r="K136" s="26">
        <v>42972</v>
      </c>
      <c r="L136" s="26">
        <v>23551</v>
      </c>
      <c r="M136" s="28">
        <f t="shared" si="17"/>
        <v>53.172142368240884</v>
      </c>
      <c r="N136">
        <v>3</v>
      </c>
      <c r="O136" t="str">
        <f t="shared" si="18"/>
        <v>Black or AA</v>
      </c>
      <c r="P136">
        <v>4</v>
      </c>
      <c r="Q136" t="str">
        <f t="shared" si="19"/>
        <v>Prefer-Not-To-anwer</v>
      </c>
      <c r="R136" t="s">
        <v>1029</v>
      </c>
      <c r="S136">
        <f>36*$U$1</f>
        <v>1877.1443999999999</v>
      </c>
      <c r="T136">
        <v>1877.1443999999999</v>
      </c>
    </row>
    <row r="137" spans="1:21" x14ac:dyDescent="0.2">
      <c r="A137" t="s">
        <v>225</v>
      </c>
      <c r="B137">
        <v>136</v>
      </c>
      <c r="C137">
        <v>1</v>
      </c>
      <c r="D137">
        <v>1</v>
      </c>
      <c r="E137">
        <v>1</v>
      </c>
      <c r="F137">
        <v>1</v>
      </c>
      <c r="G137">
        <v>1</v>
      </c>
      <c r="H137">
        <v>1</v>
      </c>
      <c r="I137">
        <v>1</v>
      </c>
      <c r="J137" t="str">
        <f t="shared" si="16"/>
        <v>Male</v>
      </c>
      <c r="K137" s="26">
        <v>43040</v>
      </c>
      <c r="L137" s="26">
        <v>17886</v>
      </c>
      <c r="M137" s="28">
        <f t="shared" si="17"/>
        <v>68.867385352498331</v>
      </c>
      <c r="N137">
        <v>3</v>
      </c>
      <c r="O137" t="str">
        <f t="shared" si="18"/>
        <v>Black or AA</v>
      </c>
      <c r="P137">
        <v>2</v>
      </c>
      <c r="Q137" t="str">
        <f t="shared" si="19"/>
        <v>Not Hispanic</v>
      </c>
      <c r="R137" t="s">
        <v>1031</v>
      </c>
      <c r="S137">
        <f>5*$U$1</f>
        <v>260.71449999999999</v>
      </c>
      <c r="T137">
        <v>260.71449999999999</v>
      </c>
    </row>
    <row r="138" spans="1:21" x14ac:dyDescent="0.2">
      <c r="A138" t="s">
        <v>226</v>
      </c>
      <c r="B138">
        <v>137</v>
      </c>
      <c r="C138">
        <v>1</v>
      </c>
      <c r="D138">
        <v>0</v>
      </c>
      <c r="E138">
        <v>0</v>
      </c>
      <c r="F138">
        <v>0</v>
      </c>
      <c r="G138">
        <v>0</v>
      </c>
      <c r="H138">
        <v>0</v>
      </c>
      <c r="I138">
        <v>1</v>
      </c>
      <c r="J138" t="str">
        <f t="shared" si="16"/>
        <v>Male</v>
      </c>
      <c r="K138" s="26">
        <v>43038</v>
      </c>
      <c r="L138" s="26">
        <v>20188</v>
      </c>
      <c r="M138" s="28">
        <f t="shared" si="17"/>
        <v>62.557494866529623</v>
      </c>
      <c r="N138">
        <v>5</v>
      </c>
      <c r="O138" t="str">
        <f t="shared" si="18"/>
        <v>White</v>
      </c>
      <c r="P138">
        <v>2</v>
      </c>
      <c r="Q138" t="str">
        <f t="shared" si="19"/>
        <v>Not Hispanic</v>
      </c>
      <c r="R138" t="s">
        <v>700</v>
      </c>
      <c r="S138">
        <v>60</v>
      </c>
      <c r="T138">
        <v>60</v>
      </c>
    </row>
    <row r="139" spans="1:21" x14ac:dyDescent="0.2">
      <c r="A139" t="s">
        <v>227</v>
      </c>
      <c r="B139">
        <v>138</v>
      </c>
      <c r="C139">
        <v>1</v>
      </c>
      <c r="D139">
        <v>0</v>
      </c>
      <c r="E139">
        <v>0</v>
      </c>
      <c r="F139">
        <v>0</v>
      </c>
      <c r="G139">
        <v>0</v>
      </c>
      <c r="H139">
        <v>0</v>
      </c>
      <c r="I139">
        <v>2</v>
      </c>
      <c r="J139" t="str">
        <f t="shared" si="16"/>
        <v>Female</v>
      </c>
      <c r="K139" s="26">
        <v>42941</v>
      </c>
      <c r="L139" s="26">
        <v>22829</v>
      </c>
      <c r="M139" s="28">
        <f t="shared" si="17"/>
        <v>55.062970568103992</v>
      </c>
      <c r="N139">
        <v>3</v>
      </c>
      <c r="O139" t="str">
        <f t="shared" si="18"/>
        <v>Black or AA</v>
      </c>
      <c r="P139">
        <v>2</v>
      </c>
      <c r="Q139" t="str">
        <f t="shared" si="19"/>
        <v>Not Hispanic</v>
      </c>
      <c r="R139" t="s">
        <v>1040</v>
      </c>
      <c r="S139">
        <f>2*$U$1</f>
        <v>104.28579999999999</v>
      </c>
      <c r="T139">
        <v>104.28579999999999</v>
      </c>
    </row>
    <row r="140" spans="1:21" x14ac:dyDescent="0.2">
      <c r="A140" t="s">
        <v>228</v>
      </c>
      <c r="B140">
        <v>139</v>
      </c>
      <c r="C140">
        <v>1</v>
      </c>
      <c r="D140">
        <v>0</v>
      </c>
      <c r="E140">
        <v>0</v>
      </c>
      <c r="F140">
        <v>0</v>
      </c>
      <c r="G140">
        <v>0</v>
      </c>
      <c r="H140">
        <v>0</v>
      </c>
      <c r="I140">
        <v>1</v>
      </c>
      <c r="J140" t="str">
        <f t="shared" si="16"/>
        <v>Male</v>
      </c>
      <c r="K140" s="26">
        <v>42941</v>
      </c>
      <c r="L140" s="26">
        <v>33254</v>
      </c>
      <c r="M140" s="28">
        <f t="shared" si="17"/>
        <v>26.524640657084092</v>
      </c>
      <c r="N140">
        <v>5</v>
      </c>
      <c r="O140" t="str">
        <f t="shared" si="18"/>
        <v>White</v>
      </c>
      <c r="P140">
        <v>2</v>
      </c>
      <c r="Q140" t="str">
        <f t="shared" si="19"/>
        <v>Not Hispanic</v>
      </c>
      <c r="R140">
        <v>416</v>
      </c>
      <c r="S140">
        <v>416</v>
      </c>
      <c r="T140">
        <v>416</v>
      </c>
    </row>
    <row r="141" spans="1:21" x14ac:dyDescent="0.2">
      <c r="A141" t="s">
        <v>229</v>
      </c>
      <c r="B141">
        <v>140</v>
      </c>
      <c r="C141">
        <v>1</v>
      </c>
      <c r="D141">
        <v>0</v>
      </c>
      <c r="E141">
        <v>0</v>
      </c>
      <c r="F141">
        <v>0</v>
      </c>
      <c r="G141">
        <v>0</v>
      </c>
      <c r="H141">
        <v>0</v>
      </c>
      <c r="I141">
        <v>1</v>
      </c>
      <c r="J141" t="str">
        <f t="shared" si="16"/>
        <v>Male</v>
      </c>
      <c r="K141" s="26">
        <v>43103</v>
      </c>
      <c r="L141" s="26">
        <v>22218</v>
      </c>
      <c r="M141" s="28">
        <f t="shared" si="17"/>
        <v>57.178815879534568</v>
      </c>
      <c r="N141">
        <v>3</v>
      </c>
      <c r="O141" t="str">
        <f t="shared" si="18"/>
        <v>Black or AA</v>
      </c>
      <c r="P141">
        <v>2</v>
      </c>
      <c r="Q141" t="str">
        <f t="shared" si="19"/>
        <v>Not Hispanic</v>
      </c>
      <c r="R141" t="s">
        <v>680</v>
      </c>
      <c r="S141">
        <f>1.5*$U$1</f>
        <v>78.214349999999996</v>
      </c>
      <c r="T141">
        <v>78.214349999999996</v>
      </c>
    </row>
    <row r="142" spans="1:21" x14ac:dyDescent="0.2">
      <c r="A142" t="s">
        <v>230</v>
      </c>
      <c r="B142">
        <v>141</v>
      </c>
      <c r="C142">
        <v>1</v>
      </c>
      <c r="D142">
        <v>1</v>
      </c>
      <c r="E142">
        <v>1</v>
      </c>
      <c r="F142">
        <v>1</v>
      </c>
      <c r="G142">
        <v>1</v>
      </c>
      <c r="H142">
        <v>1</v>
      </c>
      <c r="I142">
        <v>1</v>
      </c>
      <c r="J142" t="str">
        <f t="shared" si="16"/>
        <v>Male</v>
      </c>
      <c r="K142" s="26">
        <v>43133</v>
      </c>
      <c r="L142" s="26">
        <v>20712</v>
      </c>
      <c r="M142" s="28">
        <f t="shared" si="17"/>
        <v>61.383812457220984</v>
      </c>
      <c r="N142">
        <v>5</v>
      </c>
      <c r="O142" t="str">
        <f t="shared" si="18"/>
        <v>White</v>
      </c>
      <c r="P142">
        <v>2</v>
      </c>
      <c r="Q142" t="str">
        <f t="shared" si="19"/>
        <v>Not Hispanic</v>
      </c>
      <c r="R142">
        <v>156</v>
      </c>
      <c r="S142">
        <v>156</v>
      </c>
      <c r="T142">
        <v>156</v>
      </c>
    </row>
    <row r="143" spans="1:21" x14ac:dyDescent="0.2">
      <c r="A143" t="s">
        <v>231</v>
      </c>
      <c r="B143">
        <v>142</v>
      </c>
      <c r="C143">
        <v>1</v>
      </c>
      <c r="D143">
        <v>1</v>
      </c>
      <c r="E143">
        <v>1</v>
      </c>
      <c r="F143">
        <v>0</v>
      </c>
      <c r="G143">
        <v>0</v>
      </c>
      <c r="H143">
        <v>0</v>
      </c>
      <c r="I143">
        <v>2</v>
      </c>
      <c r="J143" t="str">
        <f t="shared" si="16"/>
        <v>Female</v>
      </c>
      <c r="K143" s="26">
        <v>43059</v>
      </c>
      <c r="L143" s="26">
        <v>30702</v>
      </c>
      <c r="M143" s="28">
        <f t="shared" si="17"/>
        <v>33.830595482546187</v>
      </c>
      <c r="N143">
        <v>99</v>
      </c>
      <c r="O143" t="b">
        <f t="shared" si="18"/>
        <v>0</v>
      </c>
      <c r="P143">
        <v>1</v>
      </c>
      <c r="Q143" t="str">
        <f t="shared" si="19"/>
        <v>Hispanic or Latino</v>
      </c>
      <c r="R143" t="s">
        <v>1057</v>
      </c>
      <c r="S143">
        <f>(6+(11/12))*$U$1</f>
        <v>360.65505833333333</v>
      </c>
      <c r="T143">
        <v>360.65505833333333</v>
      </c>
    </row>
    <row r="144" spans="1:21" x14ac:dyDescent="0.2">
      <c r="A144" t="s">
        <v>232</v>
      </c>
      <c r="B144">
        <v>143</v>
      </c>
      <c r="C144">
        <v>1</v>
      </c>
      <c r="D144">
        <v>1</v>
      </c>
      <c r="E144">
        <v>1</v>
      </c>
      <c r="F144">
        <v>1</v>
      </c>
      <c r="G144">
        <v>1</v>
      </c>
      <c r="H144">
        <v>1</v>
      </c>
      <c r="I144">
        <v>1</v>
      </c>
      <c r="J144" t="str">
        <f t="shared" si="16"/>
        <v>Male</v>
      </c>
      <c r="K144" s="26">
        <v>43056</v>
      </c>
      <c r="L144" s="26">
        <v>30891</v>
      </c>
      <c r="M144" s="28">
        <f t="shared" si="17"/>
        <v>33.303216974674797</v>
      </c>
      <c r="N144">
        <v>3</v>
      </c>
      <c r="O144" t="str">
        <f t="shared" si="18"/>
        <v>Black or AA</v>
      </c>
      <c r="P144">
        <v>2</v>
      </c>
      <c r="Q144" t="str">
        <f t="shared" si="19"/>
        <v>Not Hispanic</v>
      </c>
      <c r="R144" t="s">
        <v>1061</v>
      </c>
      <c r="S144">
        <f>5.5*$U$1</f>
        <v>286.78594999999996</v>
      </c>
      <c r="T144">
        <v>286.78594999999996</v>
      </c>
    </row>
    <row r="145" spans="1:21" x14ac:dyDescent="0.2">
      <c r="A145" t="s">
        <v>233</v>
      </c>
      <c r="B145">
        <v>144</v>
      </c>
      <c r="C145">
        <v>1</v>
      </c>
      <c r="D145">
        <v>0</v>
      </c>
      <c r="E145">
        <v>0</v>
      </c>
      <c r="F145">
        <v>0</v>
      </c>
      <c r="G145">
        <v>0</v>
      </c>
      <c r="H145">
        <v>0</v>
      </c>
      <c r="I145">
        <v>2</v>
      </c>
      <c r="J145" t="str">
        <f t="shared" si="16"/>
        <v>Female</v>
      </c>
      <c r="K145" s="26">
        <v>43090</v>
      </c>
      <c r="L145" s="26">
        <v>34134</v>
      </c>
      <c r="M145" s="28">
        <f t="shared" si="17"/>
        <v>24.51916495550995</v>
      </c>
      <c r="N145">
        <v>5</v>
      </c>
      <c r="O145" t="str">
        <f t="shared" si="18"/>
        <v>White</v>
      </c>
      <c r="P145">
        <v>2</v>
      </c>
      <c r="Q145" t="str">
        <f t="shared" si="19"/>
        <v>Not Hispanic</v>
      </c>
      <c r="R145">
        <v>576</v>
      </c>
      <c r="S145">
        <v>576</v>
      </c>
      <c r="T145">
        <v>576</v>
      </c>
    </row>
    <row r="146" spans="1:21" x14ac:dyDescent="0.2">
      <c r="A146" t="s">
        <v>234</v>
      </c>
      <c r="B146">
        <v>145</v>
      </c>
      <c r="C146">
        <v>1</v>
      </c>
      <c r="D146">
        <v>0</v>
      </c>
      <c r="E146">
        <v>0</v>
      </c>
      <c r="F146">
        <v>0</v>
      </c>
      <c r="G146">
        <v>0</v>
      </c>
      <c r="H146">
        <v>0</v>
      </c>
      <c r="I146">
        <v>1</v>
      </c>
      <c r="J146" t="str">
        <f t="shared" si="16"/>
        <v>Male</v>
      </c>
      <c r="K146" s="26">
        <v>42951</v>
      </c>
      <c r="L146" s="26">
        <v>17986</v>
      </c>
      <c r="M146" s="28">
        <f t="shared" si="17"/>
        <v>68.348220396988381</v>
      </c>
      <c r="N146">
        <v>3</v>
      </c>
      <c r="O146" t="str">
        <f t="shared" si="18"/>
        <v>Black or AA</v>
      </c>
      <c r="P146">
        <v>2</v>
      </c>
      <c r="Q146" t="str">
        <f t="shared" si="19"/>
        <v>Not Hispanic</v>
      </c>
      <c r="R146">
        <v>4</v>
      </c>
      <c r="S146" s="64" t="s">
        <v>873</v>
      </c>
      <c r="T146" s="64">
        <f>15*$U$1</f>
        <v>782.1434999999999</v>
      </c>
      <c r="U146" t="s">
        <v>1220</v>
      </c>
    </row>
    <row r="147" spans="1:21" x14ac:dyDescent="0.2">
      <c r="A147" t="s">
        <v>235</v>
      </c>
      <c r="B147">
        <v>146</v>
      </c>
      <c r="C147">
        <v>1</v>
      </c>
      <c r="D147">
        <v>1</v>
      </c>
      <c r="E147">
        <v>1</v>
      </c>
      <c r="F147">
        <v>1</v>
      </c>
      <c r="G147">
        <v>0</v>
      </c>
      <c r="H147">
        <v>0</v>
      </c>
      <c r="I147">
        <v>2</v>
      </c>
      <c r="J147" t="str">
        <f t="shared" si="16"/>
        <v>Female</v>
      </c>
      <c r="K147" s="26">
        <v>43068</v>
      </c>
      <c r="L147" s="26">
        <v>13806</v>
      </c>
      <c r="M147" s="28">
        <f t="shared" si="17"/>
        <v>80.113449691991718</v>
      </c>
      <c r="N147">
        <v>5</v>
      </c>
      <c r="O147" t="str">
        <f t="shared" si="18"/>
        <v>White</v>
      </c>
      <c r="P147">
        <v>3</v>
      </c>
      <c r="Q147" t="str">
        <f t="shared" si="19"/>
        <v>Unknown</v>
      </c>
      <c r="R147" t="s">
        <v>1007</v>
      </c>
      <c r="S147">
        <f>0.5*$U$1</f>
        <v>26.071449999999999</v>
      </c>
      <c r="T147">
        <v>26.071449999999999</v>
      </c>
    </row>
    <row r="148" spans="1:21" x14ac:dyDescent="0.2">
      <c r="A148" t="s">
        <v>236</v>
      </c>
      <c r="B148">
        <v>147</v>
      </c>
      <c r="C148">
        <v>1</v>
      </c>
      <c r="D148">
        <v>1</v>
      </c>
      <c r="E148">
        <v>1</v>
      </c>
      <c r="F148">
        <v>1</v>
      </c>
      <c r="G148">
        <v>1</v>
      </c>
      <c r="H148">
        <v>1</v>
      </c>
      <c r="I148">
        <v>1</v>
      </c>
      <c r="J148" t="str">
        <f t="shared" si="16"/>
        <v>Male</v>
      </c>
      <c r="K148" s="26">
        <v>42996</v>
      </c>
      <c r="L148" s="26">
        <v>19615</v>
      </c>
      <c r="M148" s="28">
        <f t="shared" si="17"/>
        <v>64.013689253935581</v>
      </c>
      <c r="N148">
        <v>3</v>
      </c>
      <c r="O148" t="str">
        <f t="shared" si="18"/>
        <v>Black or AA</v>
      </c>
      <c r="P148">
        <v>2</v>
      </c>
      <c r="Q148" t="str">
        <f t="shared" si="19"/>
        <v>Not Hispanic</v>
      </c>
      <c r="R148" t="s">
        <v>1078</v>
      </c>
      <c r="S148">
        <f>45*$U$1</f>
        <v>2346.4304999999999</v>
      </c>
      <c r="T148">
        <v>2346.4304999999999</v>
      </c>
    </row>
    <row r="149" spans="1:21" x14ac:dyDescent="0.2">
      <c r="A149" t="s">
        <v>237</v>
      </c>
      <c r="B149">
        <v>148</v>
      </c>
      <c r="C149">
        <v>1</v>
      </c>
      <c r="D149">
        <v>1</v>
      </c>
      <c r="E149">
        <v>1</v>
      </c>
      <c r="F149">
        <v>1</v>
      </c>
      <c r="G149">
        <v>1</v>
      </c>
      <c r="H149">
        <v>1</v>
      </c>
      <c r="I149">
        <v>1</v>
      </c>
      <c r="J149" t="str">
        <f t="shared" si="16"/>
        <v>Male</v>
      </c>
      <c r="K149" s="26">
        <v>42948</v>
      </c>
      <c r="L149" s="26">
        <v>19897</v>
      </c>
      <c r="M149" s="28">
        <f t="shared" si="17"/>
        <v>63.109171800136892</v>
      </c>
      <c r="N149">
        <v>5</v>
      </c>
      <c r="O149" t="str">
        <f t="shared" si="18"/>
        <v>White</v>
      </c>
      <c r="P149">
        <v>2</v>
      </c>
      <c r="Q149" t="str">
        <f t="shared" si="19"/>
        <v>Not Hispanic</v>
      </c>
      <c r="R149" t="s">
        <v>1079</v>
      </c>
      <c r="S149">
        <f>0.5*$U$1</f>
        <v>26.071449999999999</v>
      </c>
      <c r="T149">
        <v>26.071449999999999</v>
      </c>
    </row>
    <row r="150" spans="1:21" x14ac:dyDescent="0.2">
      <c r="A150" t="s">
        <v>238</v>
      </c>
      <c r="B150">
        <v>149</v>
      </c>
      <c r="C150">
        <v>1</v>
      </c>
      <c r="D150">
        <v>1</v>
      </c>
      <c r="E150">
        <v>1</v>
      </c>
      <c r="F150">
        <v>1</v>
      </c>
      <c r="G150">
        <v>1</v>
      </c>
      <c r="H150">
        <v>1</v>
      </c>
      <c r="I150">
        <v>2</v>
      </c>
      <c r="J150" t="str">
        <f t="shared" si="16"/>
        <v>Female</v>
      </c>
      <c r="K150" s="26">
        <v>42968</v>
      </c>
      <c r="L150" s="26">
        <v>22141</v>
      </c>
      <c r="M150" s="28">
        <f t="shared" si="17"/>
        <v>57.021902806297021</v>
      </c>
      <c r="N150">
        <v>3</v>
      </c>
      <c r="O150" t="str">
        <f t="shared" si="18"/>
        <v>Black or AA</v>
      </c>
      <c r="P150">
        <v>4</v>
      </c>
      <c r="Q150" t="str">
        <f t="shared" si="19"/>
        <v>Prefer-Not-To-anwer</v>
      </c>
      <c r="R150" t="s">
        <v>601</v>
      </c>
      <c r="S150">
        <f>7*$U$1</f>
        <v>365.00029999999998</v>
      </c>
      <c r="T150">
        <v>365.00029999999998</v>
      </c>
    </row>
    <row r="151" spans="1:21" x14ac:dyDescent="0.2">
      <c r="A151" t="s">
        <v>239</v>
      </c>
      <c r="B151">
        <v>150</v>
      </c>
      <c r="C151">
        <v>1</v>
      </c>
      <c r="D151">
        <v>1</v>
      </c>
      <c r="E151">
        <v>1</v>
      </c>
      <c r="F151">
        <v>1</v>
      </c>
      <c r="G151">
        <v>1</v>
      </c>
      <c r="H151">
        <v>1</v>
      </c>
      <c r="I151">
        <v>2</v>
      </c>
      <c r="J151" t="str">
        <f t="shared" si="16"/>
        <v>Female</v>
      </c>
      <c r="K151" s="26">
        <v>42956</v>
      </c>
      <c r="L151" s="26">
        <v>18112</v>
      </c>
      <c r="M151" s="28">
        <f t="shared" si="17"/>
        <v>68.01916495550995</v>
      </c>
      <c r="N151">
        <v>5</v>
      </c>
      <c r="O151" t="str">
        <f t="shared" si="18"/>
        <v>White</v>
      </c>
      <c r="P151">
        <v>2</v>
      </c>
      <c r="Q151" t="str">
        <f t="shared" si="19"/>
        <v>Not Hispanic</v>
      </c>
      <c r="R151">
        <v>480</v>
      </c>
      <c r="S151">
        <v>480</v>
      </c>
      <c r="T151">
        <v>480</v>
      </c>
    </row>
    <row r="152" spans="1:21" x14ac:dyDescent="0.2">
      <c r="A152" t="s">
        <v>240</v>
      </c>
      <c r="B152">
        <v>151</v>
      </c>
      <c r="C152">
        <v>1</v>
      </c>
      <c r="D152">
        <v>1</v>
      </c>
      <c r="E152">
        <v>1</v>
      </c>
      <c r="F152">
        <v>1</v>
      </c>
      <c r="G152">
        <v>1</v>
      </c>
      <c r="H152">
        <v>1</v>
      </c>
      <c r="I152">
        <v>1</v>
      </c>
      <c r="J152" t="str">
        <f t="shared" si="16"/>
        <v>Male</v>
      </c>
      <c r="K152" s="26">
        <v>42956</v>
      </c>
      <c r="L152" s="26">
        <v>22087</v>
      </c>
      <c r="M152" s="28">
        <f t="shared" si="17"/>
        <v>57.136550308008282</v>
      </c>
      <c r="N152">
        <v>3</v>
      </c>
      <c r="O152" t="str">
        <f t="shared" si="18"/>
        <v>Black or AA</v>
      </c>
      <c r="P152">
        <v>2</v>
      </c>
      <c r="Q152" t="str">
        <f t="shared" si="19"/>
        <v>Not Hispanic</v>
      </c>
      <c r="R152" t="s">
        <v>693</v>
      </c>
      <c r="S152">
        <f>3*$U$1</f>
        <v>156.42869999999999</v>
      </c>
      <c r="T152">
        <v>156.42869999999999</v>
      </c>
    </row>
    <row r="153" spans="1:21" x14ac:dyDescent="0.2">
      <c r="A153" t="s">
        <v>241</v>
      </c>
      <c r="B153">
        <v>152</v>
      </c>
      <c r="C153">
        <v>1</v>
      </c>
      <c r="D153">
        <v>0</v>
      </c>
      <c r="E153">
        <v>0</v>
      </c>
      <c r="F153">
        <v>0</v>
      </c>
      <c r="G153">
        <v>0</v>
      </c>
      <c r="H153">
        <v>0</v>
      </c>
      <c r="I153">
        <v>2</v>
      </c>
      <c r="J153" t="str">
        <f t="shared" si="16"/>
        <v>Female</v>
      </c>
      <c r="K153" s="26">
        <v>43138</v>
      </c>
      <c r="L153" s="26">
        <v>19732</v>
      </c>
      <c r="M153" s="28">
        <f t="shared" si="17"/>
        <v>64.080595482546414</v>
      </c>
      <c r="N153">
        <v>5</v>
      </c>
      <c r="O153" t="str">
        <f t="shared" si="18"/>
        <v>White</v>
      </c>
      <c r="P153">
        <v>2</v>
      </c>
      <c r="Q153" t="str">
        <f t="shared" si="19"/>
        <v>Not Hispanic</v>
      </c>
      <c r="R153" t="s">
        <v>609</v>
      </c>
      <c r="S153">
        <f>10*$U$1</f>
        <v>521.42899999999997</v>
      </c>
      <c r="T153">
        <v>521.42899999999997</v>
      </c>
    </row>
    <row r="154" spans="1:21" x14ac:dyDescent="0.2">
      <c r="A154" t="s">
        <v>1212</v>
      </c>
      <c r="B154">
        <v>153</v>
      </c>
      <c r="C154">
        <v>1</v>
      </c>
      <c r="D154">
        <v>1</v>
      </c>
      <c r="E154">
        <v>1</v>
      </c>
      <c r="F154">
        <v>1</v>
      </c>
      <c r="G154">
        <v>1</v>
      </c>
      <c r="H154">
        <v>1</v>
      </c>
      <c r="I154">
        <v>2</v>
      </c>
      <c r="J154" t="str">
        <f t="shared" si="16"/>
        <v>Female</v>
      </c>
      <c r="K154" s="26">
        <v>42969</v>
      </c>
      <c r="L154" s="26">
        <v>17769</v>
      </c>
      <c r="M154" s="28">
        <f t="shared" si="17"/>
        <v>68.994524298425858</v>
      </c>
      <c r="N154">
        <v>5</v>
      </c>
      <c r="O154" t="str">
        <f t="shared" si="18"/>
        <v>White</v>
      </c>
      <c r="P154">
        <v>2</v>
      </c>
      <c r="Q154" t="str">
        <f t="shared" si="19"/>
        <v>Not Hispanic</v>
      </c>
      <c r="R154">
        <v>1716</v>
      </c>
      <c r="S154">
        <v>1716</v>
      </c>
      <c r="T154">
        <v>1716</v>
      </c>
    </row>
    <row r="155" spans="1:21" x14ac:dyDescent="0.2">
      <c r="A155" t="s">
        <v>243</v>
      </c>
      <c r="B155">
        <v>154</v>
      </c>
      <c r="C155">
        <v>1</v>
      </c>
      <c r="D155">
        <v>1</v>
      </c>
      <c r="E155">
        <v>1</v>
      </c>
      <c r="F155">
        <v>1</v>
      </c>
      <c r="G155">
        <v>1</v>
      </c>
      <c r="H155">
        <v>1</v>
      </c>
      <c r="I155">
        <v>1</v>
      </c>
      <c r="J155" t="str">
        <f t="shared" si="16"/>
        <v>Male</v>
      </c>
      <c r="K155" s="26">
        <v>43138</v>
      </c>
      <c r="L155" s="26">
        <v>23094</v>
      </c>
      <c r="M155" s="28">
        <f t="shared" si="17"/>
        <v>54.87012320328563</v>
      </c>
      <c r="N155">
        <v>3</v>
      </c>
      <c r="O155" t="str">
        <f t="shared" si="18"/>
        <v>Black or AA</v>
      </c>
      <c r="P155">
        <v>2</v>
      </c>
      <c r="Q155" t="str">
        <f t="shared" si="19"/>
        <v>Not Hispanic</v>
      </c>
      <c r="R155" t="s">
        <v>693</v>
      </c>
      <c r="S155">
        <f>3*$U$1</f>
        <v>156.42869999999999</v>
      </c>
      <c r="T155">
        <v>156.42869999999999</v>
      </c>
    </row>
    <row r="156" spans="1:21" x14ac:dyDescent="0.2">
      <c r="A156" t="s">
        <v>244</v>
      </c>
      <c r="B156">
        <v>155</v>
      </c>
      <c r="C156">
        <v>1</v>
      </c>
      <c r="D156">
        <v>1</v>
      </c>
      <c r="E156">
        <v>1</v>
      </c>
      <c r="F156">
        <v>1</v>
      </c>
      <c r="G156">
        <v>1</v>
      </c>
      <c r="H156">
        <v>1</v>
      </c>
      <c r="I156">
        <v>1</v>
      </c>
      <c r="J156" t="str">
        <f t="shared" si="16"/>
        <v>Male</v>
      </c>
      <c r="K156" s="26">
        <v>42969</v>
      </c>
      <c r="L156" s="26">
        <v>21914</v>
      </c>
      <c r="M156" s="28">
        <f t="shared" si="17"/>
        <v>57.644763860369721</v>
      </c>
      <c r="N156">
        <v>5</v>
      </c>
      <c r="O156" t="str">
        <f t="shared" si="18"/>
        <v>White</v>
      </c>
      <c r="P156">
        <v>2</v>
      </c>
      <c r="Q156" t="str">
        <f t="shared" si="19"/>
        <v>Not Hispanic</v>
      </c>
      <c r="R156">
        <v>156</v>
      </c>
      <c r="S156">
        <v>156</v>
      </c>
      <c r="T156">
        <v>156</v>
      </c>
    </row>
    <row r="157" spans="1:21" x14ac:dyDescent="0.2">
      <c r="A157" t="s">
        <v>245</v>
      </c>
      <c r="B157">
        <v>156</v>
      </c>
      <c r="C157">
        <v>1</v>
      </c>
      <c r="D157">
        <v>0</v>
      </c>
      <c r="E157">
        <v>0</v>
      </c>
      <c r="F157">
        <v>0</v>
      </c>
      <c r="G157">
        <v>0</v>
      </c>
      <c r="H157">
        <v>0</v>
      </c>
      <c r="I157">
        <v>2</v>
      </c>
      <c r="J157" t="str">
        <f t="shared" si="16"/>
        <v>Female</v>
      </c>
      <c r="K157" s="26">
        <v>43074</v>
      </c>
      <c r="L157" s="26">
        <v>27647</v>
      </c>
      <c r="M157" s="28">
        <f t="shared" si="17"/>
        <v>42.236310746064191</v>
      </c>
      <c r="N157">
        <v>3</v>
      </c>
      <c r="O157" t="str">
        <f t="shared" si="18"/>
        <v>Black or AA</v>
      </c>
      <c r="P157">
        <v>3</v>
      </c>
      <c r="Q157" t="str">
        <f t="shared" si="19"/>
        <v>Unknown</v>
      </c>
      <c r="R157" t="s">
        <v>1104</v>
      </c>
      <c r="S157">
        <f>4*$U$1</f>
        <v>208.57159999999999</v>
      </c>
      <c r="T157">
        <v>208.57159999999999</v>
      </c>
    </row>
    <row r="158" spans="1:21" x14ac:dyDescent="0.2">
      <c r="A158" t="s">
        <v>1213</v>
      </c>
      <c r="B158">
        <v>157</v>
      </c>
      <c r="C158">
        <v>1</v>
      </c>
      <c r="D158">
        <v>1</v>
      </c>
      <c r="E158">
        <v>0</v>
      </c>
      <c r="F158">
        <v>0</v>
      </c>
      <c r="G158">
        <v>0</v>
      </c>
      <c r="H158">
        <v>0</v>
      </c>
      <c r="I158">
        <v>2</v>
      </c>
      <c r="J158" t="str">
        <f t="shared" si="16"/>
        <v>Female</v>
      </c>
      <c r="K158" s="26">
        <v>42962</v>
      </c>
      <c r="L158" s="26">
        <v>12867</v>
      </c>
      <c r="M158" s="28">
        <f t="shared" si="17"/>
        <v>82.392026009582651</v>
      </c>
      <c r="N158">
        <v>5</v>
      </c>
      <c r="O158" t="str">
        <f t="shared" si="18"/>
        <v>White</v>
      </c>
      <c r="P158">
        <v>4</v>
      </c>
      <c r="Q158" t="str">
        <f t="shared" si="19"/>
        <v>Prefer-Not-To-anwer</v>
      </c>
      <c r="R158" t="s">
        <v>779</v>
      </c>
      <c r="S158" s="64" t="s">
        <v>623</v>
      </c>
      <c r="T158" s="64">
        <f>14*$U$1</f>
        <v>730.00059999999996</v>
      </c>
      <c r="U158" t="s">
        <v>1220</v>
      </c>
    </row>
    <row r="159" spans="1:21" x14ac:dyDescent="0.2">
      <c r="A159" t="s">
        <v>247</v>
      </c>
      <c r="B159">
        <v>158</v>
      </c>
      <c r="C159">
        <v>1</v>
      </c>
      <c r="D159">
        <v>1</v>
      </c>
      <c r="E159">
        <v>1</v>
      </c>
      <c r="F159">
        <v>1</v>
      </c>
      <c r="G159">
        <v>0</v>
      </c>
      <c r="H159">
        <v>0</v>
      </c>
      <c r="I159">
        <v>2</v>
      </c>
      <c r="J159" t="str">
        <f t="shared" si="16"/>
        <v>Female</v>
      </c>
      <c r="K159" s="26">
        <v>43126</v>
      </c>
      <c r="L159" s="26">
        <v>18290</v>
      </c>
      <c r="M159" s="28">
        <f t="shared" si="17"/>
        <v>67.997262149212702</v>
      </c>
      <c r="N159">
        <v>3</v>
      </c>
      <c r="O159" t="str">
        <f t="shared" si="18"/>
        <v>Black or AA</v>
      </c>
      <c r="P159">
        <v>3</v>
      </c>
      <c r="Q159" t="str">
        <f t="shared" si="19"/>
        <v>Unknown</v>
      </c>
      <c r="R159" t="s">
        <v>1109</v>
      </c>
      <c r="S159">
        <f>20*$U$1</f>
        <v>1042.8579999999999</v>
      </c>
      <c r="T159">
        <v>1042.8579999999999</v>
      </c>
    </row>
    <row r="160" spans="1:21" x14ac:dyDescent="0.2">
      <c r="A160" t="s">
        <v>248</v>
      </c>
      <c r="B160">
        <v>159</v>
      </c>
      <c r="C160">
        <v>1</v>
      </c>
      <c r="D160">
        <v>1</v>
      </c>
      <c r="E160">
        <v>1</v>
      </c>
      <c r="F160">
        <v>1</v>
      </c>
      <c r="G160">
        <v>1</v>
      </c>
      <c r="H160">
        <v>1</v>
      </c>
      <c r="I160">
        <v>2</v>
      </c>
      <c r="J160" t="str">
        <f t="shared" si="16"/>
        <v>Female</v>
      </c>
      <c r="K160" s="26">
        <v>43010</v>
      </c>
      <c r="L160" s="26">
        <v>27523</v>
      </c>
      <c r="M160" s="28">
        <f t="shared" si="17"/>
        <v>42.397501711156792</v>
      </c>
      <c r="N160">
        <v>3</v>
      </c>
      <c r="O160" t="str">
        <f t="shared" si="18"/>
        <v>Black or AA</v>
      </c>
      <c r="P160">
        <v>2</v>
      </c>
      <c r="Q160" t="str">
        <f t="shared" si="19"/>
        <v>Not Hispanic</v>
      </c>
      <c r="R160" t="s">
        <v>790</v>
      </c>
      <c r="S160">
        <f>4*$U$1</f>
        <v>208.57159999999999</v>
      </c>
      <c r="T160">
        <v>208.57159999999999</v>
      </c>
    </row>
    <row r="161" spans="1:21" x14ac:dyDescent="0.2">
      <c r="A161" t="s">
        <v>249</v>
      </c>
      <c r="B161">
        <v>160</v>
      </c>
      <c r="C161">
        <v>1</v>
      </c>
      <c r="D161">
        <v>0</v>
      </c>
      <c r="E161">
        <v>0</v>
      </c>
      <c r="F161">
        <v>0</v>
      </c>
      <c r="G161">
        <v>0</v>
      </c>
      <c r="H161">
        <v>0</v>
      </c>
      <c r="I161">
        <v>1</v>
      </c>
      <c r="J161" t="str">
        <f t="shared" si="16"/>
        <v>Male</v>
      </c>
      <c r="K161" s="26">
        <v>42991</v>
      </c>
      <c r="L161" s="26">
        <v>25566</v>
      </c>
      <c r="M161" s="28">
        <f t="shared" si="17"/>
        <v>47.706194387405958</v>
      </c>
      <c r="N161">
        <v>3</v>
      </c>
      <c r="O161" t="str">
        <f t="shared" si="18"/>
        <v>Black or AA</v>
      </c>
      <c r="P161">
        <v>4</v>
      </c>
      <c r="Q161" t="str">
        <f t="shared" si="19"/>
        <v>Prefer-Not-To-anwer</v>
      </c>
      <c r="R161" t="s">
        <v>1115</v>
      </c>
      <c r="S161" s="64" t="s">
        <v>1223</v>
      </c>
      <c r="T161" s="64">
        <f>5.5*$U$1</f>
        <v>286.78594999999996</v>
      </c>
      <c r="U161" t="s">
        <v>1220</v>
      </c>
    </row>
    <row r="162" spans="1:21" x14ac:dyDescent="0.2">
      <c r="A162" t="s">
        <v>250</v>
      </c>
      <c r="B162">
        <v>161</v>
      </c>
      <c r="C162">
        <v>1</v>
      </c>
      <c r="D162">
        <v>1</v>
      </c>
      <c r="E162">
        <v>1</v>
      </c>
      <c r="F162">
        <v>1</v>
      </c>
      <c r="G162">
        <v>1</v>
      </c>
      <c r="H162">
        <v>1</v>
      </c>
      <c r="I162">
        <v>2</v>
      </c>
      <c r="J162" t="str">
        <f t="shared" ref="J162:J179" si="20">IF(I162=1,"Male","Female")</f>
        <v>Female</v>
      </c>
      <c r="K162" s="26">
        <v>43140</v>
      </c>
      <c r="L162" s="26">
        <v>32759</v>
      </c>
      <c r="M162" s="28">
        <f t="shared" ref="M162:M179" si="21">(((MONTH(K162)*30.4375)+(YEAR(K162)*12*30.4375)+DAY(K162))/365.25)-(((MONTH(L162)*30.4375)+(YEAR(L162)*12*30.4375)+DAY(L162))/365.25)</f>
        <v>28.419404517453813</v>
      </c>
      <c r="N162">
        <v>3</v>
      </c>
      <c r="O162" t="str">
        <f t="shared" ref="O162:O179" si="22">IF(N162=1,"American-Indian or Alaska Native",IF(N162=2,"Asian",IF(N162=3,"Black or AA",IF(N162=4,"Native-Hawaiian",IF(N162=5,"White",IF(N162=6,"Multi",IF(N162=7,"Unknwon")))))))</f>
        <v>Black or AA</v>
      </c>
      <c r="P162">
        <v>2</v>
      </c>
      <c r="Q162" t="str">
        <f t="shared" ref="Q162:Q179" si="23">IF(P162=1,"Hispanic or Latino",IF(P162=2,"Not Hispanic",IF(P162=3,"Unknown",IF(P162=4,"Prefer-Not-To-anwer"))))</f>
        <v>Not Hispanic</v>
      </c>
      <c r="R162" t="s">
        <v>643</v>
      </c>
      <c r="S162">
        <f>5*$U$1</f>
        <v>260.71449999999999</v>
      </c>
      <c r="T162">
        <v>260.71449999999999</v>
      </c>
    </row>
    <row r="163" spans="1:21" x14ac:dyDescent="0.2">
      <c r="A163" t="s">
        <v>251</v>
      </c>
      <c r="B163">
        <v>162</v>
      </c>
      <c r="C163">
        <v>1</v>
      </c>
      <c r="D163">
        <v>1</v>
      </c>
      <c r="E163">
        <v>1</v>
      </c>
      <c r="F163">
        <v>0</v>
      </c>
      <c r="G163">
        <v>0</v>
      </c>
      <c r="H163">
        <v>0</v>
      </c>
      <c r="I163">
        <v>1</v>
      </c>
      <c r="J163" t="str">
        <f t="shared" si="20"/>
        <v>Male</v>
      </c>
      <c r="K163" s="26">
        <v>43019</v>
      </c>
      <c r="L163" s="26">
        <v>20286</v>
      </c>
      <c r="M163" s="28">
        <f t="shared" si="21"/>
        <v>62.236310746064191</v>
      </c>
      <c r="N163">
        <v>3</v>
      </c>
      <c r="O163" t="str">
        <f t="shared" si="22"/>
        <v>Black or AA</v>
      </c>
      <c r="P163">
        <v>2</v>
      </c>
      <c r="Q163" t="str">
        <f t="shared" si="23"/>
        <v>Not Hispanic</v>
      </c>
      <c r="R163" t="s">
        <v>609</v>
      </c>
      <c r="S163">
        <f>10*$U$1</f>
        <v>521.42899999999997</v>
      </c>
      <c r="T163">
        <v>521.42899999999997</v>
      </c>
    </row>
    <row r="164" spans="1:21" x14ac:dyDescent="0.2">
      <c r="A164" t="s">
        <v>252</v>
      </c>
      <c r="B164">
        <v>163</v>
      </c>
      <c r="C164">
        <v>1</v>
      </c>
      <c r="D164">
        <v>1</v>
      </c>
      <c r="E164">
        <v>1</v>
      </c>
      <c r="F164">
        <v>1</v>
      </c>
      <c r="G164">
        <v>1</v>
      </c>
      <c r="H164">
        <v>1</v>
      </c>
      <c r="I164">
        <v>1</v>
      </c>
      <c r="J164" t="str">
        <f t="shared" si="20"/>
        <v>Male</v>
      </c>
      <c r="K164" s="26">
        <v>43150</v>
      </c>
      <c r="L164" s="26">
        <v>23689</v>
      </c>
      <c r="M164" s="28">
        <f t="shared" si="21"/>
        <v>53.280116358658461</v>
      </c>
      <c r="N164">
        <v>3</v>
      </c>
      <c r="O164" t="str">
        <f t="shared" si="22"/>
        <v>Black or AA</v>
      </c>
      <c r="P164">
        <v>2</v>
      </c>
      <c r="Q164" t="str">
        <f t="shared" si="23"/>
        <v>Not Hispanic</v>
      </c>
      <c r="R164" t="s">
        <v>1123</v>
      </c>
      <c r="S164">
        <f>6*$U$1</f>
        <v>312.85739999999998</v>
      </c>
      <c r="T164">
        <v>312.85739999999998</v>
      </c>
    </row>
    <row r="165" spans="1:21" x14ac:dyDescent="0.2">
      <c r="A165" t="s">
        <v>253</v>
      </c>
      <c r="B165">
        <v>164</v>
      </c>
      <c r="C165">
        <v>1</v>
      </c>
      <c r="D165">
        <v>0</v>
      </c>
      <c r="E165">
        <v>0</v>
      </c>
      <c r="F165">
        <v>0</v>
      </c>
      <c r="G165">
        <v>0</v>
      </c>
      <c r="H165">
        <v>0</v>
      </c>
      <c r="I165">
        <v>1</v>
      </c>
      <c r="J165" t="str">
        <f t="shared" si="20"/>
        <v>Male</v>
      </c>
      <c r="K165" s="26">
        <v>43150</v>
      </c>
      <c r="L165" s="26">
        <v>13448</v>
      </c>
      <c r="M165" s="28">
        <f t="shared" si="21"/>
        <v>81.316906228610605</v>
      </c>
      <c r="N165">
        <v>5</v>
      </c>
      <c r="O165" t="str">
        <f t="shared" si="22"/>
        <v>White</v>
      </c>
      <c r="P165">
        <v>2</v>
      </c>
      <c r="Q165" t="str">
        <f t="shared" si="23"/>
        <v>Not Hispanic</v>
      </c>
      <c r="R165" t="s">
        <v>1126</v>
      </c>
      <c r="S165">
        <f>((2018-2004)+2/12)*$U$1</f>
        <v>738.69108333333327</v>
      </c>
      <c r="T165">
        <v>738.69108333333327</v>
      </c>
    </row>
    <row r="166" spans="1:21" x14ac:dyDescent="0.2">
      <c r="A166" t="s">
        <v>254</v>
      </c>
      <c r="B166">
        <v>165</v>
      </c>
      <c r="C166">
        <v>1</v>
      </c>
      <c r="D166">
        <v>0</v>
      </c>
      <c r="E166">
        <v>0</v>
      </c>
      <c r="F166">
        <v>0</v>
      </c>
      <c r="G166">
        <v>0</v>
      </c>
      <c r="H166">
        <v>0</v>
      </c>
      <c r="I166">
        <v>2</v>
      </c>
      <c r="J166" t="str">
        <f t="shared" si="20"/>
        <v>Female</v>
      </c>
      <c r="K166" s="26">
        <v>42999</v>
      </c>
      <c r="L166" s="26">
        <v>24305</v>
      </c>
      <c r="M166" s="28">
        <f t="shared" si="21"/>
        <v>51.177618069815253</v>
      </c>
      <c r="N166">
        <v>3</v>
      </c>
      <c r="O166" t="str">
        <f t="shared" si="22"/>
        <v>Black or AA</v>
      </c>
      <c r="P166">
        <v>2</v>
      </c>
      <c r="Q166" t="str">
        <f t="shared" si="23"/>
        <v>Not Hispanic</v>
      </c>
      <c r="R166">
        <v>28</v>
      </c>
      <c r="S166">
        <v>28</v>
      </c>
      <c r="T166">
        <v>28</v>
      </c>
    </row>
    <row r="167" spans="1:21" x14ac:dyDescent="0.2">
      <c r="A167" t="s">
        <v>255</v>
      </c>
      <c r="B167">
        <v>166</v>
      </c>
      <c r="C167">
        <v>1</v>
      </c>
      <c r="D167">
        <v>1</v>
      </c>
      <c r="E167">
        <v>1</v>
      </c>
      <c r="F167">
        <v>1</v>
      </c>
      <c r="G167">
        <v>1</v>
      </c>
      <c r="H167">
        <v>1</v>
      </c>
      <c r="I167">
        <v>2</v>
      </c>
      <c r="J167" t="str">
        <f t="shared" si="20"/>
        <v>Female</v>
      </c>
      <c r="K167" s="26">
        <v>42998</v>
      </c>
      <c r="L167" s="26">
        <v>27786</v>
      </c>
      <c r="M167" s="28">
        <f t="shared" si="21"/>
        <v>41.647501711156565</v>
      </c>
      <c r="N167">
        <v>3</v>
      </c>
      <c r="O167" t="str">
        <f t="shared" si="22"/>
        <v>Black or AA</v>
      </c>
      <c r="P167">
        <v>2</v>
      </c>
      <c r="Q167" t="str">
        <f t="shared" si="23"/>
        <v>Not Hispanic</v>
      </c>
      <c r="R167">
        <v>52</v>
      </c>
      <c r="S167">
        <v>52</v>
      </c>
      <c r="T167">
        <v>52</v>
      </c>
    </row>
    <row r="168" spans="1:21" x14ac:dyDescent="0.2">
      <c r="A168" t="s">
        <v>256</v>
      </c>
      <c r="B168">
        <v>167</v>
      </c>
      <c r="C168">
        <v>1</v>
      </c>
      <c r="D168">
        <v>1</v>
      </c>
      <c r="E168">
        <v>1</v>
      </c>
      <c r="F168">
        <v>1</v>
      </c>
      <c r="G168">
        <v>1</v>
      </c>
      <c r="H168">
        <v>1</v>
      </c>
      <c r="I168">
        <v>2</v>
      </c>
      <c r="J168" t="str">
        <f t="shared" si="20"/>
        <v>Female</v>
      </c>
      <c r="K168" s="26">
        <v>43159</v>
      </c>
      <c r="L168" s="26">
        <v>23508</v>
      </c>
      <c r="M168" s="28">
        <f t="shared" si="21"/>
        <v>53.796543463381113</v>
      </c>
      <c r="N168">
        <v>5</v>
      </c>
      <c r="O168" t="str">
        <f t="shared" si="22"/>
        <v>White</v>
      </c>
      <c r="P168">
        <v>2</v>
      </c>
      <c r="Q168" t="str">
        <f t="shared" si="23"/>
        <v>Not Hispanic</v>
      </c>
      <c r="R168" t="s">
        <v>795</v>
      </c>
      <c r="S168">
        <f>20*$U$1</f>
        <v>1042.8579999999999</v>
      </c>
      <c r="T168">
        <v>1042.8579999999999</v>
      </c>
    </row>
    <row r="169" spans="1:21" x14ac:dyDescent="0.2">
      <c r="A169" t="s">
        <v>257</v>
      </c>
      <c r="B169">
        <v>168</v>
      </c>
      <c r="C169">
        <v>1</v>
      </c>
      <c r="D169">
        <v>1</v>
      </c>
      <c r="E169">
        <v>1</v>
      </c>
      <c r="F169">
        <v>1</v>
      </c>
      <c r="G169">
        <v>1</v>
      </c>
      <c r="H169">
        <v>1</v>
      </c>
      <c r="I169">
        <v>2</v>
      </c>
      <c r="J169" t="str">
        <f t="shared" si="20"/>
        <v>Female</v>
      </c>
      <c r="K169" s="26">
        <v>43161</v>
      </c>
      <c r="L169" s="26">
        <v>35442</v>
      </c>
      <c r="M169" s="28">
        <f t="shared" si="21"/>
        <v>21.139288158795353</v>
      </c>
      <c r="N169">
        <v>3</v>
      </c>
      <c r="O169" t="str">
        <f t="shared" si="22"/>
        <v>Black or AA</v>
      </c>
      <c r="P169">
        <v>2</v>
      </c>
      <c r="Q169" t="str">
        <f t="shared" si="23"/>
        <v>Not Hispanic</v>
      </c>
      <c r="R169" t="s">
        <v>1138</v>
      </c>
      <c r="S169">
        <f>(10/12)*$U$1</f>
        <v>43.452416666666664</v>
      </c>
      <c r="T169">
        <v>43.452416666666664</v>
      </c>
    </row>
    <row r="170" spans="1:21" x14ac:dyDescent="0.2">
      <c r="A170" t="s">
        <v>258</v>
      </c>
      <c r="B170">
        <v>169</v>
      </c>
      <c r="C170">
        <v>1</v>
      </c>
      <c r="D170">
        <v>1</v>
      </c>
      <c r="E170">
        <v>1</v>
      </c>
      <c r="F170">
        <v>1</v>
      </c>
      <c r="G170">
        <v>1</v>
      </c>
      <c r="H170">
        <v>1</v>
      </c>
      <c r="I170">
        <v>1</v>
      </c>
      <c r="J170" t="str">
        <f t="shared" si="20"/>
        <v>Male</v>
      </c>
      <c r="K170" s="26">
        <v>43178</v>
      </c>
      <c r="L170" s="26">
        <v>22622</v>
      </c>
      <c r="M170" s="28">
        <f t="shared" si="21"/>
        <v>56.282854209445532</v>
      </c>
      <c r="N170">
        <v>5</v>
      </c>
      <c r="O170" t="str">
        <f t="shared" si="22"/>
        <v>White</v>
      </c>
      <c r="P170">
        <v>2</v>
      </c>
      <c r="Q170" t="str">
        <f t="shared" si="23"/>
        <v>Not Hispanic</v>
      </c>
      <c r="R170">
        <v>80</v>
      </c>
      <c r="S170">
        <v>80</v>
      </c>
      <c r="T170">
        <v>80</v>
      </c>
    </row>
    <row r="171" spans="1:21" x14ac:dyDescent="0.2">
      <c r="A171" t="s">
        <v>259</v>
      </c>
      <c r="B171">
        <v>170</v>
      </c>
      <c r="C171">
        <v>1</v>
      </c>
      <c r="D171">
        <v>1</v>
      </c>
      <c r="E171">
        <v>1</v>
      </c>
      <c r="F171">
        <v>1</v>
      </c>
      <c r="G171">
        <v>1</v>
      </c>
      <c r="H171">
        <v>1</v>
      </c>
      <c r="I171">
        <v>1</v>
      </c>
      <c r="J171" t="str">
        <f t="shared" si="20"/>
        <v>Male</v>
      </c>
      <c r="K171" s="26">
        <v>43119</v>
      </c>
      <c r="L171" s="26">
        <v>20780</v>
      </c>
      <c r="M171" s="28">
        <f t="shared" si="21"/>
        <v>61.161190965092374</v>
      </c>
      <c r="N171">
        <v>5</v>
      </c>
      <c r="O171" t="str">
        <f t="shared" si="22"/>
        <v>White</v>
      </c>
      <c r="P171">
        <v>2</v>
      </c>
      <c r="Q171" t="str">
        <f t="shared" si="23"/>
        <v>Not Hispanic</v>
      </c>
      <c r="R171">
        <v>2007</v>
      </c>
      <c r="S171">
        <f>(2018-2007)+(1.75/12)*$U$1</f>
        <v>18.604172916666666</v>
      </c>
      <c r="T171">
        <v>18.604172916666666</v>
      </c>
    </row>
    <row r="172" spans="1:21" x14ac:dyDescent="0.2">
      <c r="A172" t="s">
        <v>260</v>
      </c>
      <c r="B172">
        <v>171</v>
      </c>
      <c r="C172">
        <v>1</v>
      </c>
      <c r="D172">
        <v>0</v>
      </c>
      <c r="E172">
        <v>0</v>
      </c>
      <c r="F172">
        <v>0</v>
      </c>
      <c r="G172">
        <v>0</v>
      </c>
      <c r="H172">
        <v>0</v>
      </c>
      <c r="I172">
        <v>2</v>
      </c>
      <c r="J172" t="str">
        <f t="shared" si="20"/>
        <v>Female</v>
      </c>
      <c r="K172" s="26">
        <v>43118</v>
      </c>
      <c r="L172" s="26">
        <v>19987</v>
      </c>
      <c r="M172" s="28">
        <f t="shared" si="21"/>
        <v>63.327857631759116</v>
      </c>
      <c r="N172">
        <v>3</v>
      </c>
      <c r="O172" t="str">
        <f t="shared" si="22"/>
        <v>Black or AA</v>
      </c>
      <c r="P172">
        <v>2</v>
      </c>
      <c r="Q172" t="str">
        <f t="shared" si="23"/>
        <v>Not Hispanic</v>
      </c>
      <c r="R172" t="s">
        <v>1040</v>
      </c>
      <c r="S172">
        <f>2*$U$1</f>
        <v>104.28579999999999</v>
      </c>
      <c r="T172">
        <v>104.28579999999999</v>
      </c>
    </row>
    <row r="173" spans="1:21" x14ac:dyDescent="0.2">
      <c r="A173" t="s">
        <v>261</v>
      </c>
      <c r="B173">
        <v>172</v>
      </c>
      <c r="C173">
        <v>1</v>
      </c>
      <c r="D173">
        <v>0</v>
      </c>
      <c r="E173">
        <v>0</v>
      </c>
      <c r="F173">
        <v>0</v>
      </c>
      <c r="G173">
        <v>0</v>
      </c>
      <c r="H173">
        <v>0</v>
      </c>
      <c r="I173">
        <v>2</v>
      </c>
      <c r="J173" t="str">
        <f t="shared" si="20"/>
        <v>Female</v>
      </c>
      <c r="K173" s="26">
        <v>43185</v>
      </c>
      <c r="L173" s="26">
        <v>22304</v>
      </c>
      <c r="M173" s="28">
        <f t="shared" si="21"/>
        <v>57.174880219027955</v>
      </c>
      <c r="N173">
        <v>3</v>
      </c>
      <c r="O173" t="str">
        <f t="shared" si="22"/>
        <v>Black or AA</v>
      </c>
      <c r="P173">
        <v>2</v>
      </c>
      <c r="Q173" t="str">
        <f t="shared" si="23"/>
        <v>Not Hispanic</v>
      </c>
      <c r="R173" t="s">
        <v>1146</v>
      </c>
      <c r="S173">
        <f>3*$U$1</f>
        <v>156.42869999999999</v>
      </c>
      <c r="T173">
        <v>156.42869999999999</v>
      </c>
    </row>
    <row r="174" spans="1:21" x14ac:dyDescent="0.2">
      <c r="A174" t="s">
        <v>262</v>
      </c>
      <c r="B174">
        <v>173</v>
      </c>
      <c r="C174">
        <v>1</v>
      </c>
      <c r="D174">
        <v>0</v>
      </c>
      <c r="E174">
        <v>0</v>
      </c>
      <c r="F174">
        <v>0</v>
      </c>
      <c r="G174">
        <v>0</v>
      </c>
      <c r="H174">
        <v>0</v>
      </c>
      <c r="I174">
        <v>1</v>
      </c>
      <c r="J174" t="str">
        <f t="shared" si="20"/>
        <v>Male</v>
      </c>
      <c r="K174" s="26">
        <v>43031</v>
      </c>
      <c r="L174" s="26">
        <v>27922</v>
      </c>
      <c r="M174" s="28">
        <f t="shared" si="21"/>
        <v>41.366187542779016</v>
      </c>
      <c r="N174">
        <v>6</v>
      </c>
      <c r="O174" t="str">
        <f t="shared" si="22"/>
        <v>Multi</v>
      </c>
      <c r="P174">
        <v>1</v>
      </c>
      <c r="Q174" t="str">
        <f t="shared" si="23"/>
        <v>Hispanic or Latino</v>
      </c>
      <c r="R174">
        <v>1040</v>
      </c>
      <c r="S174">
        <v>1040</v>
      </c>
      <c r="T174">
        <v>1040</v>
      </c>
    </row>
    <row r="175" spans="1:21" x14ac:dyDescent="0.2">
      <c r="A175" t="s">
        <v>263</v>
      </c>
      <c r="B175">
        <v>174</v>
      </c>
      <c r="C175">
        <v>1</v>
      </c>
      <c r="D175">
        <v>1</v>
      </c>
      <c r="E175">
        <v>1</v>
      </c>
      <c r="F175">
        <v>1</v>
      </c>
      <c r="G175">
        <v>1</v>
      </c>
      <c r="H175">
        <v>1</v>
      </c>
      <c r="I175">
        <v>2</v>
      </c>
      <c r="J175" t="str">
        <f t="shared" si="20"/>
        <v>Female</v>
      </c>
      <c r="K175" s="26">
        <v>43025</v>
      </c>
      <c r="L175" s="26">
        <v>24421</v>
      </c>
      <c r="M175" s="28">
        <f t="shared" si="21"/>
        <v>50.935831622176693</v>
      </c>
      <c r="N175">
        <v>3</v>
      </c>
      <c r="O175" t="str">
        <f t="shared" si="22"/>
        <v>Black or AA</v>
      </c>
      <c r="P175">
        <v>4</v>
      </c>
      <c r="Q175" t="str">
        <f t="shared" si="23"/>
        <v>Prefer-Not-To-anwer</v>
      </c>
      <c r="R175" t="s">
        <v>1148</v>
      </c>
      <c r="S175">
        <v>104.28</v>
      </c>
      <c r="T175">
        <v>104.28</v>
      </c>
    </row>
    <row r="176" spans="1:21" x14ac:dyDescent="0.2">
      <c r="A176" t="s">
        <v>264</v>
      </c>
      <c r="B176">
        <v>175</v>
      </c>
      <c r="C176">
        <v>1</v>
      </c>
      <c r="D176">
        <v>1</v>
      </c>
      <c r="E176">
        <v>1</v>
      </c>
      <c r="F176">
        <v>1</v>
      </c>
      <c r="G176">
        <v>1</v>
      </c>
      <c r="H176">
        <v>1</v>
      </c>
      <c r="I176">
        <v>1</v>
      </c>
      <c r="J176" t="str">
        <f t="shared" si="20"/>
        <v>Male</v>
      </c>
      <c r="K176" s="26">
        <v>43024</v>
      </c>
      <c r="L176" s="26">
        <v>20445</v>
      </c>
      <c r="M176" s="28">
        <f t="shared" si="21"/>
        <v>61.816906228610605</v>
      </c>
      <c r="N176">
        <v>3</v>
      </c>
      <c r="O176" t="str">
        <f t="shared" si="22"/>
        <v>Black or AA</v>
      </c>
      <c r="P176">
        <v>1</v>
      </c>
      <c r="Q176" t="str">
        <f t="shared" si="23"/>
        <v>Hispanic or Latino</v>
      </c>
      <c r="R176" t="s">
        <v>651</v>
      </c>
      <c r="S176">
        <f>4*$U$1</f>
        <v>208.57159999999999</v>
      </c>
      <c r="T176">
        <v>208.57159999999999</v>
      </c>
    </row>
    <row r="177" spans="1:20" x14ac:dyDescent="0.2">
      <c r="A177" t="s">
        <v>265</v>
      </c>
      <c r="B177">
        <v>176</v>
      </c>
      <c r="C177">
        <v>1</v>
      </c>
      <c r="D177">
        <v>0</v>
      </c>
      <c r="E177">
        <v>0</v>
      </c>
      <c r="F177">
        <v>0</v>
      </c>
      <c r="G177">
        <v>0</v>
      </c>
      <c r="H177">
        <v>0</v>
      </c>
      <c r="I177">
        <v>1</v>
      </c>
      <c r="J177" t="str">
        <f t="shared" si="20"/>
        <v>Male</v>
      </c>
      <c r="K177" s="26">
        <v>43027</v>
      </c>
      <c r="L177" s="26">
        <v>22827</v>
      </c>
      <c r="M177" s="28">
        <f t="shared" si="21"/>
        <v>55.303216974674797</v>
      </c>
      <c r="N177">
        <v>3</v>
      </c>
      <c r="O177" t="str">
        <f t="shared" si="22"/>
        <v>Black or AA</v>
      </c>
      <c r="P177">
        <v>2</v>
      </c>
      <c r="Q177" t="str">
        <f t="shared" si="23"/>
        <v>Not Hispanic</v>
      </c>
      <c r="R177" t="s">
        <v>873</v>
      </c>
      <c r="S177">
        <f>15*$U$1</f>
        <v>782.1434999999999</v>
      </c>
      <c r="T177">
        <v>782.1434999999999</v>
      </c>
    </row>
    <row r="178" spans="1:20" x14ac:dyDescent="0.2">
      <c r="A178" t="s">
        <v>266</v>
      </c>
      <c r="B178">
        <v>177</v>
      </c>
      <c r="C178">
        <v>1</v>
      </c>
      <c r="D178">
        <v>0</v>
      </c>
      <c r="E178">
        <v>0</v>
      </c>
      <c r="F178">
        <v>0</v>
      </c>
      <c r="G178">
        <v>0</v>
      </c>
      <c r="H178">
        <v>0</v>
      </c>
      <c r="I178">
        <v>1</v>
      </c>
      <c r="J178" t="str">
        <f t="shared" si="20"/>
        <v>Male</v>
      </c>
      <c r="K178" s="26">
        <v>43032</v>
      </c>
      <c r="L178" s="26">
        <v>18459</v>
      </c>
      <c r="M178" s="28">
        <f t="shared" si="21"/>
        <v>67.274640657084319</v>
      </c>
      <c r="N178">
        <v>3</v>
      </c>
      <c r="O178" t="str">
        <f t="shared" si="22"/>
        <v>Black or AA</v>
      </c>
      <c r="P178">
        <v>2</v>
      </c>
      <c r="Q178" t="str">
        <f t="shared" si="23"/>
        <v>Not Hispanic</v>
      </c>
      <c r="R178" t="s">
        <v>1022</v>
      </c>
      <c r="S178">
        <f>10*$U$1</f>
        <v>521.42899999999997</v>
      </c>
      <c r="T178">
        <v>521.42899999999997</v>
      </c>
    </row>
    <row r="179" spans="1:20" x14ac:dyDescent="0.2">
      <c r="A179" t="s">
        <v>267</v>
      </c>
      <c r="B179">
        <v>178</v>
      </c>
      <c r="C179">
        <v>1</v>
      </c>
      <c r="D179">
        <v>0</v>
      </c>
      <c r="E179">
        <v>0</v>
      </c>
      <c r="F179">
        <v>0</v>
      </c>
      <c r="G179">
        <v>0</v>
      </c>
      <c r="H179">
        <v>0</v>
      </c>
      <c r="I179">
        <v>1</v>
      </c>
      <c r="J179" t="str">
        <f t="shared" si="20"/>
        <v>Male</v>
      </c>
      <c r="K179" s="26">
        <v>43119</v>
      </c>
      <c r="L179" s="26">
        <v>24644</v>
      </c>
      <c r="M179" s="28">
        <f t="shared" si="21"/>
        <v>50.577857631758889</v>
      </c>
      <c r="N179">
        <v>3</v>
      </c>
      <c r="O179" t="str">
        <f t="shared" si="22"/>
        <v>Black or AA</v>
      </c>
      <c r="P179">
        <v>1</v>
      </c>
      <c r="Q179" t="str">
        <f t="shared" si="23"/>
        <v>Hispanic or Latino</v>
      </c>
      <c r="R179" t="s">
        <v>609</v>
      </c>
      <c r="S179">
        <f>10*$U$1</f>
        <v>521.42899999999997</v>
      </c>
      <c r="T179">
        <v>521.42899999999997</v>
      </c>
    </row>
  </sheetData>
  <sortState xmlns:xlrd2="http://schemas.microsoft.com/office/spreadsheetml/2017/richdata2" ref="A2:U179">
    <sortCondition ref="B2:B1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K275"/>
  <sheetViews>
    <sheetView topLeftCell="EF1" zoomScale="70" zoomScaleNormal="70" workbookViewId="0">
      <pane ySplit="1" topLeftCell="A2" activePane="bottomLeft" state="frozen"/>
      <selection activeCell="K1" sqref="K1"/>
      <selection pane="bottomLeft" activeCell="ET50" sqref="ET50:ET51"/>
    </sheetView>
  </sheetViews>
  <sheetFormatPr baseColWidth="10" defaultColWidth="8.83203125" defaultRowHeight="15" x14ac:dyDescent="0.2"/>
  <cols>
    <col min="3" max="3" width="13.1640625" customWidth="1"/>
    <col min="4" max="4" width="11.5" customWidth="1"/>
    <col min="37" max="40" width="9.1640625" style="34"/>
    <col min="146" max="146" width="4.83203125" style="42" customWidth="1"/>
    <col min="168" max="168" width="9.1640625" style="34"/>
    <col min="179" max="180" width="9.1640625" style="34"/>
    <col min="213" max="220" width="9.1640625" style="38"/>
    <col min="291" max="291" width="9.1640625" style="44"/>
    <col min="292" max="292" width="9.1640625" style="45"/>
    <col min="293" max="293" width="9.1640625" style="46"/>
    <col min="340" max="340" width="6.1640625" style="42" customWidth="1"/>
    <col min="361" max="361" width="9.1640625" style="3"/>
    <col min="372" max="372" width="17.5" customWidth="1"/>
    <col min="373" max="373" width="24.83203125" customWidth="1"/>
    <col min="374" max="374" width="12.5"/>
    <col min="375" max="375" width="16.5" style="34" customWidth="1"/>
  </cols>
  <sheetData>
    <row r="1" spans="1:375" ht="65" thickBot="1" x14ac:dyDescent="0.25">
      <c r="A1" s="27" t="s">
        <v>269</v>
      </c>
      <c r="B1" s="27" t="s">
        <v>271</v>
      </c>
      <c r="C1" t="s">
        <v>287</v>
      </c>
      <c r="D1" t="s">
        <v>72</v>
      </c>
      <c r="E1" t="s">
        <v>73</v>
      </c>
      <c r="F1" t="s">
        <v>74</v>
      </c>
      <c r="G1" t="s">
        <v>88</v>
      </c>
      <c r="H1" t="s">
        <v>75</v>
      </c>
      <c r="I1" t="s">
        <v>76</v>
      </c>
      <c r="J1" t="s">
        <v>77</v>
      </c>
      <c r="K1" t="s">
        <v>89</v>
      </c>
      <c r="L1" t="s">
        <v>78</v>
      </c>
      <c r="M1" t="s">
        <v>79</v>
      </c>
      <c r="N1" t="s">
        <v>80</v>
      </c>
      <c r="O1" t="s">
        <v>81</v>
      </c>
      <c r="P1" t="s">
        <v>82</v>
      </c>
      <c r="Q1" t="s">
        <v>83</v>
      </c>
      <c r="R1" t="s">
        <v>84</v>
      </c>
      <c r="S1" t="s">
        <v>85</v>
      </c>
      <c r="T1" s="31" t="s">
        <v>1216</v>
      </c>
      <c r="U1" s="31" t="s">
        <v>86</v>
      </c>
      <c r="V1" s="33" t="s">
        <v>87</v>
      </c>
      <c r="W1" t="s">
        <v>288</v>
      </c>
      <c r="X1" t="s">
        <v>289</v>
      </c>
      <c r="Y1" t="s">
        <v>290</v>
      </c>
      <c r="Z1" t="s">
        <v>291</v>
      </c>
      <c r="AA1" t="s">
        <v>292</v>
      </c>
      <c r="AB1" t="s">
        <v>293</v>
      </c>
      <c r="AC1" t="s">
        <v>294</v>
      </c>
      <c r="AD1" t="s">
        <v>295</v>
      </c>
      <c r="AE1" t="s">
        <v>296</v>
      </c>
      <c r="AF1" t="s">
        <v>297</v>
      </c>
      <c r="AG1" t="s">
        <v>298</v>
      </c>
      <c r="AH1" t="s">
        <v>299</v>
      </c>
      <c r="AI1" t="s">
        <v>300</v>
      </c>
      <c r="AJ1" s="37" t="s">
        <v>301</v>
      </c>
      <c r="AK1" s="37" t="s">
        <v>302</v>
      </c>
      <c r="AL1" s="37" t="s">
        <v>303</v>
      </c>
      <c r="AM1" s="37" t="s">
        <v>304</v>
      </c>
      <c r="AN1" s="40" t="s">
        <v>307</v>
      </c>
      <c r="AO1" s="40" t="s">
        <v>308</v>
      </c>
      <c r="AP1" s="40" t="s">
        <v>309</v>
      </c>
      <c r="AQ1" s="40" t="s">
        <v>310</v>
      </c>
      <c r="AR1" s="40" t="s">
        <v>311</v>
      </c>
      <c r="AS1" s="40" t="s">
        <v>312</v>
      </c>
      <c r="AT1" s="40" t="s">
        <v>313</v>
      </c>
      <c r="AU1" s="40" t="s">
        <v>314</v>
      </c>
      <c r="AV1" s="40" t="s">
        <v>315</v>
      </c>
      <c r="AW1" s="40" t="s">
        <v>316</v>
      </c>
      <c r="AX1" s="40" t="s">
        <v>317</v>
      </c>
      <c r="AY1" s="40" t="s">
        <v>318</v>
      </c>
      <c r="AZ1" s="40" t="s">
        <v>319</v>
      </c>
      <c r="BA1" s="40" t="s">
        <v>320</v>
      </c>
      <c r="BB1" s="40" t="s">
        <v>321</v>
      </c>
      <c r="BC1" s="40" t="s">
        <v>322</v>
      </c>
      <c r="BD1" s="40" t="s">
        <v>323</v>
      </c>
      <c r="BE1" s="40" t="s">
        <v>324</v>
      </c>
      <c r="BF1" s="40" t="s">
        <v>325</v>
      </c>
      <c r="BG1" s="40" t="s">
        <v>326</v>
      </c>
      <c r="BH1" s="40" t="s">
        <v>327</v>
      </c>
      <c r="BI1" s="40" t="s">
        <v>328</v>
      </c>
      <c r="BJ1" s="40" t="s">
        <v>329</v>
      </c>
      <c r="BK1" s="40" t="s">
        <v>330</v>
      </c>
      <c r="BL1" s="40" t="s">
        <v>331</v>
      </c>
      <c r="BM1" s="40" t="s">
        <v>332</v>
      </c>
      <c r="BN1" s="40" t="s">
        <v>333</v>
      </c>
      <c r="BO1" s="40" t="s">
        <v>334</v>
      </c>
      <c r="BP1" s="40" t="s">
        <v>335</v>
      </c>
      <c r="BQ1" s="40" t="s">
        <v>336</v>
      </c>
      <c r="BR1" s="40" t="s">
        <v>337</v>
      </c>
      <c r="BS1" s="40" t="s">
        <v>338</v>
      </c>
      <c r="BT1" s="40" t="s">
        <v>339</v>
      </c>
      <c r="BU1" s="40" t="s">
        <v>340</v>
      </c>
      <c r="BV1" s="40" t="s">
        <v>341</v>
      </c>
      <c r="BW1" s="40" t="s">
        <v>342</v>
      </c>
      <c r="BX1" s="40" t="s">
        <v>343</v>
      </c>
      <c r="BY1" s="40" t="s">
        <v>344</v>
      </c>
      <c r="BZ1" s="40" t="s">
        <v>345</v>
      </c>
      <c r="CA1" s="40" t="s">
        <v>346</v>
      </c>
      <c r="CB1" s="40" t="s">
        <v>347</v>
      </c>
      <c r="CC1" s="40" t="s">
        <v>348</v>
      </c>
      <c r="CD1" s="40" t="s">
        <v>349</v>
      </c>
      <c r="CE1" s="40" t="s">
        <v>350</v>
      </c>
      <c r="CF1" s="40" t="s">
        <v>351</v>
      </c>
      <c r="CG1" s="40" t="s">
        <v>352</v>
      </c>
      <c r="CH1" s="40" t="s">
        <v>353</v>
      </c>
      <c r="CI1" s="40" t="s">
        <v>354</v>
      </c>
      <c r="CJ1" s="40" t="s">
        <v>355</v>
      </c>
      <c r="CK1" s="40" t="s">
        <v>356</v>
      </c>
      <c r="CL1" s="40" t="s">
        <v>357</v>
      </c>
      <c r="CM1" s="40" t="s">
        <v>358</v>
      </c>
      <c r="CN1" s="40" t="s">
        <v>359</v>
      </c>
      <c r="CO1" s="40" t="s">
        <v>360</v>
      </c>
      <c r="CP1" s="40" t="s">
        <v>361</v>
      </c>
      <c r="CQ1" s="40" t="s">
        <v>362</v>
      </c>
      <c r="CR1" s="40" t="s">
        <v>363</v>
      </c>
      <c r="CS1" s="40" t="s">
        <v>364</v>
      </c>
      <c r="CT1" s="40" t="s">
        <v>365</v>
      </c>
      <c r="CU1" s="40" t="s">
        <v>366</v>
      </c>
      <c r="CV1" s="40" t="s">
        <v>367</v>
      </c>
      <c r="CW1" s="40" t="s">
        <v>368</v>
      </c>
      <c r="CX1" s="40" t="s">
        <v>369</v>
      </c>
      <c r="CY1" s="40" t="s">
        <v>370</v>
      </c>
      <c r="CZ1" s="40" t="s">
        <v>371</v>
      </c>
      <c r="DA1" s="40" t="s">
        <v>372</v>
      </c>
      <c r="DB1" s="40" t="s">
        <v>373</v>
      </c>
      <c r="DC1" s="40" t="s">
        <v>374</v>
      </c>
      <c r="DD1" s="40" t="s">
        <v>375</v>
      </c>
      <c r="DE1" s="40" t="s">
        <v>376</v>
      </c>
      <c r="DF1" s="40" t="s">
        <v>377</v>
      </c>
      <c r="DG1" s="40" t="s">
        <v>378</v>
      </c>
      <c r="DH1" s="40" t="s">
        <v>379</v>
      </c>
      <c r="DI1" s="40" t="s">
        <v>380</v>
      </c>
      <c r="DJ1" s="40" t="s">
        <v>381</v>
      </c>
      <c r="DK1" s="40" t="s">
        <v>382</v>
      </c>
      <c r="DL1" s="40" t="s">
        <v>383</v>
      </c>
      <c r="DM1" s="40" t="s">
        <v>384</v>
      </c>
      <c r="DN1" s="40" t="s">
        <v>385</v>
      </c>
      <c r="DO1" s="40" t="s">
        <v>386</v>
      </c>
      <c r="DP1" s="40" t="s">
        <v>387</v>
      </c>
      <c r="DQ1" s="40" t="s">
        <v>388</v>
      </c>
      <c r="DR1" s="40" t="s">
        <v>389</v>
      </c>
      <c r="DS1" s="40" t="s">
        <v>390</v>
      </c>
      <c r="DT1" s="40" t="s">
        <v>391</v>
      </c>
      <c r="DU1" s="40" t="s">
        <v>392</v>
      </c>
      <c r="DV1" s="40" t="s">
        <v>393</v>
      </c>
      <c r="DW1" s="40" t="s">
        <v>394</v>
      </c>
      <c r="DX1" s="40" t="s">
        <v>395</v>
      </c>
      <c r="DY1" s="40" t="s">
        <v>396</v>
      </c>
      <c r="DZ1" s="40" t="s">
        <v>397</v>
      </c>
      <c r="EA1" s="40" t="s">
        <v>398</v>
      </c>
      <c r="EB1" s="40" t="s">
        <v>399</v>
      </c>
      <c r="EC1" s="40" t="s">
        <v>400</v>
      </c>
      <c r="ED1" s="40" t="s">
        <v>401</v>
      </c>
      <c r="EE1" s="40" t="s">
        <v>402</v>
      </c>
      <c r="EF1" s="40" t="s">
        <v>403</v>
      </c>
      <c r="EG1" s="40" t="s">
        <v>404</v>
      </c>
      <c r="EH1" s="40" t="s">
        <v>405</v>
      </c>
      <c r="EI1" s="40" t="s">
        <v>406</v>
      </c>
      <c r="EJ1" s="40" t="s">
        <v>407</v>
      </c>
      <c r="EK1" s="40" t="s">
        <v>408</v>
      </c>
      <c r="EL1" s="40" t="s">
        <v>409</v>
      </c>
      <c r="EM1" s="40" t="s">
        <v>410</v>
      </c>
      <c r="EN1" s="40" t="s">
        <v>411</v>
      </c>
      <c r="EO1" s="40" t="s">
        <v>412</v>
      </c>
      <c r="EP1" s="41" t="s">
        <v>414</v>
      </c>
      <c r="EQ1" s="41" t="s">
        <v>415</v>
      </c>
      <c r="ER1" s="41" t="s">
        <v>416</v>
      </c>
      <c r="ES1" s="41" t="s">
        <v>417</v>
      </c>
      <c r="ET1" s="41" t="s">
        <v>1237</v>
      </c>
      <c r="EU1" s="41" t="s">
        <v>1238</v>
      </c>
      <c r="EV1" s="41" t="s">
        <v>1239</v>
      </c>
      <c r="EW1" s="41" t="s">
        <v>1240</v>
      </c>
      <c r="EX1" s="41" t="s">
        <v>1241</v>
      </c>
      <c r="EY1" s="41" t="s">
        <v>1242</v>
      </c>
      <c r="EZ1" s="41" t="s">
        <v>1243</v>
      </c>
      <c r="FA1" s="41" t="s">
        <v>1244</v>
      </c>
      <c r="FB1" s="41" t="s">
        <v>1245</v>
      </c>
      <c r="FC1" s="41" t="s">
        <v>1246</v>
      </c>
      <c r="FD1" s="41" t="s">
        <v>1247</v>
      </c>
      <c r="FE1" s="41" t="s">
        <v>1248</v>
      </c>
      <c r="FF1" s="41" t="s">
        <v>1249</v>
      </c>
      <c r="FG1" s="41" t="s">
        <v>1250</v>
      </c>
      <c r="FH1" s="41" t="s">
        <v>1251</v>
      </c>
      <c r="FI1" s="41" t="s">
        <v>1252</v>
      </c>
      <c r="FJ1" s="41" t="s">
        <v>1253</v>
      </c>
      <c r="FK1" s="43" t="s">
        <v>413</v>
      </c>
      <c r="FL1" t="s">
        <v>424</v>
      </c>
      <c r="FM1" t="s">
        <v>425</v>
      </c>
      <c r="FN1" t="s">
        <v>426</v>
      </c>
      <c r="FO1" t="s">
        <v>427</v>
      </c>
      <c r="FP1" t="s">
        <v>428</v>
      </c>
      <c r="FQ1" t="s">
        <v>429</v>
      </c>
      <c r="FR1" t="s">
        <v>430</v>
      </c>
      <c r="FS1" t="s">
        <v>431</v>
      </c>
      <c r="FT1" t="s">
        <v>432</v>
      </c>
      <c r="FU1" t="s">
        <v>433</v>
      </c>
      <c r="FV1" s="37" t="s">
        <v>434</v>
      </c>
      <c r="FW1" s="37" t="s">
        <v>435</v>
      </c>
      <c r="FX1" t="s">
        <v>436</v>
      </c>
      <c r="FY1" t="s">
        <v>437</v>
      </c>
      <c r="FZ1" t="s">
        <v>438</v>
      </c>
      <c r="GA1" t="s">
        <v>439</v>
      </c>
      <c r="GB1" t="s">
        <v>440</v>
      </c>
      <c r="GC1" t="s">
        <v>441</v>
      </c>
      <c r="GD1" t="s">
        <v>442</v>
      </c>
      <c r="GE1" t="s">
        <v>443</v>
      </c>
      <c r="GF1" t="s">
        <v>444</v>
      </c>
      <c r="GG1" t="s">
        <v>445</v>
      </c>
      <c r="GH1" t="s">
        <v>446</v>
      </c>
      <c r="GI1" t="s">
        <v>447</v>
      </c>
      <c r="GJ1" t="s">
        <v>448</v>
      </c>
      <c r="GK1" t="s">
        <v>449</v>
      </c>
      <c r="GL1" t="s">
        <v>450</v>
      </c>
      <c r="GM1" t="s">
        <v>451</v>
      </c>
      <c r="GN1" t="s">
        <v>452</v>
      </c>
      <c r="GO1" t="s">
        <v>453</v>
      </c>
      <c r="GP1" t="s">
        <v>454</v>
      </c>
      <c r="GQ1" t="s">
        <v>455</v>
      </c>
      <c r="GR1" t="s">
        <v>456</v>
      </c>
      <c r="GS1" t="s">
        <v>457</v>
      </c>
      <c r="GT1" t="s">
        <v>458</v>
      </c>
      <c r="GU1" t="s">
        <v>459</v>
      </c>
      <c r="GV1" t="s">
        <v>460</v>
      </c>
      <c r="GW1" t="s">
        <v>461</v>
      </c>
      <c r="GX1" t="s">
        <v>462</v>
      </c>
      <c r="GY1" t="s">
        <v>463</v>
      </c>
      <c r="GZ1" t="s">
        <v>464</v>
      </c>
      <c r="HA1" t="s">
        <v>465</v>
      </c>
      <c r="HB1" t="s">
        <v>466</v>
      </c>
      <c r="HC1" t="s">
        <v>467</v>
      </c>
      <c r="HD1" s="37" t="s">
        <v>468</v>
      </c>
      <c r="HE1" s="37" t="s">
        <v>469</v>
      </c>
      <c r="HF1" s="37" t="s">
        <v>470</v>
      </c>
      <c r="HG1" s="37" t="s">
        <v>471</v>
      </c>
      <c r="HH1" s="37" t="s">
        <v>472</v>
      </c>
      <c r="HI1" s="37" t="s">
        <v>473</v>
      </c>
      <c r="HJ1" s="37" t="s">
        <v>474</v>
      </c>
      <c r="HK1" s="37" t="s">
        <v>475</v>
      </c>
      <c r="HL1" t="s">
        <v>476</v>
      </c>
      <c r="HM1" t="s">
        <v>477</v>
      </c>
      <c r="HN1" t="s">
        <v>478</v>
      </c>
      <c r="HO1" t="s">
        <v>479</v>
      </c>
      <c r="HP1" t="s">
        <v>480</v>
      </c>
      <c r="HQ1" t="s">
        <v>481</v>
      </c>
      <c r="HR1" t="s">
        <v>482</v>
      </c>
      <c r="HS1" t="s">
        <v>483</v>
      </c>
      <c r="HT1" t="s">
        <v>484</v>
      </c>
      <c r="HU1" t="s">
        <v>485</v>
      </c>
      <c r="HV1" t="s">
        <v>486</v>
      </c>
      <c r="HW1" t="s">
        <v>487</v>
      </c>
      <c r="HX1" t="s">
        <v>488</v>
      </c>
      <c r="HY1" t="s">
        <v>489</v>
      </c>
      <c r="HZ1" t="s">
        <v>490</v>
      </c>
      <c r="IA1" t="s">
        <v>491</v>
      </c>
      <c r="IB1" t="s">
        <v>492</v>
      </c>
      <c r="IC1" t="s">
        <v>493</v>
      </c>
      <c r="ID1" t="s">
        <v>494</v>
      </c>
      <c r="IE1" t="s">
        <v>495</v>
      </c>
      <c r="IF1" t="s">
        <v>496</v>
      </c>
      <c r="IG1" t="s">
        <v>497</v>
      </c>
      <c r="IH1" t="s">
        <v>498</v>
      </c>
      <c r="II1" t="s">
        <v>499</v>
      </c>
      <c r="IJ1" t="s">
        <v>500</v>
      </c>
      <c r="IK1" t="s">
        <v>501</v>
      </c>
      <c r="IL1" t="s">
        <v>502</v>
      </c>
      <c r="IM1" t="s">
        <v>503</v>
      </c>
      <c r="IN1" t="s">
        <v>504</v>
      </c>
      <c r="IO1" t="s">
        <v>505</v>
      </c>
      <c r="IP1" t="s">
        <v>506</v>
      </c>
      <c r="IQ1" t="s">
        <v>507</v>
      </c>
      <c r="IR1" t="s">
        <v>508</v>
      </c>
      <c r="IS1" t="s">
        <v>509</v>
      </c>
      <c r="IT1" t="s">
        <v>510</v>
      </c>
      <c r="IU1" t="s">
        <v>511</v>
      </c>
      <c r="IV1" t="s">
        <v>512</v>
      </c>
      <c r="IW1" t="s">
        <v>513</v>
      </c>
      <c r="IX1" t="s">
        <v>514</v>
      </c>
      <c r="IY1" t="s">
        <v>515</v>
      </c>
      <c r="IZ1" t="s">
        <v>516</v>
      </c>
      <c r="JA1" t="s">
        <v>517</v>
      </c>
      <c r="JB1" t="s">
        <v>518</v>
      </c>
      <c r="JC1" t="s">
        <v>519</v>
      </c>
      <c r="JD1" t="s">
        <v>520</v>
      </c>
      <c r="JE1" t="s">
        <v>521</v>
      </c>
      <c r="JF1" t="s">
        <v>522</v>
      </c>
      <c r="JG1" t="s">
        <v>523</v>
      </c>
      <c r="JH1" t="s">
        <v>524</v>
      </c>
      <c r="JI1" t="s">
        <v>525</v>
      </c>
      <c r="JJ1" t="s">
        <v>526</v>
      </c>
      <c r="JK1" t="s">
        <v>527</v>
      </c>
      <c r="JL1" t="s">
        <v>528</v>
      </c>
      <c r="JM1" t="s">
        <v>529</v>
      </c>
      <c r="JN1" t="s">
        <v>530</v>
      </c>
      <c r="JO1" t="s">
        <v>531</v>
      </c>
      <c r="JP1" t="s">
        <v>532</v>
      </c>
      <c r="JQ1" t="s">
        <v>533</v>
      </c>
      <c r="JR1" t="s">
        <v>534</v>
      </c>
      <c r="JS1" t="s">
        <v>535</v>
      </c>
      <c r="JT1" t="s">
        <v>536</v>
      </c>
      <c r="JU1" t="s">
        <v>537</v>
      </c>
      <c r="JV1" t="s">
        <v>538</v>
      </c>
      <c r="JW1" t="s">
        <v>539</v>
      </c>
      <c r="JX1" t="s">
        <v>540</v>
      </c>
      <c r="JY1" t="s">
        <v>541</v>
      </c>
      <c r="JZ1" t="s">
        <v>542</v>
      </c>
      <c r="KA1" t="s">
        <v>543</v>
      </c>
      <c r="KB1" t="s">
        <v>544</v>
      </c>
      <c r="KC1" t="s">
        <v>545</v>
      </c>
      <c r="KD1" s="50" t="s">
        <v>1161</v>
      </c>
      <c r="KE1" s="47" t="s">
        <v>1162</v>
      </c>
      <c r="KF1" s="51" t="s">
        <v>1163</v>
      </c>
      <c r="KG1" t="s">
        <v>546</v>
      </c>
      <c r="KH1" t="s">
        <v>547</v>
      </c>
      <c r="KI1" t="s">
        <v>548</v>
      </c>
      <c r="KJ1" t="s">
        <v>549</v>
      </c>
      <c r="KK1" t="s">
        <v>550</v>
      </c>
      <c r="KL1" t="s">
        <v>551</v>
      </c>
      <c r="KM1" t="s">
        <v>552</v>
      </c>
      <c r="KN1" t="s">
        <v>553</v>
      </c>
      <c r="KO1" t="s">
        <v>554</v>
      </c>
      <c r="KP1" t="s">
        <v>555</v>
      </c>
      <c r="KQ1" t="s">
        <v>556</v>
      </c>
      <c r="KR1" t="s">
        <v>557</v>
      </c>
      <c r="KS1" t="s">
        <v>558</v>
      </c>
      <c r="KT1" t="s">
        <v>559</v>
      </c>
      <c r="KU1" t="s">
        <v>560</v>
      </c>
      <c r="KV1" t="s">
        <v>561</v>
      </c>
      <c r="KW1" t="s">
        <v>562</v>
      </c>
      <c r="KX1" t="s">
        <v>563</v>
      </c>
      <c r="KY1" t="s">
        <v>564</v>
      </c>
      <c r="KZ1" t="s">
        <v>565</v>
      </c>
      <c r="LA1" t="s">
        <v>566</v>
      </c>
      <c r="LB1" t="s">
        <v>567</v>
      </c>
      <c r="LC1" t="s">
        <v>568</v>
      </c>
      <c r="LD1" t="s">
        <v>569</v>
      </c>
      <c r="LE1" t="s">
        <v>570</v>
      </c>
      <c r="LF1" t="s">
        <v>571</v>
      </c>
      <c r="LG1" t="s">
        <v>572</v>
      </c>
      <c r="LH1" t="s">
        <v>1164</v>
      </c>
      <c r="LI1" t="s">
        <v>1165</v>
      </c>
      <c r="LJ1" t="s">
        <v>1166</v>
      </c>
      <c r="LK1" t="s">
        <v>1167</v>
      </c>
      <c r="LL1" t="s">
        <v>1168</v>
      </c>
      <c r="LM1" t="s">
        <v>1169</v>
      </c>
      <c r="LN1" t="s">
        <v>1170</v>
      </c>
      <c r="LO1" t="s">
        <v>1171</v>
      </c>
      <c r="LP1" t="s">
        <v>1172</v>
      </c>
      <c r="LQ1" t="s">
        <v>1173</v>
      </c>
      <c r="LR1" t="s">
        <v>1174</v>
      </c>
      <c r="LS1" t="s">
        <v>1175</v>
      </c>
      <c r="LT1" t="s">
        <v>1176</v>
      </c>
      <c r="LU1" t="s">
        <v>1177</v>
      </c>
      <c r="LV1" t="s">
        <v>1178</v>
      </c>
      <c r="LW1" t="s">
        <v>1179</v>
      </c>
      <c r="LX1" t="s">
        <v>1180</v>
      </c>
      <c r="LY1" t="s">
        <v>1181</v>
      </c>
      <c r="LZ1" t="s">
        <v>1182</v>
      </c>
      <c r="MA1" t="s">
        <v>1183</v>
      </c>
      <c r="MB1" s="3" t="s">
        <v>1164</v>
      </c>
      <c r="MC1" s="3" t="s">
        <v>1165</v>
      </c>
      <c r="MD1" s="3" t="s">
        <v>1166</v>
      </c>
      <c r="ME1" s="3" t="s">
        <v>1167</v>
      </c>
      <c r="MF1" s="3" t="s">
        <v>1168</v>
      </c>
      <c r="MG1" s="3" t="s">
        <v>1169</v>
      </c>
      <c r="MH1" s="3" t="s">
        <v>1170</v>
      </c>
      <c r="MI1" s="3" t="s">
        <v>1171</v>
      </c>
      <c r="MJ1" s="3" t="s">
        <v>1172</v>
      </c>
      <c r="MK1" s="3" t="s">
        <v>1173</v>
      </c>
      <c r="ML1" s="3" t="s">
        <v>1174</v>
      </c>
      <c r="MM1" s="3" t="s">
        <v>1175</v>
      </c>
      <c r="MN1" s="3" t="s">
        <v>1176</v>
      </c>
      <c r="MO1" s="3" t="s">
        <v>1177</v>
      </c>
      <c r="MP1" s="3" t="s">
        <v>1178</v>
      </c>
      <c r="MQ1" s="3" t="s">
        <v>1179</v>
      </c>
      <c r="MR1" s="3" t="s">
        <v>1180</v>
      </c>
      <c r="MS1" s="3" t="s">
        <v>1181</v>
      </c>
      <c r="MT1" s="3" t="s">
        <v>1182</v>
      </c>
      <c r="MU1" s="3" t="s">
        <v>1183</v>
      </c>
      <c r="MV1" s="34" t="s">
        <v>1184</v>
      </c>
      <c r="MW1" t="s">
        <v>1185</v>
      </c>
      <c r="MX1" t="s">
        <v>1186</v>
      </c>
      <c r="MY1" t="s">
        <v>1187</v>
      </c>
      <c r="MZ1" t="s">
        <v>1188</v>
      </c>
      <c r="NA1" t="s">
        <v>1189</v>
      </c>
      <c r="NB1" t="s">
        <v>1190</v>
      </c>
      <c r="NC1" t="s">
        <v>1191</v>
      </c>
      <c r="ND1" t="s">
        <v>1192</v>
      </c>
      <c r="NE1" t="s">
        <v>1193</v>
      </c>
      <c r="NF1" t="s">
        <v>1194</v>
      </c>
      <c r="NG1" t="s">
        <v>1195</v>
      </c>
      <c r="NH1" s="58" t="s">
        <v>1196</v>
      </c>
      <c r="NI1" s="58" t="s">
        <v>1197</v>
      </c>
      <c r="NJ1" s="58" t="s">
        <v>1198</v>
      </c>
      <c r="NK1" s="38" t="s">
        <v>1199</v>
      </c>
    </row>
    <row r="2" spans="1:375" x14ac:dyDescent="0.2">
      <c r="A2" t="s">
        <v>90</v>
      </c>
      <c r="B2">
        <v>1</v>
      </c>
      <c r="C2" s="26">
        <v>42607</v>
      </c>
      <c r="D2">
        <v>7</v>
      </c>
      <c r="E2">
        <v>8</v>
      </c>
      <c r="F2">
        <v>6</v>
      </c>
      <c r="G2">
        <v>0</v>
      </c>
      <c r="H2">
        <v>0</v>
      </c>
      <c r="I2">
        <v>0</v>
      </c>
      <c r="J2">
        <v>1</v>
      </c>
      <c r="K2">
        <v>0</v>
      </c>
      <c r="L2">
        <v>1</v>
      </c>
      <c r="M2">
        <v>4</v>
      </c>
      <c r="N2">
        <v>3</v>
      </c>
      <c r="O2">
        <v>3</v>
      </c>
      <c r="P2">
        <v>2</v>
      </c>
      <c r="Q2">
        <v>3</v>
      </c>
      <c r="R2">
        <v>2</v>
      </c>
      <c r="S2">
        <v>3</v>
      </c>
      <c r="T2">
        <f>IF(G2=1,0,IF(H2=1,-1,IF(I2=1,1,IF(J2=1,1,IF(K2=1,"SKIP","ERROR")))))</f>
        <v>1</v>
      </c>
      <c r="U2">
        <f t="shared" ref="U2:U65" si="0">IF(L2=1,2,0)</f>
        <v>2</v>
      </c>
      <c r="V2" s="35">
        <f>M2+N2+O2+P2+Q2+R2+S2+T2+U2</f>
        <v>23</v>
      </c>
      <c r="W2">
        <v>1</v>
      </c>
      <c r="X2">
        <v>0</v>
      </c>
      <c r="Y2">
        <v>0</v>
      </c>
      <c r="Z2">
        <v>1</v>
      </c>
      <c r="AA2">
        <v>0</v>
      </c>
      <c r="AB2">
        <v>1</v>
      </c>
      <c r="AC2">
        <v>0</v>
      </c>
      <c r="AD2">
        <v>3</v>
      </c>
      <c r="AE2">
        <v>0</v>
      </c>
      <c r="AF2">
        <v>0</v>
      </c>
      <c r="AG2">
        <v>1</v>
      </c>
      <c r="AH2">
        <v>0</v>
      </c>
      <c r="AI2">
        <v>0</v>
      </c>
      <c r="AJ2" s="38">
        <f>SUM(AD2:AG2)</f>
        <v>4</v>
      </c>
      <c r="AK2" s="38">
        <f t="shared" ref="AK2" si="1">AB2+AC2+AI2</f>
        <v>1</v>
      </c>
      <c r="AL2" s="38">
        <f t="shared" ref="AL2" si="2">W2+X2+Y2+Z2+AA2+AH2</f>
        <v>2</v>
      </c>
      <c r="AM2" s="38">
        <f t="shared" ref="AM2" si="3">SUM(AJ2:AL2)</f>
        <v>7</v>
      </c>
      <c r="AN2">
        <v>1</v>
      </c>
      <c r="AO2">
        <v>0</v>
      </c>
      <c r="AP2">
        <v>0</v>
      </c>
      <c r="AQ2">
        <v>0</v>
      </c>
      <c r="AR2">
        <v>0</v>
      </c>
      <c r="AS2">
        <v>1</v>
      </c>
      <c r="AT2">
        <v>0</v>
      </c>
      <c r="AU2">
        <v>0</v>
      </c>
      <c r="AV2">
        <v>0</v>
      </c>
      <c r="AW2">
        <v>0</v>
      </c>
      <c r="AX2">
        <v>1</v>
      </c>
      <c r="AY2">
        <v>0</v>
      </c>
      <c r="AZ2">
        <v>0</v>
      </c>
      <c r="BA2">
        <v>0</v>
      </c>
      <c r="BB2">
        <v>0</v>
      </c>
      <c r="BC2">
        <v>1</v>
      </c>
      <c r="BD2">
        <v>0</v>
      </c>
      <c r="BE2">
        <v>0</v>
      </c>
      <c r="BF2">
        <v>0</v>
      </c>
      <c r="BG2">
        <v>0</v>
      </c>
      <c r="BH2">
        <v>1</v>
      </c>
      <c r="BI2">
        <v>0</v>
      </c>
      <c r="BJ2">
        <v>0</v>
      </c>
      <c r="BK2">
        <v>0</v>
      </c>
      <c r="BL2">
        <v>0</v>
      </c>
      <c r="BM2">
        <v>1</v>
      </c>
      <c r="BN2">
        <v>0</v>
      </c>
      <c r="BO2">
        <v>0</v>
      </c>
      <c r="BP2">
        <v>0</v>
      </c>
      <c r="BQ2">
        <v>0</v>
      </c>
      <c r="BR2">
        <v>1</v>
      </c>
      <c r="BS2">
        <v>0</v>
      </c>
      <c r="BT2">
        <v>0</v>
      </c>
      <c r="BU2">
        <v>0</v>
      </c>
      <c r="BV2">
        <v>0</v>
      </c>
      <c r="BW2">
        <v>1</v>
      </c>
      <c r="BX2">
        <v>0</v>
      </c>
      <c r="BY2">
        <v>0</v>
      </c>
      <c r="BZ2">
        <v>0</v>
      </c>
      <c r="CA2">
        <v>0</v>
      </c>
      <c r="CB2">
        <v>1</v>
      </c>
      <c r="CC2">
        <v>0</v>
      </c>
      <c r="CD2">
        <v>0</v>
      </c>
      <c r="CE2">
        <v>0</v>
      </c>
      <c r="CF2">
        <v>0</v>
      </c>
      <c r="CG2">
        <v>1</v>
      </c>
      <c r="CH2">
        <v>0</v>
      </c>
      <c r="CI2">
        <v>0</v>
      </c>
      <c r="CJ2">
        <v>0</v>
      </c>
      <c r="CK2">
        <v>0</v>
      </c>
      <c r="CL2">
        <v>1</v>
      </c>
      <c r="CM2">
        <v>0</v>
      </c>
      <c r="CN2">
        <v>0</v>
      </c>
      <c r="CO2">
        <v>0</v>
      </c>
      <c r="CP2">
        <v>0</v>
      </c>
      <c r="CQ2">
        <v>0</v>
      </c>
      <c r="CR2">
        <v>1</v>
      </c>
      <c r="CS2">
        <v>0</v>
      </c>
      <c r="CT2">
        <v>0</v>
      </c>
      <c r="CU2">
        <v>0</v>
      </c>
      <c r="CV2">
        <v>1</v>
      </c>
      <c r="CW2">
        <v>0</v>
      </c>
      <c r="CX2">
        <v>0</v>
      </c>
      <c r="CY2">
        <v>0</v>
      </c>
      <c r="CZ2">
        <v>0</v>
      </c>
      <c r="DA2">
        <v>1</v>
      </c>
      <c r="DB2">
        <v>0</v>
      </c>
      <c r="DC2">
        <v>0</v>
      </c>
      <c r="DD2">
        <v>0</v>
      </c>
      <c r="DE2">
        <v>0</v>
      </c>
      <c r="DF2">
        <v>1</v>
      </c>
      <c r="DG2">
        <v>0</v>
      </c>
      <c r="DH2">
        <v>0</v>
      </c>
      <c r="DI2">
        <v>0</v>
      </c>
      <c r="DJ2">
        <v>0</v>
      </c>
      <c r="DK2">
        <v>0</v>
      </c>
      <c r="DL2">
        <v>0</v>
      </c>
      <c r="DM2">
        <v>1</v>
      </c>
      <c r="DN2">
        <v>0</v>
      </c>
      <c r="DO2">
        <v>0</v>
      </c>
      <c r="DP2">
        <v>1</v>
      </c>
      <c r="DQ2">
        <v>0</v>
      </c>
      <c r="DR2">
        <v>0</v>
      </c>
      <c r="DS2">
        <v>0</v>
      </c>
      <c r="DT2">
        <v>0</v>
      </c>
      <c r="DU2">
        <v>1</v>
      </c>
      <c r="DV2">
        <v>0</v>
      </c>
      <c r="DW2">
        <v>0</v>
      </c>
      <c r="DX2">
        <v>0</v>
      </c>
      <c r="DY2">
        <v>0</v>
      </c>
      <c r="DZ2">
        <v>1</v>
      </c>
      <c r="EA2">
        <v>0</v>
      </c>
      <c r="EB2">
        <v>0</v>
      </c>
      <c r="EC2">
        <v>0</v>
      </c>
      <c r="ED2">
        <v>0</v>
      </c>
      <c r="EF2">
        <v>1</v>
      </c>
      <c r="EG2">
        <v>0</v>
      </c>
      <c r="EH2">
        <v>0</v>
      </c>
      <c r="EI2">
        <v>0</v>
      </c>
      <c r="EJ2">
        <v>0</v>
      </c>
      <c r="EK2">
        <v>1</v>
      </c>
      <c r="EL2">
        <v>0</v>
      </c>
      <c r="EM2">
        <v>0</v>
      </c>
      <c r="EN2">
        <v>0</v>
      </c>
      <c r="EO2">
        <v>0</v>
      </c>
      <c r="EP2" s="40">
        <f t="shared" ref="EP2:EP33" si="4">IF(AQ2=1,3,IF(AP2=1,2,IF(AO2=1,1,IF(AN2=1,0,IF(AR2=1,"SKIP","ERR")))))</f>
        <v>0</v>
      </c>
      <c r="EQ2" s="40">
        <f t="shared" ref="EQ2:EQ33" si="5">IF(AV2=1,3,IF(AU2=1,2,IF(AT2=1,1,IF(AS2=1,0,IF(AW2=1,"SKIP","ERR")))))</f>
        <v>0</v>
      </c>
      <c r="ER2" s="40">
        <f t="shared" ref="ER2:ER33" si="6">IF(BA2=1,3,IF(AZ2=1,2,IF(AY2=1,1,IF(AX2=1,0,IF(BB2=1,"SKIP","ERR")))))</f>
        <v>0</v>
      </c>
      <c r="ES2" s="40">
        <f t="shared" ref="ES2:ES33" si="7">IF(BF2=1,3,IF(BE2=1,2,IF(BD2=1,1,IF(BC2=1,0,IF(BG2=1,"SKIP","ERR")))))</f>
        <v>0</v>
      </c>
      <c r="ET2" s="40">
        <f t="shared" ref="ET2:ET33" si="8">IF(BK2=1,3,IF(BJ2=1,2,IF(BI2=1,1,IF(BH2=1,0,IF(BL2=1,"SKIP","ERR")))))</f>
        <v>0</v>
      </c>
      <c r="EU2" s="40">
        <f t="shared" ref="EU2:EU33" si="9">IF(BP2=1,3,IF(BO2=1,2,IF(BN2=1,1,IF(BM2=1,0,IF(BQ2=1,"SKIP","ERR")))))</f>
        <v>0</v>
      </c>
      <c r="EV2" s="40">
        <f t="shared" ref="EV2:EV33" si="10">IF(BU2=1,3,IF(BT2=1,2,IF(BS2=1,1,IF(BR2=1,0,IF(BV2=1,"SKIP","ERR")))))</f>
        <v>0</v>
      </c>
      <c r="EW2" s="40">
        <f t="shared" ref="EW2:EW33" si="11">IF(BZ2=1,3,IF(BY2=1,2,IF(BX2=1,1,IF(BW2=1,0,IF(CA2=1,"SKIP","ERR")))))</f>
        <v>0</v>
      </c>
      <c r="EX2" s="40">
        <f t="shared" ref="EX2:EX33" si="12">IF(CE2=1,3,IF(CD2=1,2,IF(CC2=1,1,IF(CB2=1,0,IF(CF2=1,"SKIP","ERR")))))</f>
        <v>0</v>
      </c>
      <c r="EY2" s="40">
        <f t="shared" ref="EY2:EY33" si="13">IF(CJ2=1,3,IF(CI2=1,2,IF(CH2=1,1,IF(CG2=1,0,IF(CK2=1,"SKIP","ERR")))))</f>
        <v>0</v>
      </c>
      <c r="EZ2" s="40">
        <f t="shared" ref="EZ2:EZ33" si="14">IF(CO2=1,3,IF(CN2=1,2,IF(CM2=1,1,IF(CL2=1,0,IF(CP2=1,"SKIP","ERR")))))</f>
        <v>0</v>
      </c>
      <c r="FA2" s="40">
        <f t="shared" ref="FA2:FA33" si="15">IF(CT2=1,3,IF(CS2=1,2,IF(CR2=1,1,IF(CQ2=1,0,IF(CU2=1,"SKIP","ERR")))))</f>
        <v>1</v>
      </c>
      <c r="FB2" s="40">
        <f t="shared" ref="FB2:FB33" si="16">IF(CY2=1,3,IF(CX2=1,2,IF(CW2=1,1,IF(CV2=1,0,IF(CZ2=1,"SKIP","ERR")))))</f>
        <v>0</v>
      </c>
      <c r="FC2" s="40">
        <f t="shared" ref="FC2:FC33" si="17">IF(DD2=1,3,IF(DC2=1,2,IF(DB2=1,1,IF(DA2=1,0,IF(DE2=1,"SKIP","ERR")))))</f>
        <v>0</v>
      </c>
      <c r="FD2" s="40">
        <f t="shared" ref="FD2:FD33" si="18">IF(DI2=1,3,IF(DH2=1,2,IF(DG2=1,1,IF(DF2=1,0,IF(DJ2=1,"SKIP","ERR")))))</f>
        <v>0</v>
      </c>
      <c r="FE2" s="40">
        <f t="shared" ref="FE2:FE33" si="19">IF(DN2=1,3,IF(DM2=1,2,IF(DL2=1,1,IF(DK2=1,0,IF(DO2=1,"SKIP","ERR")))))</f>
        <v>2</v>
      </c>
      <c r="FF2" s="40">
        <f t="shared" ref="FF2:FF33" si="20">IF(DS2=1,3,IF(DR2=1,2,IF(DQ2=1,1,IF(DP2=1,0,IF(DT2=1,"SKIP","ERR")))))</f>
        <v>0</v>
      </c>
      <c r="FG2" s="40">
        <f t="shared" ref="FG2:FG33" si="21">IF(DX2=1,3,IF(DW2=1,2,IF(DV2=1,1,IF(DU2=1,0,IF(DY2=1,"SKIP","ERR")))))</f>
        <v>0</v>
      </c>
      <c r="FH2" s="40">
        <f t="shared" ref="FH2:FH33" si="22">IF(EC2=1,3,IF(EB2=1,2,IF(EA2=1,1,IF(DZ2=1,0,IF(ED2=1,"SKIP","ERR")))))</f>
        <v>0</v>
      </c>
      <c r="FI2" s="40">
        <f t="shared" ref="FI2:FI33" si="23">IF(EI2=1,3,IF(EH2=1,2,IF(EG2=1,1,IF(EF2=1,0,IF(EJ2=1,"SKIP","ERR")))))</f>
        <v>0</v>
      </c>
      <c r="FJ2" s="40">
        <f t="shared" ref="FJ2:FJ33" si="24">IF(EN2=1,3,IF(EM2=1,2,IF(EL2=1,1,IF(EK2=1,0,IF(EO2=1,"SKIP","ERR")))))</f>
        <v>0</v>
      </c>
      <c r="FK2" s="38">
        <f t="shared" ref="FK2:FK65" si="25">SUM(EP2:FJ2)</f>
        <v>3</v>
      </c>
      <c r="FL2">
        <v>6</v>
      </c>
      <c r="FM2">
        <v>6</v>
      </c>
      <c r="FN2">
        <v>6</v>
      </c>
      <c r="FO2">
        <v>7</v>
      </c>
      <c r="FP2">
        <v>7</v>
      </c>
      <c r="FQ2">
        <v>7</v>
      </c>
      <c r="FR2">
        <v>6</v>
      </c>
      <c r="FS2">
        <v>7</v>
      </c>
      <c r="FT2">
        <v>6</v>
      </c>
      <c r="FU2">
        <v>7</v>
      </c>
      <c r="FV2" s="38">
        <f t="shared" ref="FV2" si="26">FL2+FN2+FP2+FR2+FS2+FU2</f>
        <v>39</v>
      </c>
      <c r="FW2" s="38">
        <f t="shared" ref="FW2" si="27">FM2+FO2+FQ2+FT2</f>
        <v>26</v>
      </c>
      <c r="FX2">
        <v>5</v>
      </c>
      <c r="FY2">
        <v>5</v>
      </c>
      <c r="FZ2">
        <v>4</v>
      </c>
      <c r="GA2">
        <v>5</v>
      </c>
      <c r="GB2">
        <v>4</v>
      </c>
      <c r="GC2">
        <v>4</v>
      </c>
      <c r="GD2">
        <v>4</v>
      </c>
      <c r="GE2">
        <v>4</v>
      </c>
      <c r="GF2">
        <v>4</v>
      </c>
      <c r="GG2">
        <v>5</v>
      </c>
      <c r="GH2">
        <v>4</v>
      </c>
      <c r="GI2">
        <v>4</v>
      </c>
      <c r="GJ2">
        <v>4</v>
      </c>
      <c r="GK2">
        <v>5</v>
      </c>
      <c r="GL2">
        <v>4</v>
      </c>
      <c r="GM2">
        <v>4</v>
      </c>
      <c r="GN2">
        <v>4</v>
      </c>
      <c r="GO2">
        <v>5</v>
      </c>
      <c r="GP2">
        <v>4</v>
      </c>
      <c r="GQ2">
        <v>5</v>
      </c>
      <c r="GR2">
        <v>5</v>
      </c>
      <c r="GS2">
        <v>4</v>
      </c>
      <c r="GT2">
        <v>5</v>
      </c>
      <c r="GU2">
        <v>4</v>
      </c>
      <c r="GV2">
        <v>4</v>
      </c>
      <c r="GW2">
        <v>5</v>
      </c>
      <c r="GX2">
        <v>4</v>
      </c>
      <c r="GY2">
        <v>4</v>
      </c>
      <c r="GZ2">
        <v>5</v>
      </c>
      <c r="HA2">
        <v>4</v>
      </c>
      <c r="HB2">
        <v>4</v>
      </c>
      <c r="HC2">
        <v>4</v>
      </c>
      <c r="HD2" s="38">
        <f t="shared" ref="HD2" si="28">AVERAGE(FX2:GA2)</f>
        <v>4.75</v>
      </c>
      <c r="HE2" s="38">
        <f t="shared" ref="HE2" si="29">AVERAGE(GB2:GD2)</f>
        <v>4</v>
      </c>
      <c r="HF2" s="38">
        <f t="shared" ref="HF2" si="30">AVERAGE(GE2:GG2)</f>
        <v>4.333333333333333</v>
      </c>
      <c r="HG2" s="38">
        <f t="shared" ref="HG2" si="31">AVERAGE(GH2:GN2)</f>
        <v>4.1428571428571432</v>
      </c>
      <c r="HH2" s="38">
        <f t="shared" ref="HH2" si="32">AVERAGE(GO2:GS2)</f>
        <v>4.5999999999999996</v>
      </c>
      <c r="HI2" s="38">
        <f t="shared" ref="HI2" si="33">AVERAGE(GT2:GW2)</f>
        <v>4.5</v>
      </c>
      <c r="HJ2" s="38">
        <f t="shared" ref="HJ2" si="34">AVERAGE(GX2:GZ2)</f>
        <v>4.333333333333333</v>
      </c>
      <c r="HK2" s="38">
        <f t="shared" ref="HK2" si="35">AVERAGE(HA2:HC2)</f>
        <v>4</v>
      </c>
      <c r="HL2" t="s">
        <v>573</v>
      </c>
      <c r="HM2">
        <v>0</v>
      </c>
      <c r="HN2" t="s">
        <v>574</v>
      </c>
      <c r="HO2">
        <v>2</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1</v>
      </c>
      <c r="IZ2">
        <v>0</v>
      </c>
      <c r="JA2">
        <v>0</v>
      </c>
      <c r="JB2">
        <v>0</v>
      </c>
      <c r="JC2">
        <v>0</v>
      </c>
      <c r="JD2">
        <v>0</v>
      </c>
      <c r="JE2">
        <v>0</v>
      </c>
      <c r="JF2">
        <v>0</v>
      </c>
      <c r="JG2">
        <v>0</v>
      </c>
      <c r="JH2">
        <v>0</v>
      </c>
      <c r="JI2">
        <v>0</v>
      </c>
      <c r="JJ2">
        <v>0</v>
      </c>
      <c r="JK2">
        <v>0</v>
      </c>
      <c r="JL2">
        <v>0</v>
      </c>
      <c r="JM2">
        <v>0</v>
      </c>
      <c r="JN2">
        <v>0</v>
      </c>
      <c r="JO2">
        <v>2</v>
      </c>
      <c r="JP2">
        <v>3</v>
      </c>
      <c r="JQ2">
        <v>2</v>
      </c>
      <c r="JR2">
        <v>3</v>
      </c>
      <c r="JS2">
        <v>1</v>
      </c>
      <c r="JT2">
        <v>1</v>
      </c>
      <c r="JU2">
        <v>2</v>
      </c>
      <c r="JV2">
        <v>2</v>
      </c>
      <c r="JW2">
        <v>1</v>
      </c>
      <c r="JX2">
        <v>3</v>
      </c>
      <c r="JY2">
        <v>1</v>
      </c>
      <c r="JZ2">
        <v>1</v>
      </c>
      <c r="KA2">
        <v>1</v>
      </c>
      <c r="KB2">
        <v>1</v>
      </c>
      <c r="KC2">
        <v>1</v>
      </c>
      <c r="KD2" s="52">
        <f>JO2+JP2+JQ2+JR2+JS2+JT2+JU2+JV2+JW2+JX2+JY2</f>
        <v>21</v>
      </c>
      <c r="KE2" s="48">
        <f t="shared" ref="KE2" si="36">JZ2+KA2+KB2+KC2</f>
        <v>4</v>
      </c>
      <c r="KF2" s="53">
        <f t="shared" ref="KF2" si="37">KD2+KE2</f>
        <v>25</v>
      </c>
      <c r="KG2">
        <v>76</v>
      </c>
      <c r="KH2">
        <v>0</v>
      </c>
      <c r="KI2">
        <v>0</v>
      </c>
      <c r="KJ2">
        <v>0</v>
      </c>
      <c r="KK2">
        <v>0</v>
      </c>
      <c r="KL2">
        <v>1</v>
      </c>
      <c r="KM2">
        <v>0</v>
      </c>
      <c r="KN2">
        <v>0</v>
      </c>
      <c r="KO2">
        <v>0</v>
      </c>
      <c r="KP2">
        <v>0</v>
      </c>
      <c r="KQ2">
        <v>0</v>
      </c>
      <c r="KR2">
        <v>0</v>
      </c>
      <c r="KS2" t="s">
        <v>575</v>
      </c>
      <c r="KT2" t="s">
        <v>576</v>
      </c>
      <c r="KU2" t="s">
        <v>577</v>
      </c>
      <c r="KV2">
        <v>3</v>
      </c>
      <c r="KW2">
        <v>1</v>
      </c>
      <c r="KX2">
        <v>0</v>
      </c>
      <c r="KY2">
        <v>2</v>
      </c>
      <c r="KZ2">
        <v>0</v>
      </c>
      <c r="LA2">
        <v>2</v>
      </c>
      <c r="LB2">
        <v>2</v>
      </c>
      <c r="LC2">
        <v>1</v>
      </c>
      <c r="LD2">
        <v>2</v>
      </c>
      <c r="LE2">
        <v>1</v>
      </c>
      <c r="LF2">
        <v>1</v>
      </c>
      <c r="LG2" t="s">
        <v>575</v>
      </c>
      <c r="LH2">
        <v>4</v>
      </c>
      <c r="LI2">
        <v>5</v>
      </c>
      <c r="LJ2">
        <v>4</v>
      </c>
      <c r="LK2">
        <v>4</v>
      </c>
      <c r="LL2">
        <v>5</v>
      </c>
      <c r="LM2">
        <v>3</v>
      </c>
      <c r="LN2">
        <v>5</v>
      </c>
      <c r="LO2">
        <v>4</v>
      </c>
      <c r="LP2">
        <v>4</v>
      </c>
      <c r="LQ2">
        <v>3</v>
      </c>
      <c r="LR2">
        <v>2</v>
      </c>
      <c r="LS2">
        <v>5</v>
      </c>
      <c r="LT2">
        <v>5</v>
      </c>
      <c r="LU2">
        <v>4</v>
      </c>
      <c r="LV2">
        <v>2</v>
      </c>
      <c r="LW2">
        <v>4</v>
      </c>
      <c r="LX2">
        <v>3</v>
      </c>
      <c r="LY2">
        <v>5</v>
      </c>
      <c r="LZ2">
        <v>3</v>
      </c>
      <c r="MA2">
        <v>3</v>
      </c>
      <c r="MB2" s="3">
        <f t="shared" ref="MB2:MB20" si="38">LH2</f>
        <v>4</v>
      </c>
      <c r="MC2" s="3">
        <f t="shared" ref="MC2:MC33" si="39">IF(LI2=1,5,IF(LI2=2,4,IF(LI2=4,2,IF(LI2=5,1,3))))</f>
        <v>1</v>
      </c>
      <c r="MD2" s="3">
        <f t="shared" ref="MD2:MD20" si="40">LJ2</f>
        <v>4</v>
      </c>
      <c r="ME2" s="3">
        <f t="shared" ref="ME2:ME20" si="41">LK2</f>
        <v>4</v>
      </c>
      <c r="MF2" s="3">
        <f t="shared" ref="MF2:MF20" si="42">LL2</f>
        <v>5</v>
      </c>
      <c r="MG2" s="3">
        <f t="shared" ref="MG2:MG20" si="43">LM2</f>
        <v>3</v>
      </c>
      <c r="MH2" s="3">
        <f t="shared" ref="MH2:MH33" si="44">IF(LN2=1,5,IF(LN2=2,4,IF(LN2=4,2,IF(LN2=5,1,3))))</f>
        <v>1</v>
      </c>
      <c r="MI2" s="3">
        <f t="shared" ref="MI2:MI33" si="45">IF(LO2=1,5,IF(LO2=2,4,IF(LO2=4,2,IF(LO2=5,1,3))))</f>
        <v>2</v>
      </c>
      <c r="MJ2" s="3">
        <f t="shared" ref="MJ2:MR3" si="46">LP2</f>
        <v>4</v>
      </c>
      <c r="MK2" s="3">
        <f t="shared" si="46"/>
        <v>3</v>
      </c>
      <c r="ML2" s="3">
        <f t="shared" si="46"/>
        <v>2</v>
      </c>
      <c r="MM2" s="3">
        <f t="shared" si="46"/>
        <v>5</v>
      </c>
      <c r="MN2" s="3">
        <f t="shared" si="46"/>
        <v>5</v>
      </c>
      <c r="MO2" s="3">
        <f t="shared" si="46"/>
        <v>4</v>
      </c>
      <c r="MP2" s="3">
        <f t="shared" si="46"/>
        <v>2</v>
      </c>
      <c r="MQ2" s="3">
        <f t="shared" si="46"/>
        <v>4</v>
      </c>
      <c r="MR2" s="3">
        <f t="shared" si="46"/>
        <v>3</v>
      </c>
      <c r="MS2" s="3">
        <f t="shared" ref="MS2:MS33" si="47">IF(LY2=1,5,IF(LY2=2,4,IF(LY2=4,2,IF(LY2=5,1,3))))</f>
        <v>1</v>
      </c>
      <c r="MT2" s="3">
        <f t="shared" ref="MT2:MT20" si="48">LZ2</f>
        <v>3</v>
      </c>
      <c r="MU2" s="3">
        <f t="shared" ref="MU2:MU33" si="49">IF(MA2=1,5,IF(MA2=2,4,IF(MA2=4,2,IF(MA2=5,1,3))))</f>
        <v>3</v>
      </c>
      <c r="MV2" s="34">
        <f t="shared" ref="MV2:MV33" si="50">SUM(MB2:MU2)</f>
        <v>63</v>
      </c>
      <c r="MW2">
        <v>2</v>
      </c>
      <c r="MX2">
        <v>0</v>
      </c>
      <c r="MY2">
        <v>3</v>
      </c>
      <c r="MZ2">
        <v>0</v>
      </c>
      <c r="NA2">
        <v>2</v>
      </c>
      <c r="NB2">
        <v>0</v>
      </c>
      <c r="NC2">
        <v>1</v>
      </c>
      <c r="ND2">
        <v>0</v>
      </c>
      <c r="NE2">
        <v>2</v>
      </c>
      <c r="NF2">
        <v>0</v>
      </c>
      <c r="NG2">
        <v>2</v>
      </c>
      <c r="NH2" s="59">
        <f t="shared" ref="NH2:NH65" si="51">COUNTIF(MW2:NF2,"SKIP")</f>
        <v>0</v>
      </c>
      <c r="NI2">
        <f t="shared" ref="NI2:NI65" si="52">50-(NH2*5)</f>
        <v>50</v>
      </c>
      <c r="NJ2">
        <f t="shared" ref="NJ2:NJ65" si="53">SUM(MW2:NF2)</f>
        <v>10</v>
      </c>
      <c r="NK2" s="34">
        <f t="shared" ref="NK2:NK65" si="54">100*(NJ2/NI2)</f>
        <v>20</v>
      </c>
    </row>
    <row r="3" spans="1:375" x14ac:dyDescent="0.2">
      <c r="A3" t="s">
        <v>91</v>
      </c>
      <c r="B3">
        <v>2</v>
      </c>
      <c r="C3" s="26">
        <v>42606</v>
      </c>
      <c r="D3">
        <v>10</v>
      </c>
      <c r="E3">
        <v>10</v>
      </c>
      <c r="F3">
        <v>10</v>
      </c>
      <c r="G3">
        <v>0</v>
      </c>
      <c r="H3">
        <v>1</v>
      </c>
      <c r="I3">
        <v>0</v>
      </c>
      <c r="J3">
        <v>0</v>
      </c>
      <c r="K3">
        <v>0</v>
      </c>
      <c r="L3">
        <v>1</v>
      </c>
      <c r="M3">
        <v>5</v>
      </c>
      <c r="N3">
        <v>5</v>
      </c>
      <c r="O3">
        <v>3</v>
      </c>
      <c r="P3">
        <v>5</v>
      </c>
      <c r="Q3">
        <v>3</v>
      </c>
      <c r="R3">
        <v>4</v>
      </c>
      <c r="S3">
        <v>5</v>
      </c>
      <c r="T3">
        <f t="shared" ref="T3:T65" si="55">IF(G3=1,0,IF(H3=1,-1,IF(I3=1,1,IF(J3=1,1,IF(K3=1,"SKIP","ERROR")))))</f>
        <v>-1</v>
      </c>
      <c r="U3">
        <f t="shared" si="0"/>
        <v>2</v>
      </c>
      <c r="V3" s="35">
        <f t="shared" ref="V3:V66" si="56">M3+N3+O3+P3+Q3+R3+S3+T3+U3</f>
        <v>31</v>
      </c>
      <c r="W3">
        <v>4</v>
      </c>
      <c r="X3">
        <v>0</v>
      </c>
      <c r="Y3">
        <v>3</v>
      </c>
      <c r="Z3">
        <v>2</v>
      </c>
      <c r="AA3">
        <v>3</v>
      </c>
      <c r="AB3">
        <v>4</v>
      </c>
      <c r="AC3">
        <v>3</v>
      </c>
      <c r="AD3">
        <v>4</v>
      </c>
      <c r="AE3">
        <v>3</v>
      </c>
      <c r="AF3">
        <v>3</v>
      </c>
      <c r="AG3">
        <v>4</v>
      </c>
      <c r="AH3">
        <v>3</v>
      </c>
      <c r="AI3">
        <v>4</v>
      </c>
      <c r="AJ3" s="38">
        <f t="shared" ref="AJ3:AJ66" si="57">SUM(AD3:AG3)</f>
        <v>14</v>
      </c>
      <c r="AK3" s="38">
        <f t="shared" ref="AK3:AK66" si="58">AB3+AC3+AI3</f>
        <v>11</v>
      </c>
      <c r="AL3" s="38">
        <f t="shared" ref="AL3:AL66" si="59">W3+X3+Y3+Z3+AA3+AH3</f>
        <v>15</v>
      </c>
      <c r="AM3" s="38">
        <f t="shared" ref="AM3:AM66" si="60">SUM(AJ3:AL3)</f>
        <v>40</v>
      </c>
      <c r="AN3">
        <v>1</v>
      </c>
      <c r="AO3">
        <v>0</v>
      </c>
      <c r="AP3">
        <v>0</v>
      </c>
      <c r="AQ3">
        <v>0</v>
      </c>
      <c r="AR3">
        <v>0</v>
      </c>
      <c r="AS3">
        <v>1</v>
      </c>
      <c r="AT3">
        <v>0</v>
      </c>
      <c r="AU3">
        <v>0</v>
      </c>
      <c r="AV3">
        <v>0</v>
      </c>
      <c r="AW3">
        <v>0</v>
      </c>
      <c r="AX3">
        <v>1</v>
      </c>
      <c r="AY3">
        <v>0</v>
      </c>
      <c r="AZ3">
        <v>0</v>
      </c>
      <c r="BA3">
        <v>0</v>
      </c>
      <c r="BB3">
        <v>0</v>
      </c>
      <c r="BC3">
        <v>1</v>
      </c>
      <c r="BD3">
        <v>0</v>
      </c>
      <c r="BE3">
        <v>0</v>
      </c>
      <c r="BF3">
        <v>0</v>
      </c>
      <c r="BG3">
        <v>0</v>
      </c>
      <c r="BH3">
        <v>1</v>
      </c>
      <c r="BI3">
        <v>0</v>
      </c>
      <c r="BJ3">
        <v>0</v>
      </c>
      <c r="BK3">
        <v>0</v>
      </c>
      <c r="BL3">
        <v>0</v>
      </c>
      <c r="BM3">
        <v>1</v>
      </c>
      <c r="BN3">
        <v>0</v>
      </c>
      <c r="BO3">
        <v>0</v>
      </c>
      <c r="BP3">
        <v>0</v>
      </c>
      <c r="BQ3">
        <v>0</v>
      </c>
      <c r="BR3">
        <v>1</v>
      </c>
      <c r="BS3">
        <v>0</v>
      </c>
      <c r="BT3">
        <v>0</v>
      </c>
      <c r="BU3">
        <v>0</v>
      </c>
      <c r="BV3">
        <v>0</v>
      </c>
      <c r="BW3">
        <v>1</v>
      </c>
      <c r="BX3">
        <v>0</v>
      </c>
      <c r="BY3">
        <v>0</v>
      </c>
      <c r="BZ3">
        <v>0</v>
      </c>
      <c r="CA3">
        <v>0</v>
      </c>
      <c r="CB3">
        <v>1</v>
      </c>
      <c r="CC3">
        <v>0</v>
      </c>
      <c r="CD3">
        <v>0</v>
      </c>
      <c r="CE3">
        <v>0</v>
      </c>
      <c r="CF3">
        <v>0</v>
      </c>
      <c r="CG3">
        <v>1</v>
      </c>
      <c r="CH3">
        <v>0</v>
      </c>
      <c r="CI3">
        <v>0</v>
      </c>
      <c r="CJ3">
        <v>0</v>
      </c>
      <c r="CK3">
        <v>0</v>
      </c>
      <c r="CL3">
        <v>1</v>
      </c>
      <c r="CM3">
        <v>0</v>
      </c>
      <c r="CN3">
        <v>0</v>
      </c>
      <c r="CO3">
        <v>0</v>
      </c>
      <c r="CP3">
        <v>0</v>
      </c>
      <c r="CQ3">
        <v>1</v>
      </c>
      <c r="CR3">
        <v>0</v>
      </c>
      <c r="CS3">
        <v>0</v>
      </c>
      <c r="CT3">
        <v>0</v>
      </c>
      <c r="CU3">
        <v>0</v>
      </c>
      <c r="CV3">
        <v>1</v>
      </c>
      <c r="CW3">
        <v>0</v>
      </c>
      <c r="CX3">
        <v>0</v>
      </c>
      <c r="CY3">
        <v>0</v>
      </c>
      <c r="CZ3">
        <v>0</v>
      </c>
      <c r="DA3">
        <v>1</v>
      </c>
      <c r="DB3">
        <v>0</v>
      </c>
      <c r="DC3">
        <v>0</v>
      </c>
      <c r="DD3">
        <v>0</v>
      </c>
      <c r="DE3">
        <v>0</v>
      </c>
      <c r="DF3">
        <v>1</v>
      </c>
      <c r="DG3">
        <v>0</v>
      </c>
      <c r="DH3">
        <v>0</v>
      </c>
      <c r="DI3">
        <v>0</v>
      </c>
      <c r="DJ3">
        <v>0</v>
      </c>
      <c r="DK3">
        <v>0</v>
      </c>
      <c r="DL3">
        <v>0</v>
      </c>
      <c r="DM3">
        <v>1</v>
      </c>
      <c r="DN3">
        <v>0</v>
      </c>
      <c r="DO3">
        <v>0</v>
      </c>
      <c r="DP3">
        <v>0</v>
      </c>
      <c r="DQ3">
        <v>1</v>
      </c>
      <c r="DR3">
        <v>0</v>
      </c>
      <c r="DS3">
        <v>0</v>
      </c>
      <c r="DT3">
        <v>0</v>
      </c>
      <c r="DU3">
        <v>1</v>
      </c>
      <c r="DV3">
        <v>0</v>
      </c>
      <c r="DW3">
        <v>0</v>
      </c>
      <c r="DX3">
        <v>0</v>
      </c>
      <c r="DY3">
        <v>0</v>
      </c>
      <c r="DZ3">
        <v>1</v>
      </c>
      <c r="EA3">
        <v>0</v>
      </c>
      <c r="EB3">
        <v>0</v>
      </c>
      <c r="EC3">
        <v>0</v>
      </c>
      <c r="ED3">
        <v>0</v>
      </c>
      <c r="EF3">
        <v>0</v>
      </c>
      <c r="EG3">
        <v>1</v>
      </c>
      <c r="EH3">
        <v>0</v>
      </c>
      <c r="EI3">
        <v>0</v>
      </c>
      <c r="EJ3">
        <v>0</v>
      </c>
      <c r="EK3">
        <v>1</v>
      </c>
      <c r="EL3">
        <v>0</v>
      </c>
      <c r="EM3">
        <v>0</v>
      </c>
      <c r="EN3">
        <v>0</v>
      </c>
      <c r="EO3">
        <v>0</v>
      </c>
      <c r="EP3" s="40">
        <f t="shared" si="4"/>
        <v>0</v>
      </c>
      <c r="EQ3" s="40">
        <f t="shared" si="5"/>
        <v>0</v>
      </c>
      <c r="ER3" s="40">
        <f t="shared" si="6"/>
        <v>0</v>
      </c>
      <c r="ES3" s="40">
        <f t="shared" si="7"/>
        <v>0</v>
      </c>
      <c r="ET3" s="40">
        <f t="shared" si="8"/>
        <v>0</v>
      </c>
      <c r="EU3" s="40">
        <f t="shared" si="9"/>
        <v>0</v>
      </c>
      <c r="EV3" s="40">
        <f t="shared" si="10"/>
        <v>0</v>
      </c>
      <c r="EW3" s="40">
        <f t="shared" si="11"/>
        <v>0</v>
      </c>
      <c r="EX3" s="40">
        <f t="shared" si="12"/>
        <v>0</v>
      </c>
      <c r="EY3" s="40">
        <f t="shared" si="13"/>
        <v>0</v>
      </c>
      <c r="EZ3" s="40">
        <f t="shared" si="14"/>
        <v>0</v>
      </c>
      <c r="FA3" s="40">
        <f t="shared" si="15"/>
        <v>0</v>
      </c>
      <c r="FB3" s="40">
        <f t="shared" si="16"/>
        <v>0</v>
      </c>
      <c r="FC3" s="40">
        <f t="shared" si="17"/>
        <v>0</v>
      </c>
      <c r="FD3" s="40">
        <f t="shared" si="18"/>
        <v>0</v>
      </c>
      <c r="FE3" s="40">
        <f t="shared" si="19"/>
        <v>2</v>
      </c>
      <c r="FF3" s="40">
        <f t="shared" si="20"/>
        <v>1</v>
      </c>
      <c r="FG3" s="40">
        <f t="shared" si="21"/>
        <v>0</v>
      </c>
      <c r="FH3" s="40">
        <f t="shared" si="22"/>
        <v>0</v>
      </c>
      <c r="FI3" s="40">
        <f t="shared" si="23"/>
        <v>1</v>
      </c>
      <c r="FJ3" s="40">
        <f t="shared" si="24"/>
        <v>0</v>
      </c>
      <c r="FK3" s="38">
        <f t="shared" si="25"/>
        <v>4</v>
      </c>
      <c r="FL3">
        <v>7</v>
      </c>
      <c r="FM3">
        <v>5</v>
      </c>
      <c r="FN3">
        <v>7</v>
      </c>
      <c r="FO3">
        <v>7</v>
      </c>
      <c r="FP3">
        <v>7</v>
      </c>
      <c r="FQ3">
        <v>7</v>
      </c>
      <c r="FR3">
        <v>0</v>
      </c>
      <c r="FS3">
        <v>4</v>
      </c>
      <c r="FT3">
        <v>6</v>
      </c>
      <c r="FU3">
        <v>1</v>
      </c>
      <c r="FV3" s="38">
        <f t="shared" ref="FV3:FV66" si="61">FL3+FN3+FP3+FR3+FS3+FU3</f>
        <v>26</v>
      </c>
      <c r="FW3" s="38">
        <f t="shared" ref="FW3:FW66" si="62">FM3+FO3+FQ3+FT3</f>
        <v>25</v>
      </c>
      <c r="FX3">
        <v>5</v>
      </c>
      <c r="FY3">
        <v>5</v>
      </c>
      <c r="FZ3">
        <v>5</v>
      </c>
      <c r="GA3">
        <v>5</v>
      </c>
      <c r="GB3">
        <v>0</v>
      </c>
      <c r="GC3">
        <v>5</v>
      </c>
      <c r="GD3">
        <v>5</v>
      </c>
      <c r="GE3">
        <v>3</v>
      </c>
      <c r="GF3">
        <v>5</v>
      </c>
      <c r="GG3">
        <v>3</v>
      </c>
      <c r="GH3">
        <v>5</v>
      </c>
      <c r="GI3">
        <v>5</v>
      </c>
      <c r="GJ3">
        <v>4</v>
      </c>
      <c r="GK3">
        <v>5</v>
      </c>
      <c r="GL3">
        <v>5</v>
      </c>
      <c r="GM3">
        <v>4</v>
      </c>
      <c r="GN3">
        <v>5</v>
      </c>
      <c r="GO3">
        <v>5</v>
      </c>
      <c r="GP3">
        <v>4</v>
      </c>
      <c r="GQ3">
        <v>5</v>
      </c>
      <c r="GR3">
        <v>5</v>
      </c>
      <c r="GS3">
        <v>5</v>
      </c>
      <c r="GT3">
        <v>4</v>
      </c>
      <c r="GU3">
        <v>5</v>
      </c>
      <c r="GV3">
        <v>5</v>
      </c>
      <c r="GW3">
        <v>5</v>
      </c>
      <c r="GX3">
        <v>4</v>
      </c>
      <c r="GY3">
        <v>5</v>
      </c>
      <c r="GZ3">
        <v>5</v>
      </c>
      <c r="HA3">
        <v>5</v>
      </c>
      <c r="HB3">
        <v>4</v>
      </c>
      <c r="HC3">
        <v>5</v>
      </c>
      <c r="HD3" s="38">
        <f t="shared" ref="HD3:HD66" si="63">AVERAGE(FX3:GA3)</f>
        <v>5</v>
      </c>
      <c r="HE3" s="38">
        <f t="shared" ref="HE3:HE66" si="64">AVERAGE(GB3:GD3)</f>
        <v>3.3333333333333335</v>
      </c>
      <c r="HF3" s="38">
        <f t="shared" ref="HF3:HF66" si="65">AVERAGE(GE3:GG3)</f>
        <v>3.6666666666666665</v>
      </c>
      <c r="HG3" s="38">
        <f t="shared" ref="HG3:HG66" si="66">AVERAGE(GH3:GN3)</f>
        <v>4.7142857142857144</v>
      </c>
      <c r="HH3" s="38">
        <f t="shared" ref="HH3:HH66" si="67">AVERAGE(GO3:GS3)</f>
        <v>4.8</v>
      </c>
      <c r="HI3" s="38">
        <f t="shared" ref="HI3:HI66" si="68">AVERAGE(GT3:GW3)</f>
        <v>4.75</v>
      </c>
      <c r="HJ3" s="38">
        <f t="shared" ref="HJ3:HJ66" si="69">AVERAGE(GX3:GZ3)</f>
        <v>4.666666666666667</v>
      </c>
      <c r="HK3" s="38">
        <f t="shared" ref="HK3:HK66" si="70">AVERAGE(HA3:HC3)</f>
        <v>4.666666666666667</v>
      </c>
      <c r="HL3" t="s">
        <v>578</v>
      </c>
      <c r="HM3">
        <v>1</v>
      </c>
      <c r="HN3" t="s">
        <v>579</v>
      </c>
      <c r="HO3">
        <v>4</v>
      </c>
      <c r="HP3">
        <v>0</v>
      </c>
      <c r="HQ3">
        <v>0</v>
      </c>
      <c r="HR3">
        <v>0</v>
      </c>
      <c r="HS3">
        <v>0</v>
      </c>
      <c r="HT3">
        <v>0</v>
      </c>
      <c r="HU3">
        <v>0</v>
      </c>
      <c r="HV3">
        <v>0</v>
      </c>
      <c r="HW3">
        <v>0</v>
      </c>
      <c r="HX3">
        <v>0</v>
      </c>
      <c r="HY3">
        <v>0</v>
      </c>
      <c r="HZ3">
        <v>0</v>
      </c>
      <c r="IA3">
        <v>0</v>
      </c>
      <c r="IB3">
        <v>0</v>
      </c>
      <c r="IC3">
        <v>0</v>
      </c>
      <c r="ID3">
        <v>0</v>
      </c>
      <c r="IE3">
        <v>0</v>
      </c>
      <c r="IF3">
        <v>1</v>
      </c>
      <c r="IG3">
        <v>1</v>
      </c>
      <c r="IH3">
        <v>0</v>
      </c>
      <c r="II3">
        <v>0</v>
      </c>
      <c r="IJ3">
        <v>0</v>
      </c>
      <c r="IK3">
        <v>0</v>
      </c>
      <c r="IL3">
        <v>0</v>
      </c>
      <c r="IM3">
        <v>0</v>
      </c>
      <c r="IN3">
        <v>1</v>
      </c>
      <c r="IO3">
        <v>1</v>
      </c>
      <c r="IP3">
        <v>0</v>
      </c>
      <c r="IQ3">
        <v>0</v>
      </c>
      <c r="IR3">
        <v>0</v>
      </c>
      <c r="IS3">
        <v>0</v>
      </c>
      <c r="IT3">
        <v>0</v>
      </c>
      <c r="IU3">
        <v>0</v>
      </c>
      <c r="IV3">
        <v>0</v>
      </c>
      <c r="IW3">
        <v>1</v>
      </c>
      <c r="IX3">
        <v>1</v>
      </c>
      <c r="IY3">
        <v>0</v>
      </c>
      <c r="IZ3">
        <v>1</v>
      </c>
      <c r="JA3">
        <v>1</v>
      </c>
      <c r="JB3">
        <v>0</v>
      </c>
      <c r="JC3">
        <v>0</v>
      </c>
      <c r="JD3">
        <v>1</v>
      </c>
      <c r="JE3">
        <v>1</v>
      </c>
      <c r="JF3">
        <v>1</v>
      </c>
      <c r="JG3">
        <v>1</v>
      </c>
      <c r="JH3">
        <v>0</v>
      </c>
      <c r="JI3">
        <v>0</v>
      </c>
      <c r="JJ3">
        <v>0</v>
      </c>
      <c r="JK3">
        <v>0</v>
      </c>
      <c r="JL3">
        <v>1</v>
      </c>
      <c r="JM3">
        <v>1</v>
      </c>
      <c r="JN3">
        <v>0</v>
      </c>
      <c r="JO3">
        <v>3</v>
      </c>
      <c r="JP3">
        <v>3</v>
      </c>
      <c r="JQ3">
        <v>3</v>
      </c>
      <c r="JR3">
        <v>3</v>
      </c>
      <c r="JS3">
        <v>2</v>
      </c>
      <c r="JT3">
        <v>3</v>
      </c>
      <c r="JU3">
        <v>2</v>
      </c>
      <c r="JV3">
        <v>3</v>
      </c>
      <c r="JW3">
        <v>2</v>
      </c>
      <c r="JX3">
        <v>2</v>
      </c>
      <c r="JY3">
        <v>2</v>
      </c>
      <c r="JZ3">
        <v>3</v>
      </c>
      <c r="KA3">
        <v>2</v>
      </c>
      <c r="KB3">
        <v>0</v>
      </c>
      <c r="KC3">
        <v>2</v>
      </c>
      <c r="KD3" s="52">
        <f t="shared" ref="KD3:KD66" si="71">JO3+JP3+JQ3+JR3+JS3+JT3+JU3+JV3+JW3+JX3+JY3</f>
        <v>28</v>
      </c>
      <c r="KE3" s="48">
        <f t="shared" ref="KE3:KE66" si="72">JZ3+KA3+KB3+KC3</f>
        <v>7</v>
      </c>
      <c r="KF3" s="53">
        <f t="shared" ref="KF3:KF66" si="73">KD3+KE3</f>
        <v>35</v>
      </c>
      <c r="KG3">
        <v>86</v>
      </c>
      <c r="KH3">
        <v>1</v>
      </c>
      <c r="KI3">
        <v>1</v>
      </c>
      <c r="KJ3">
        <v>1</v>
      </c>
      <c r="KK3">
        <v>1</v>
      </c>
      <c r="KL3">
        <v>1</v>
      </c>
      <c r="KM3">
        <v>1</v>
      </c>
      <c r="KN3">
        <v>0</v>
      </c>
      <c r="KO3">
        <v>0</v>
      </c>
      <c r="KP3">
        <v>1</v>
      </c>
      <c r="KQ3">
        <v>0</v>
      </c>
      <c r="KR3">
        <v>0</v>
      </c>
      <c r="KS3" t="s">
        <v>580</v>
      </c>
      <c r="KT3" t="s">
        <v>581</v>
      </c>
      <c r="KU3" t="s">
        <v>582</v>
      </c>
      <c r="KV3">
        <v>5</v>
      </c>
      <c r="KW3">
        <v>1</v>
      </c>
      <c r="KX3">
        <v>1</v>
      </c>
      <c r="KY3">
        <v>1</v>
      </c>
      <c r="KZ3">
        <v>1</v>
      </c>
      <c r="LA3">
        <v>2</v>
      </c>
      <c r="LB3">
        <v>2</v>
      </c>
      <c r="LC3">
        <v>2</v>
      </c>
      <c r="LD3">
        <v>2</v>
      </c>
      <c r="LE3">
        <v>2</v>
      </c>
      <c r="LF3">
        <v>2</v>
      </c>
      <c r="LG3" t="s">
        <v>583</v>
      </c>
      <c r="LH3">
        <v>5</v>
      </c>
      <c r="LI3">
        <v>5</v>
      </c>
      <c r="LJ3">
        <v>5</v>
      </c>
      <c r="LK3">
        <v>4</v>
      </c>
      <c r="LL3">
        <v>3</v>
      </c>
      <c r="LM3">
        <v>4</v>
      </c>
      <c r="LN3">
        <v>4</v>
      </c>
      <c r="LO3">
        <v>1</v>
      </c>
      <c r="LP3">
        <v>4</v>
      </c>
      <c r="LQ3">
        <v>1</v>
      </c>
      <c r="LR3">
        <v>5</v>
      </c>
      <c r="LS3">
        <v>5</v>
      </c>
      <c r="LT3">
        <v>5</v>
      </c>
      <c r="LU3">
        <v>2</v>
      </c>
      <c r="LV3">
        <v>2</v>
      </c>
      <c r="LW3">
        <v>2</v>
      </c>
      <c r="LX3">
        <v>3</v>
      </c>
      <c r="LY3">
        <v>2</v>
      </c>
      <c r="LZ3">
        <v>3</v>
      </c>
      <c r="MA3">
        <v>2</v>
      </c>
      <c r="MB3" s="3">
        <f t="shared" si="38"/>
        <v>5</v>
      </c>
      <c r="MC3" s="3">
        <f t="shared" si="39"/>
        <v>1</v>
      </c>
      <c r="MD3" s="3">
        <f t="shared" si="40"/>
        <v>5</v>
      </c>
      <c r="ME3" s="3">
        <f t="shared" si="41"/>
        <v>4</v>
      </c>
      <c r="MF3" s="3">
        <f t="shared" si="42"/>
        <v>3</v>
      </c>
      <c r="MG3" s="3">
        <f t="shared" si="43"/>
        <v>4</v>
      </c>
      <c r="MH3" s="3">
        <f t="shared" si="44"/>
        <v>2</v>
      </c>
      <c r="MI3" s="3">
        <f t="shared" si="45"/>
        <v>5</v>
      </c>
      <c r="MJ3" s="3">
        <f t="shared" si="46"/>
        <v>4</v>
      </c>
      <c r="MK3" s="3">
        <f t="shared" si="46"/>
        <v>1</v>
      </c>
      <c r="ML3" s="3">
        <f t="shared" si="46"/>
        <v>5</v>
      </c>
      <c r="MM3" s="3">
        <f t="shared" si="46"/>
        <v>5</v>
      </c>
      <c r="MN3" s="3">
        <f t="shared" si="46"/>
        <v>5</v>
      </c>
      <c r="MO3" s="3">
        <f t="shared" si="46"/>
        <v>2</v>
      </c>
      <c r="MP3" s="3">
        <f t="shared" si="46"/>
        <v>2</v>
      </c>
      <c r="MQ3" s="3">
        <f t="shared" si="46"/>
        <v>2</v>
      </c>
      <c r="MR3" s="3">
        <f t="shared" si="46"/>
        <v>3</v>
      </c>
      <c r="MS3" s="3">
        <f t="shared" si="47"/>
        <v>4</v>
      </c>
      <c r="MT3" s="3">
        <f t="shared" si="48"/>
        <v>3</v>
      </c>
      <c r="MU3" s="3">
        <f t="shared" si="49"/>
        <v>4</v>
      </c>
      <c r="MV3" s="34">
        <f t="shared" si="50"/>
        <v>69</v>
      </c>
      <c r="MW3">
        <v>3</v>
      </c>
      <c r="MX3">
        <v>1</v>
      </c>
      <c r="MY3">
        <v>2</v>
      </c>
      <c r="MZ3">
        <v>2</v>
      </c>
      <c r="NA3">
        <v>1</v>
      </c>
      <c r="NB3">
        <v>4</v>
      </c>
      <c r="NC3">
        <v>2</v>
      </c>
      <c r="ND3">
        <v>1</v>
      </c>
      <c r="NE3">
        <v>1</v>
      </c>
      <c r="NF3">
        <v>1</v>
      </c>
      <c r="NG3">
        <v>2</v>
      </c>
      <c r="NH3" s="59">
        <f t="shared" si="51"/>
        <v>0</v>
      </c>
      <c r="NI3">
        <f t="shared" si="52"/>
        <v>50</v>
      </c>
      <c r="NJ3">
        <f t="shared" si="53"/>
        <v>18</v>
      </c>
      <c r="NK3" s="34">
        <f t="shared" si="54"/>
        <v>36</v>
      </c>
    </row>
    <row r="4" spans="1:375" x14ac:dyDescent="0.2">
      <c r="A4" t="s">
        <v>92</v>
      </c>
      <c r="B4">
        <v>3</v>
      </c>
      <c r="C4" s="26">
        <v>42632</v>
      </c>
      <c r="D4">
        <v>5</v>
      </c>
      <c r="E4">
        <v>9</v>
      </c>
      <c r="F4">
        <v>9</v>
      </c>
      <c r="G4">
        <v>0</v>
      </c>
      <c r="H4">
        <v>1</v>
      </c>
      <c r="I4">
        <v>0</v>
      </c>
      <c r="J4">
        <v>0</v>
      </c>
      <c r="K4">
        <v>0</v>
      </c>
      <c r="L4">
        <v>0</v>
      </c>
      <c r="M4">
        <v>0</v>
      </c>
      <c r="N4">
        <v>2</v>
      </c>
      <c r="O4">
        <v>0</v>
      </c>
      <c r="P4">
        <v>2</v>
      </c>
      <c r="Q4">
        <v>0</v>
      </c>
      <c r="R4">
        <v>0</v>
      </c>
      <c r="S4">
        <v>0</v>
      </c>
      <c r="T4">
        <f t="shared" si="55"/>
        <v>-1</v>
      </c>
      <c r="U4">
        <f t="shared" si="0"/>
        <v>0</v>
      </c>
      <c r="V4" s="35">
        <f t="shared" si="56"/>
        <v>3</v>
      </c>
      <c r="W4">
        <v>4</v>
      </c>
      <c r="X4">
        <v>0</v>
      </c>
      <c r="Y4">
        <v>2</v>
      </c>
      <c r="Z4">
        <v>1</v>
      </c>
      <c r="AA4">
        <v>1</v>
      </c>
      <c r="AB4">
        <v>1</v>
      </c>
      <c r="AC4">
        <v>0</v>
      </c>
      <c r="AD4">
        <v>4</v>
      </c>
      <c r="AE4">
        <v>1</v>
      </c>
      <c r="AF4">
        <v>1</v>
      </c>
      <c r="AG4">
        <v>3</v>
      </c>
      <c r="AH4">
        <v>1</v>
      </c>
      <c r="AI4">
        <v>0</v>
      </c>
      <c r="AJ4" s="38">
        <f t="shared" si="57"/>
        <v>9</v>
      </c>
      <c r="AK4" s="38">
        <f t="shared" si="58"/>
        <v>1</v>
      </c>
      <c r="AL4" s="38">
        <f t="shared" si="59"/>
        <v>9</v>
      </c>
      <c r="AM4" s="38">
        <f t="shared" si="60"/>
        <v>19</v>
      </c>
      <c r="AN4">
        <v>0</v>
      </c>
      <c r="AO4">
        <v>0</v>
      </c>
      <c r="AP4">
        <v>0</v>
      </c>
      <c r="AQ4">
        <v>0</v>
      </c>
      <c r="AR4">
        <v>1</v>
      </c>
      <c r="AS4">
        <v>1</v>
      </c>
      <c r="AT4">
        <v>0</v>
      </c>
      <c r="AU4">
        <v>0</v>
      </c>
      <c r="AV4">
        <v>0</v>
      </c>
      <c r="AW4">
        <v>0</v>
      </c>
      <c r="AX4">
        <v>1</v>
      </c>
      <c r="AY4">
        <v>0</v>
      </c>
      <c r="AZ4">
        <v>0</v>
      </c>
      <c r="BA4">
        <v>0</v>
      </c>
      <c r="BB4">
        <v>0</v>
      </c>
      <c r="BC4">
        <v>0</v>
      </c>
      <c r="BD4">
        <v>1</v>
      </c>
      <c r="BE4">
        <v>0</v>
      </c>
      <c r="BF4">
        <v>0</v>
      </c>
      <c r="BG4">
        <v>0</v>
      </c>
      <c r="BH4">
        <v>1</v>
      </c>
      <c r="BI4">
        <v>0</v>
      </c>
      <c r="BJ4">
        <v>0</v>
      </c>
      <c r="BK4">
        <v>0</v>
      </c>
      <c r="BL4">
        <v>0</v>
      </c>
      <c r="BM4">
        <v>1</v>
      </c>
      <c r="BN4">
        <v>0</v>
      </c>
      <c r="BO4">
        <v>0</v>
      </c>
      <c r="BP4">
        <v>0</v>
      </c>
      <c r="BQ4">
        <v>0</v>
      </c>
      <c r="BR4">
        <v>1</v>
      </c>
      <c r="BS4">
        <v>0</v>
      </c>
      <c r="BT4">
        <v>0</v>
      </c>
      <c r="BU4">
        <v>0</v>
      </c>
      <c r="BV4">
        <v>0</v>
      </c>
      <c r="BW4">
        <v>1</v>
      </c>
      <c r="BX4">
        <v>0</v>
      </c>
      <c r="BY4">
        <v>0</v>
      </c>
      <c r="BZ4">
        <v>0</v>
      </c>
      <c r="CA4">
        <v>0</v>
      </c>
      <c r="CB4">
        <v>1</v>
      </c>
      <c r="CC4">
        <v>0</v>
      </c>
      <c r="CD4">
        <v>0</v>
      </c>
      <c r="CE4">
        <v>0</v>
      </c>
      <c r="CF4">
        <v>0</v>
      </c>
      <c r="CG4">
        <v>0</v>
      </c>
      <c r="CH4">
        <v>0</v>
      </c>
      <c r="CI4">
        <v>0</v>
      </c>
      <c r="CJ4">
        <v>0</v>
      </c>
      <c r="CK4">
        <v>1</v>
      </c>
      <c r="CL4">
        <v>0</v>
      </c>
      <c r="CM4">
        <v>0</v>
      </c>
      <c r="CN4">
        <v>0</v>
      </c>
      <c r="CO4">
        <v>0</v>
      </c>
      <c r="CP4">
        <v>1</v>
      </c>
      <c r="CQ4">
        <v>1</v>
      </c>
      <c r="CR4">
        <v>0</v>
      </c>
      <c r="CS4">
        <v>0</v>
      </c>
      <c r="CT4">
        <v>0</v>
      </c>
      <c r="CU4">
        <v>0</v>
      </c>
      <c r="CV4">
        <v>0</v>
      </c>
      <c r="CW4">
        <v>1</v>
      </c>
      <c r="CX4">
        <v>0</v>
      </c>
      <c r="CY4">
        <v>0</v>
      </c>
      <c r="CZ4">
        <v>0</v>
      </c>
      <c r="DA4">
        <v>0</v>
      </c>
      <c r="DB4">
        <v>0</v>
      </c>
      <c r="DC4">
        <v>0</v>
      </c>
      <c r="DD4">
        <v>0</v>
      </c>
      <c r="DE4">
        <v>1</v>
      </c>
      <c r="DF4">
        <v>0</v>
      </c>
      <c r="DG4">
        <v>0</v>
      </c>
      <c r="DH4">
        <v>1</v>
      </c>
      <c r="DI4">
        <v>0</v>
      </c>
      <c r="DJ4">
        <v>0</v>
      </c>
      <c r="DK4">
        <v>0</v>
      </c>
      <c r="DL4">
        <v>1</v>
      </c>
      <c r="DM4">
        <v>0</v>
      </c>
      <c r="DN4">
        <v>0</v>
      </c>
      <c r="DO4">
        <v>0</v>
      </c>
      <c r="DP4">
        <v>0</v>
      </c>
      <c r="DQ4">
        <v>1</v>
      </c>
      <c r="DR4">
        <v>0</v>
      </c>
      <c r="DS4">
        <v>0</v>
      </c>
      <c r="DT4">
        <v>0</v>
      </c>
      <c r="DU4">
        <v>0</v>
      </c>
      <c r="DV4">
        <v>0</v>
      </c>
      <c r="DW4">
        <v>0</v>
      </c>
      <c r="DX4">
        <v>0</v>
      </c>
      <c r="DY4">
        <v>1</v>
      </c>
      <c r="DZ4">
        <v>0</v>
      </c>
      <c r="EA4">
        <v>1</v>
      </c>
      <c r="EB4">
        <v>0</v>
      </c>
      <c r="EC4">
        <v>0</v>
      </c>
      <c r="ED4">
        <v>0</v>
      </c>
      <c r="EE4">
        <v>1</v>
      </c>
      <c r="EF4">
        <v>1</v>
      </c>
      <c r="EG4">
        <v>0</v>
      </c>
      <c r="EH4">
        <v>0</v>
      </c>
      <c r="EI4">
        <v>0</v>
      </c>
      <c r="EJ4">
        <v>0</v>
      </c>
      <c r="EK4">
        <v>0</v>
      </c>
      <c r="EL4">
        <v>0</v>
      </c>
      <c r="EM4">
        <v>0</v>
      </c>
      <c r="EN4">
        <v>0</v>
      </c>
      <c r="EO4">
        <v>1</v>
      </c>
      <c r="EP4" s="40" t="str">
        <f t="shared" si="4"/>
        <v>SKIP</v>
      </c>
      <c r="EQ4" s="40">
        <f t="shared" si="5"/>
        <v>0</v>
      </c>
      <c r="ER4" s="40">
        <f t="shared" si="6"/>
        <v>0</v>
      </c>
      <c r="ES4" s="40">
        <f t="shared" si="7"/>
        <v>1</v>
      </c>
      <c r="ET4" s="40">
        <f t="shared" si="8"/>
        <v>0</v>
      </c>
      <c r="EU4" s="40">
        <f t="shared" si="9"/>
        <v>0</v>
      </c>
      <c r="EV4" s="40">
        <f t="shared" si="10"/>
        <v>0</v>
      </c>
      <c r="EW4" s="40">
        <f t="shared" si="11"/>
        <v>0</v>
      </c>
      <c r="EX4" s="40">
        <f t="shared" si="12"/>
        <v>0</v>
      </c>
      <c r="EY4" s="40" t="str">
        <f t="shared" si="13"/>
        <v>SKIP</v>
      </c>
      <c r="EZ4" s="40" t="str">
        <f t="shared" si="14"/>
        <v>SKIP</v>
      </c>
      <c r="FA4" s="40">
        <f t="shared" si="15"/>
        <v>0</v>
      </c>
      <c r="FB4" s="40">
        <f t="shared" si="16"/>
        <v>1</v>
      </c>
      <c r="FC4" s="40" t="str">
        <f t="shared" si="17"/>
        <v>SKIP</v>
      </c>
      <c r="FD4" s="40">
        <f t="shared" si="18"/>
        <v>2</v>
      </c>
      <c r="FE4" s="40">
        <f t="shared" si="19"/>
        <v>1</v>
      </c>
      <c r="FF4" s="40">
        <f t="shared" si="20"/>
        <v>1</v>
      </c>
      <c r="FG4" s="40" t="str">
        <f t="shared" si="21"/>
        <v>SKIP</v>
      </c>
      <c r="FH4" s="40">
        <f t="shared" si="22"/>
        <v>1</v>
      </c>
      <c r="FI4" s="40">
        <f t="shared" si="23"/>
        <v>0</v>
      </c>
      <c r="FJ4" s="40" t="str">
        <f t="shared" si="24"/>
        <v>SKIP</v>
      </c>
      <c r="FK4" s="38">
        <f t="shared" si="25"/>
        <v>7</v>
      </c>
      <c r="FL4">
        <v>6</v>
      </c>
      <c r="FM4">
        <v>6</v>
      </c>
      <c r="FN4">
        <v>6</v>
      </c>
      <c r="FO4">
        <v>6</v>
      </c>
      <c r="FP4">
        <v>6</v>
      </c>
      <c r="FQ4">
        <v>5</v>
      </c>
      <c r="FR4">
        <v>5</v>
      </c>
      <c r="FS4">
        <v>6</v>
      </c>
      <c r="FT4">
        <v>6</v>
      </c>
      <c r="FU4">
        <v>6</v>
      </c>
      <c r="FV4" s="38">
        <f t="shared" si="61"/>
        <v>35</v>
      </c>
      <c r="FW4" s="38">
        <f t="shared" si="62"/>
        <v>23</v>
      </c>
      <c r="FX4">
        <v>3</v>
      </c>
      <c r="FY4">
        <v>3</v>
      </c>
      <c r="FZ4">
        <v>4</v>
      </c>
      <c r="GA4">
        <v>5</v>
      </c>
      <c r="GB4">
        <v>0</v>
      </c>
      <c r="GC4">
        <v>4</v>
      </c>
      <c r="GD4">
        <v>3</v>
      </c>
      <c r="GE4">
        <v>2</v>
      </c>
      <c r="GF4">
        <v>1</v>
      </c>
      <c r="GG4">
        <v>1</v>
      </c>
      <c r="GH4">
        <v>2</v>
      </c>
      <c r="GI4">
        <v>2</v>
      </c>
      <c r="GJ4">
        <v>2</v>
      </c>
      <c r="GK4">
        <v>1</v>
      </c>
      <c r="GL4">
        <v>4</v>
      </c>
      <c r="GM4">
        <v>3</v>
      </c>
      <c r="GN4">
        <v>3</v>
      </c>
      <c r="GO4">
        <v>4</v>
      </c>
      <c r="GP4">
        <v>4</v>
      </c>
      <c r="GQ4">
        <v>4</v>
      </c>
      <c r="GR4">
        <v>4</v>
      </c>
      <c r="GS4">
        <v>4</v>
      </c>
      <c r="GT4">
        <v>4</v>
      </c>
      <c r="GU4">
        <v>4</v>
      </c>
      <c r="GV4">
        <v>3</v>
      </c>
      <c r="GW4">
        <v>3</v>
      </c>
      <c r="GX4">
        <v>2</v>
      </c>
      <c r="GY4">
        <v>2</v>
      </c>
      <c r="GZ4">
        <v>2</v>
      </c>
      <c r="HA4">
        <v>4</v>
      </c>
      <c r="HB4">
        <v>4</v>
      </c>
      <c r="HC4">
        <v>4</v>
      </c>
      <c r="HD4" s="38">
        <f t="shared" si="63"/>
        <v>3.75</v>
      </c>
      <c r="HE4" s="38">
        <f t="shared" si="64"/>
        <v>2.3333333333333335</v>
      </c>
      <c r="HF4" s="38">
        <f t="shared" si="65"/>
        <v>1.3333333333333333</v>
      </c>
      <c r="HG4" s="38">
        <f t="shared" si="66"/>
        <v>2.4285714285714284</v>
      </c>
      <c r="HH4" s="38">
        <f t="shared" si="67"/>
        <v>4</v>
      </c>
      <c r="HI4" s="38">
        <f t="shared" si="68"/>
        <v>3.5</v>
      </c>
      <c r="HJ4" s="38">
        <f t="shared" si="69"/>
        <v>2</v>
      </c>
      <c r="HK4" s="38">
        <f t="shared" si="70"/>
        <v>4</v>
      </c>
      <c r="HL4">
        <v>1979</v>
      </c>
      <c r="HM4">
        <v>0</v>
      </c>
      <c r="HN4" t="s">
        <v>584</v>
      </c>
      <c r="HO4">
        <v>7</v>
      </c>
      <c r="HP4">
        <v>0</v>
      </c>
      <c r="HQ4">
        <v>0</v>
      </c>
      <c r="HR4">
        <v>0</v>
      </c>
      <c r="HS4">
        <v>0</v>
      </c>
      <c r="HT4">
        <v>0</v>
      </c>
      <c r="HU4">
        <v>0</v>
      </c>
      <c r="HV4">
        <v>0</v>
      </c>
      <c r="HW4">
        <v>0</v>
      </c>
      <c r="HX4">
        <v>1</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1</v>
      </c>
      <c r="IW4">
        <v>0</v>
      </c>
      <c r="IX4">
        <v>0</v>
      </c>
      <c r="IY4">
        <v>0</v>
      </c>
      <c r="IZ4">
        <v>1</v>
      </c>
      <c r="JA4">
        <v>0</v>
      </c>
      <c r="JB4">
        <v>0</v>
      </c>
      <c r="JC4">
        <v>0</v>
      </c>
      <c r="JD4">
        <v>1</v>
      </c>
      <c r="JE4">
        <v>0</v>
      </c>
      <c r="JF4">
        <v>1</v>
      </c>
      <c r="JG4">
        <v>0</v>
      </c>
      <c r="JH4">
        <v>0</v>
      </c>
      <c r="JI4">
        <v>0</v>
      </c>
      <c r="JJ4">
        <v>0</v>
      </c>
      <c r="JK4">
        <v>0</v>
      </c>
      <c r="JL4">
        <v>0</v>
      </c>
      <c r="JM4">
        <v>0</v>
      </c>
      <c r="JN4">
        <v>0</v>
      </c>
      <c r="JO4">
        <v>0</v>
      </c>
      <c r="JP4">
        <v>1</v>
      </c>
      <c r="JQ4">
        <v>1</v>
      </c>
      <c r="JR4">
        <v>2</v>
      </c>
      <c r="JS4">
        <v>2</v>
      </c>
      <c r="JT4">
        <v>2</v>
      </c>
      <c r="JU4">
        <v>0</v>
      </c>
      <c r="JV4">
        <v>0</v>
      </c>
      <c r="JW4">
        <v>0</v>
      </c>
      <c r="JX4">
        <v>0</v>
      </c>
      <c r="JY4">
        <v>0</v>
      </c>
      <c r="JZ4">
        <v>0</v>
      </c>
      <c r="KA4">
        <v>0</v>
      </c>
      <c r="KB4">
        <v>0</v>
      </c>
      <c r="KC4">
        <v>0</v>
      </c>
      <c r="KD4" s="52">
        <f t="shared" si="71"/>
        <v>8</v>
      </c>
      <c r="KE4" s="48">
        <f t="shared" si="72"/>
        <v>0</v>
      </c>
      <c r="KF4" s="53">
        <f t="shared" si="73"/>
        <v>8</v>
      </c>
      <c r="KG4">
        <v>47</v>
      </c>
      <c r="KH4">
        <v>0</v>
      </c>
      <c r="KI4">
        <v>0</v>
      </c>
      <c r="KJ4">
        <v>0</v>
      </c>
      <c r="KK4">
        <v>0</v>
      </c>
      <c r="KL4">
        <v>0</v>
      </c>
      <c r="KM4">
        <v>0</v>
      </c>
      <c r="KN4">
        <v>0</v>
      </c>
      <c r="KO4">
        <v>0</v>
      </c>
      <c r="KP4">
        <v>0</v>
      </c>
      <c r="KQ4">
        <v>1</v>
      </c>
      <c r="KR4">
        <v>0</v>
      </c>
      <c r="KS4" t="s">
        <v>584</v>
      </c>
      <c r="KT4" t="s">
        <v>584</v>
      </c>
      <c r="KU4" t="s">
        <v>584</v>
      </c>
      <c r="KV4">
        <v>2</v>
      </c>
      <c r="KW4">
        <v>1</v>
      </c>
      <c r="KX4">
        <v>1</v>
      </c>
      <c r="KY4">
        <v>1</v>
      </c>
      <c r="KZ4">
        <v>1</v>
      </c>
      <c r="LA4">
        <v>1</v>
      </c>
      <c r="LB4">
        <v>2</v>
      </c>
      <c r="LC4">
        <v>2</v>
      </c>
      <c r="LD4">
        <v>2</v>
      </c>
      <c r="LE4">
        <v>1</v>
      </c>
      <c r="LF4">
        <v>1</v>
      </c>
      <c r="LG4" t="s">
        <v>584</v>
      </c>
      <c r="LH4">
        <v>1</v>
      </c>
      <c r="LI4">
        <v>4</v>
      </c>
      <c r="LJ4">
        <v>4</v>
      </c>
      <c r="LK4">
        <v>2</v>
      </c>
      <c r="LL4">
        <v>3</v>
      </c>
      <c r="LM4">
        <v>3</v>
      </c>
      <c r="LN4">
        <v>4</v>
      </c>
      <c r="LO4">
        <v>1</v>
      </c>
      <c r="LP4">
        <v>4</v>
      </c>
      <c r="LQ4">
        <v>3</v>
      </c>
      <c r="LR4">
        <v>99</v>
      </c>
      <c r="LS4">
        <v>2</v>
      </c>
      <c r="LT4">
        <v>2</v>
      </c>
      <c r="LU4">
        <v>2</v>
      </c>
      <c r="LV4">
        <v>2</v>
      </c>
      <c r="LW4">
        <v>2</v>
      </c>
      <c r="LX4">
        <v>5</v>
      </c>
      <c r="LY4">
        <v>5</v>
      </c>
      <c r="LZ4">
        <v>3</v>
      </c>
      <c r="MA4">
        <v>5</v>
      </c>
      <c r="MB4" s="3">
        <f t="shared" si="38"/>
        <v>1</v>
      </c>
      <c r="MC4" s="3">
        <f t="shared" si="39"/>
        <v>2</v>
      </c>
      <c r="MD4" s="3">
        <f t="shared" si="40"/>
        <v>4</v>
      </c>
      <c r="ME4" s="3">
        <f t="shared" si="41"/>
        <v>2</v>
      </c>
      <c r="MF4" s="3">
        <f t="shared" si="42"/>
        <v>3</v>
      </c>
      <c r="MG4" s="3">
        <f t="shared" si="43"/>
        <v>3</v>
      </c>
      <c r="MH4" s="3">
        <f t="shared" si="44"/>
        <v>2</v>
      </c>
      <c r="MI4" s="3">
        <f t="shared" si="45"/>
        <v>5</v>
      </c>
      <c r="MJ4" s="3">
        <f t="shared" ref="MJ4:MJ13" si="74">LP4</f>
        <v>4</v>
      </c>
      <c r="MK4" s="3">
        <f t="shared" ref="MK4:MK13" si="75">LQ4</f>
        <v>3</v>
      </c>
      <c r="ML4" s="56">
        <f>AVERAGE(MB4:MK4,MM4:MU4)</f>
        <v>2.5789473684210527</v>
      </c>
      <c r="MM4" s="3">
        <f t="shared" ref="MM4:MM15" si="76">LS4</f>
        <v>2</v>
      </c>
      <c r="MN4" s="3">
        <f t="shared" ref="MN4:MN15" si="77">LT4</f>
        <v>2</v>
      </c>
      <c r="MO4" s="3">
        <f t="shared" ref="MO4:MO15" si="78">LU4</f>
        <v>2</v>
      </c>
      <c r="MP4" s="3">
        <f t="shared" ref="MP4:MP15" si="79">LV4</f>
        <v>2</v>
      </c>
      <c r="MQ4" s="3">
        <f t="shared" ref="MQ4:MQ15" si="80">LW4</f>
        <v>2</v>
      </c>
      <c r="MR4" s="3">
        <f t="shared" ref="MR4:MR15" si="81">LX4</f>
        <v>5</v>
      </c>
      <c r="MS4" s="3">
        <f t="shared" si="47"/>
        <v>1</v>
      </c>
      <c r="MT4" s="3">
        <f t="shared" si="48"/>
        <v>3</v>
      </c>
      <c r="MU4" s="3">
        <f t="shared" si="49"/>
        <v>1</v>
      </c>
      <c r="MV4" s="34">
        <f t="shared" si="50"/>
        <v>51.578947368421055</v>
      </c>
      <c r="MW4">
        <v>2</v>
      </c>
      <c r="MX4">
        <v>0</v>
      </c>
      <c r="MY4">
        <v>2</v>
      </c>
      <c r="MZ4">
        <v>2</v>
      </c>
      <c r="NA4">
        <v>2</v>
      </c>
      <c r="NB4">
        <v>3</v>
      </c>
      <c r="NC4">
        <v>3</v>
      </c>
      <c r="ND4">
        <v>2</v>
      </c>
      <c r="NE4">
        <v>1</v>
      </c>
      <c r="NF4">
        <v>1</v>
      </c>
      <c r="NG4">
        <v>2</v>
      </c>
      <c r="NH4" s="59">
        <f t="shared" si="51"/>
        <v>0</v>
      </c>
      <c r="NI4">
        <f t="shared" si="52"/>
        <v>50</v>
      </c>
      <c r="NJ4">
        <f t="shared" si="53"/>
        <v>18</v>
      </c>
      <c r="NK4" s="34">
        <f t="shared" si="54"/>
        <v>36</v>
      </c>
    </row>
    <row r="5" spans="1:375" x14ac:dyDescent="0.2">
      <c r="A5" t="s">
        <v>93</v>
      </c>
      <c r="B5">
        <v>4</v>
      </c>
      <c r="C5" s="26">
        <v>42604</v>
      </c>
      <c r="D5">
        <v>3</v>
      </c>
      <c r="E5">
        <v>7</v>
      </c>
      <c r="F5">
        <v>5</v>
      </c>
      <c r="G5">
        <v>0</v>
      </c>
      <c r="H5">
        <v>1</v>
      </c>
      <c r="I5">
        <v>0</v>
      </c>
      <c r="J5">
        <v>0</v>
      </c>
      <c r="K5">
        <v>0</v>
      </c>
      <c r="L5">
        <v>1</v>
      </c>
      <c r="M5">
        <v>1</v>
      </c>
      <c r="N5">
        <v>2</v>
      </c>
      <c r="O5">
        <v>0</v>
      </c>
      <c r="P5">
        <v>4</v>
      </c>
      <c r="Q5">
        <v>1</v>
      </c>
      <c r="R5">
        <v>1</v>
      </c>
      <c r="S5">
        <v>3</v>
      </c>
      <c r="T5">
        <f t="shared" si="55"/>
        <v>-1</v>
      </c>
      <c r="U5">
        <f t="shared" si="0"/>
        <v>2</v>
      </c>
      <c r="V5" s="35">
        <f t="shared" si="56"/>
        <v>13</v>
      </c>
      <c r="W5">
        <v>0</v>
      </c>
      <c r="X5">
        <v>0</v>
      </c>
      <c r="Y5">
        <v>0</v>
      </c>
      <c r="Z5">
        <v>0</v>
      </c>
      <c r="AA5">
        <v>0</v>
      </c>
      <c r="AB5">
        <v>0</v>
      </c>
      <c r="AC5">
        <v>0</v>
      </c>
      <c r="AD5">
        <v>1</v>
      </c>
      <c r="AE5">
        <v>0</v>
      </c>
      <c r="AF5">
        <v>0</v>
      </c>
      <c r="AG5">
        <v>0</v>
      </c>
      <c r="AH5">
        <v>0</v>
      </c>
      <c r="AI5">
        <v>0</v>
      </c>
      <c r="AJ5" s="38">
        <f t="shared" si="57"/>
        <v>1</v>
      </c>
      <c r="AK5" s="38">
        <f t="shared" si="58"/>
        <v>0</v>
      </c>
      <c r="AL5" s="38">
        <f t="shared" si="59"/>
        <v>0</v>
      </c>
      <c r="AM5" s="38">
        <f t="shared" si="60"/>
        <v>1</v>
      </c>
      <c r="AN5">
        <v>1</v>
      </c>
      <c r="AO5">
        <v>0</v>
      </c>
      <c r="AP5">
        <v>0</v>
      </c>
      <c r="AQ5">
        <v>0</v>
      </c>
      <c r="AR5">
        <v>0</v>
      </c>
      <c r="AS5">
        <v>1</v>
      </c>
      <c r="AT5">
        <v>0</v>
      </c>
      <c r="AU5">
        <v>0</v>
      </c>
      <c r="AV5">
        <v>0</v>
      </c>
      <c r="AW5">
        <v>0</v>
      </c>
      <c r="AX5">
        <v>1</v>
      </c>
      <c r="AY5">
        <v>0</v>
      </c>
      <c r="AZ5">
        <v>0</v>
      </c>
      <c r="BA5">
        <v>0</v>
      </c>
      <c r="BB5">
        <v>0</v>
      </c>
      <c r="BC5">
        <v>1</v>
      </c>
      <c r="BD5">
        <v>0</v>
      </c>
      <c r="BE5">
        <v>0</v>
      </c>
      <c r="BF5">
        <v>0</v>
      </c>
      <c r="BG5">
        <v>0</v>
      </c>
      <c r="BH5">
        <v>1</v>
      </c>
      <c r="BI5">
        <v>0</v>
      </c>
      <c r="BJ5">
        <v>0</v>
      </c>
      <c r="BK5">
        <v>0</v>
      </c>
      <c r="BL5">
        <v>0</v>
      </c>
      <c r="BM5">
        <v>1</v>
      </c>
      <c r="BN5">
        <v>0</v>
      </c>
      <c r="BO5">
        <v>0</v>
      </c>
      <c r="BP5">
        <v>0</v>
      </c>
      <c r="BQ5">
        <v>0</v>
      </c>
      <c r="BR5">
        <v>1</v>
      </c>
      <c r="BS5">
        <v>0</v>
      </c>
      <c r="BT5">
        <v>0</v>
      </c>
      <c r="BU5">
        <v>0</v>
      </c>
      <c r="BV5">
        <v>0</v>
      </c>
      <c r="BW5">
        <v>1</v>
      </c>
      <c r="BX5">
        <v>0</v>
      </c>
      <c r="BY5">
        <v>0</v>
      </c>
      <c r="BZ5">
        <v>0</v>
      </c>
      <c r="CA5">
        <v>0</v>
      </c>
      <c r="CB5">
        <v>1</v>
      </c>
      <c r="CC5">
        <v>0</v>
      </c>
      <c r="CD5">
        <v>0</v>
      </c>
      <c r="CE5">
        <v>0</v>
      </c>
      <c r="CF5">
        <v>0</v>
      </c>
      <c r="CG5">
        <v>1</v>
      </c>
      <c r="CH5">
        <v>0</v>
      </c>
      <c r="CI5">
        <v>0</v>
      </c>
      <c r="CJ5">
        <v>0</v>
      </c>
      <c r="CK5">
        <v>0</v>
      </c>
      <c r="CL5">
        <v>1</v>
      </c>
      <c r="CM5">
        <v>0</v>
      </c>
      <c r="CN5">
        <v>0</v>
      </c>
      <c r="CO5">
        <v>0</v>
      </c>
      <c r="CP5">
        <v>0</v>
      </c>
      <c r="CQ5">
        <v>1</v>
      </c>
      <c r="CR5">
        <v>0</v>
      </c>
      <c r="CS5">
        <v>0</v>
      </c>
      <c r="CT5">
        <v>0</v>
      </c>
      <c r="CU5">
        <v>0</v>
      </c>
      <c r="CV5">
        <v>1</v>
      </c>
      <c r="CW5">
        <v>0</v>
      </c>
      <c r="CX5">
        <v>0</v>
      </c>
      <c r="CY5">
        <v>0</v>
      </c>
      <c r="CZ5">
        <v>0</v>
      </c>
      <c r="DA5">
        <v>1</v>
      </c>
      <c r="DB5">
        <v>0</v>
      </c>
      <c r="DC5">
        <v>0</v>
      </c>
      <c r="DD5">
        <v>0</v>
      </c>
      <c r="DE5">
        <v>0</v>
      </c>
      <c r="DF5">
        <v>1</v>
      </c>
      <c r="DG5">
        <v>0</v>
      </c>
      <c r="DH5">
        <v>0</v>
      </c>
      <c r="DI5">
        <v>0</v>
      </c>
      <c r="DJ5">
        <v>0</v>
      </c>
      <c r="DK5">
        <v>1</v>
      </c>
      <c r="DL5">
        <v>0</v>
      </c>
      <c r="DM5">
        <v>0</v>
      </c>
      <c r="DN5">
        <v>0</v>
      </c>
      <c r="DO5">
        <v>0</v>
      </c>
      <c r="DP5">
        <v>1</v>
      </c>
      <c r="DQ5">
        <v>0</v>
      </c>
      <c r="DR5">
        <v>0</v>
      </c>
      <c r="DS5">
        <v>0</v>
      </c>
      <c r="DT5">
        <v>0</v>
      </c>
      <c r="DU5">
        <v>1</v>
      </c>
      <c r="DV5">
        <v>0</v>
      </c>
      <c r="DW5">
        <v>0</v>
      </c>
      <c r="DX5">
        <v>0</v>
      </c>
      <c r="DY5">
        <v>0</v>
      </c>
      <c r="DZ5">
        <v>1</v>
      </c>
      <c r="EA5">
        <v>0</v>
      </c>
      <c r="EB5">
        <v>0</v>
      </c>
      <c r="EC5">
        <v>0</v>
      </c>
      <c r="ED5">
        <v>0</v>
      </c>
      <c r="EF5">
        <v>1</v>
      </c>
      <c r="EG5">
        <v>0</v>
      </c>
      <c r="EH5">
        <v>0</v>
      </c>
      <c r="EI5">
        <v>0</v>
      </c>
      <c r="EJ5">
        <v>0</v>
      </c>
      <c r="EK5">
        <v>1</v>
      </c>
      <c r="EL5">
        <v>0</v>
      </c>
      <c r="EM5">
        <v>0</v>
      </c>
      <c r="EN5">
        <v>0</v>
      </c>
      <c r="EO5">
        <v>0</v>
      </c>
      <c r="EP5" s="40">
        <f t="shared" si="4"/>
        <v>0</v>
      </c>
      <c r="EQ5" s="40">
        <f t="shared" si="5"/>
        <v>0</v>
      </c>
      <c r="ER5" s="40">
        <f t="shared" si="6"/>
        <v>0</v>
      </c>
      <c r="ES5" s="40">
        <f t="shared" si="7"/>
        <v>0</v>
      </c>
      <c r="ET5" s="40">
        <f t="shared" si="8"/>
        <v>0</v>
      </c>
      <c r="EU5" s="40">
        <f t="shared" si="9"/>
        <v>0</v>
      </c>
      <c r="EV5" s="40">
        <f t="shared" si="10"/>
        <v>0</v>
      </c>
      <c r="EW5" s="40">
        <f t="shared" si="11"/>
        <v>0</v>
      </c>
      <c r="EX5" s="40">
        <f t="shared" si="12"/>
        <v>0</v>
      </c>
      <c r="EY5" s="40">
        <f t="shared" si="13"/>
        <v>0</v>
      </c>
      <c r="EZ5" s="40">
        <f t="shared" si="14"/>
        <v>0</v>
      </c>
      <c r="FA5" s="40">
        <f t="shared" si="15"/>
        <v>0</v>
      </c>
      <c r="FB5" s="40">
        <f t="shared" si="16"/>
        <v>0</v>
      </c>
      <c r="FC5" s="40">
        <f t="shared" si="17"/>
        <v>0</v>
      </c>
      <c r="FD5" s="40">
        <f t="shared" si="18"/>
        <v>0</v>
      </c>
      <c r="FE5" s="40">
        <f t="shared" si="19"/>
        <v>0</v>
      </c>
      <c r="FF5" s="40">
        <f t="shared" si="20"/>
        <v>0</v>
      </c>
      <c r="FG5" s="40">
        <f t="shared" si="21"/>
        <v>0</v>
      </c>
      <c r="FH5" s="40">
        <f t="shared" si="22"/>
        <v>0</v>
      </c>
      <c r="FI5" s="40">
        <f t="shared" si="23"/>
        <v>0</v>
      </c>
      <c r="FJ5" s="40">
        <f t="shared" si="24"/>
        <v>0</v>
      </c>
      <c r="FK5" s="38">
        <f t="shared" si="25"/>
        <v>0</v>
      </c>
      <c r="FL5">
        <v>5</v>
      </c>
      <c r="FM5">
        <v>5</v>
      </c>
      <c r="FN5">
        <v>5</v>
      </c>
      <c r="FO5">
        <v>5</v>
      </c>
      <c r="FP5">
        <v>5</v>
      </c>
      <c r="FQ5">
        <v>5</v>
      </c>
      <c r="FR5">
        <v>0</v>
      </c>
      <c r="FS5">
        <v>0</v>
      </c>
      <c r="FT5">
        <v>2</v>
      </c>
      <c r="FU5">
        <v>3</v>
      </c>
      <c r="FV5" s="38">
        <f t="shared" si="61"/>
        <v>18</v>
      </c>
      <c r="FW5" s="38">
        <f t="shared" si="62"/>
        <v>17</v>
      </c>
      <c r="FX5">
        <v>4</v>
      </c>
      <c r="FY5">
        <v>4</v>
      </c>
      <c r="FZ5">
        <v>4</v>
      </c>
      <c r="GA5">
        <v>4</v>
      </c>
      <c r="GB5">
        <v>4</v>
      </c>
      <c r="GC5">
        <v>3</v>
      </c>
      <c r="GD5">
        <v>4</v>
      </c>
      <c r="GE5">
        <v>4</v>
      </c>
      <c r="GF5">
        <v>2</v>
      </c>
      <c r="GG5">
        <v>3</v>
      </c>
      <c r="GH5">
        <v>4</v>
      </c>
      <c r="GI5">
        <v>3</v>
      </c>
      <c r="GJ5">
        <v>3</v>
      </c>
      <c r="GK5">
        <v>3</v>
      </c>
      <c r="GL5">
        <v>3</v>
      </c>
      <c r="GM5">
        <v>4</v>
      </c>
      <c r="GN5">
        <v>4</v>
      </c>
      <c r="GO5">
        <v>4</v>
      </c>
      <c r="GP5">
        <v>4</v>
      </c>
      <c r="GQ5">
        <v>5</v>
      </c>
      <c r="GR5">
        <v>5</v>
      </c>
      <c r="GS5">
        <v>4</v>
      </c>
      <c r="GT5">
        <v>4</v>
      </c>
      <c r="GU5">
        <v>4</v>
      </c>
      <c r="GV5">
        <v>4</v>
      </c>
      <c r="GW5">
        <v>5</v>
      </c>
      <c r="GX5">
        <v>5</v>
      </c>
      <c r="GY5">
        <v>5</v>
      </c>
      <c r="GZ5">
        <v>5</v>
      </c>
      <c r="HA5">
        <v>5</v>
      </c>
      <c r="HB5">
        <v>5</v>
      </c>
      <c r="HC5">
        <v>5</v>
      </c>
      <c r="HD5" s="38">
        <f t="shared" si="63"/>
        <v>4</v>
      </c>
      <c r="HE5" s="38">
        <f t="shared" si="64"/>
        <v>3.6666666666666665</v>
      </c>
      <c r="HF5" s="38">
        <f t="shared" si="65"/>
        <v>3</v>
      </c>
      <c r="HG5" s="38">
        <f t="shared" si="66"/>
        <v>3.4285714285714284</v>
      </c>
      <c r="HH5" s="38">
        <f t="shared" si="67"/>
        <v>4.4000000000000004</v>
      </c>
      <c r="HI5" s="38">
        <f t="shared" si="68"/>
        <v>4.25</v>
      </c>
      <c r="HJ5" s="38">
        <f t="shared" si="69"/>
        <v>5</v>
      </c>
      <c r="HK5" s="38">
        <f t="shared" si="70"/>
        <v>5</v>
      </c>
      <c r="HL5" t="s">
        <v>585</v>
      </c>
      <c r="HM5">
        <v>1</v>
      </c>
      <c r="HN5" t="s">
        <v>586</v>
      </c>
      <c r="HO5">
        <v>1</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1</v>
      </c>
      <c r="JA5">
        <v>1</v>
      </c>
      <c r="JB5">
        <v>0</v>
      </c>
      <c r="JC5">
        <v>0</v>
      </c>
      <c r="JD5">
        <v>0</v>
      </c>
      <c r="JE5">
        <v>1</v>
      </c>
      <c r="JF5">
        <v>1</v>
      </c>
      <c r="JG5">
        <v>0</v>
      </c>
      <c r="JH5">
        <v>0</v>
      </c>
      <c r="JI5">
        <v>0</v>
      </c>
      <c r="JJ5">
        <v>0</v>
      </c>
      <c r="JK5">
        <v>1</v>
      </c>
      <c r="JL5">
        <v>0</v>
      </c>
      <c r="JM5">
        <v>0</v>
      </c>
      <c r="JN5">
        <v>0</v>
      </c>
      <c r="JO5">
        <v>2</v>
      </c>
      <c r="JP5">
        <v>2</v>
      </c>
      <c r="JQ5">
        <v>3</v>
      </c>
      <c r="JR5">
        <v>3</v>
      </c>
      <c r="JS5">
        <v>3</v>
      </c>
      <c r="JT5">
        <v>2</v>
      </c>
      <c r="JU5">
        <v>0</v>
      </c>
      <c r="JV5">
        <v>3</v>
      </c>
      <c r="JW5">
        <v>3</v>
      </c>
      <c r="JX5">
        <v>0</v>
      </c>
      <c r="JY5">
        <v>1</v>
      </c>
      <c r="JZ5">
        <v>1</v>
      </c>
      <c r="KA5">
        <v>1</v>
      </c>
      <c r="KB5">
        <v>0</v>
      </c>
      <c r="KC5">
        <v>1</v>
      </c>
      <c r="KD5" s="52">
        <f t="shared" si="71"/>
        <v>22</v>
      </c>
      <c r="KE5" s="48">
        <f t="shared" si="72"/>
        <v>3</v>
      </c>
      <c r="KF5" s="53">
        <f t="shared" si="73"/>
        <v>25</v>
      </c>
      <c r="KG5">
        <v>62</v>
      </c>
      <c r="KH5">
        <v>1</v>
      </c>
      <c r="KI5">
        <v>1</v>
      </c>
      <c r="KJ5">
        <v>0</v>
      </c>
      <c r="KK5">
        <v>1</v>
      </c>
      <c r="KL5">
        <v>0</v>
      </c>
      <c r="KM5">
        <v>0</v>
      </c>
      <c r="KN5">
        <v>0</v>
      </c>
      <c r="KO5">
        <v>0</v>
      </c>
      <c r="KP5">
        <v>0</v>
      </c>
      <c r="KQ5">
        <v>0</v>
      </c>
      <c r="KR5">
        <v>0</v>
      </c>
      <c r="KS5" t="s">
        <v>18</v>
      </c>
      <c r="KT5" t="s">
        <v>587</v>
      </c>
      <c r="KU5" t="s">
        <v>588</v>
      </c>
      <c r="KV5">
        <v>2</v>
      </c>
      <c r="KW5">
        <v>1</v>
      </c>
      <c r="KX5">
        <v>0</v>
      </c>
      <c r="KY5">
        <v>2</v>
      </c>
      <c r="KZ5">
        <v>1</v>
      </c>
      <c r="LA5">
        <v>3</v>
      </c>
      <c r="LB5">
        <v>3</v>
      </c>
      <c r="LC5">
        <v>3</v>
      </c>
      <c r="LD5">
        <v>3</v>
      </c>
      <c r="LE5">
        <v>3</v>
      </c>
      <c r="LF5">
        <v>3</v>
      </c>
      <c r="LG5" t="s">
        <v>18</v>
      </c>
      <c r="LH5">
        <v>4</v>
      </c>
      <c r="LI5">
        <v>5</v>
      </c>
      <c r="LJ5">
        <v>4</v>
      </c>
      <c r="LK5">
        <v>1</v>
      </c>
      <c r="LL5">
        <v>2</v>
      </c>
      <c r="LM5">
        <v>4</v>
      </c>
      <c r="LN5">
        <v>5</v>
      </c>
      <c r="LO5">
        <v>5</v>
      </c>
      <c r="LP5">
        <v>1</v>
      </c>
      <c r="LQ5">
        <v>3</v>
      </c>
      <c r="LR5">
        <v>3</v>
      </c>
      <c r="LS5">
        <v>5</v>
      </c>
      <c r="LT5">
        <v>5</v>
      </c>
      <c r="LU5">
        <v>4</v>
      </c>
      <c r="LV5">
        <v>3</v>
      </c>
      <c r="LW5">
        <v>5</v>
      </c>
      <c r="LX5">
        <v>3</v>
      </c>
      <c r="LY5">
        <v>3</v>
      </c>
      <c r="LZ5">
        <v>1</v>
      </c>
      <c r="MA5">
        <v>5</v>
      </c>
      <c r="MB5" s="3">
        <f t="shared" si="38"/>
        <v>4</v>
      </c>
      <c r="MC5" s="3">
        <f t="shared" si="39"/>
        <v>1</v>
      </c>
      <c r="MD5" s="3">
        <f t="shared" si="40"/>
        <v>4</v>
      </c>
      <c r="ME5" s="3">
        <f t="shared" si="41"/>
        <v>1</v>
      </c>
      <c r="MF5" s="3">
        <f t="shared" si="42"/>
        <v>2</v>
      </c>
      <c r="MG5" s="3">
        <f t="shared" si="43"/>
        <v>4</v>
      </c>
      <c r="MH5" s="3">
        <f t="shared" si="44"/>
        <v>1</v>
      </c>
      <c r="MI5" s="3">
        <f t="shared" si="45"/>
        <v>1</v>
      </c>
      <c r="MJ5" s="3">
        <f t="shared" si="74"/>
        <v>1</v>
      </c>
      <c r="MK5" s="3">
        <f t="shared" si="75"/>
        <v>3</v>
      </c>
      <c r="ML5" s="3">
        <f t="shared" ref="ML5:ML20" si="82">LR5</f>
        <v>3</v>
      </c>
      <c r="MM5" s="3">
        <f t="shared" si="76"/>
        <v>5</v>
      </c>
      <c r="MN5" s="3">
        <f t="shared" si="77"/>
        <v>5</v>
      </c>
      <c r="MO5" s="3">
        <f t="shared" si="78"/>
        <v>4</v>
      </c>
      <c r="MP5" s="3">
        <f t="shared" si="79"/>
        <v>3</v>
      </c>
      <c r="MQ5" s="3">
        <f t="shared" si="80"/>
        <v>5</v>
      </c>
      <c r="MR5" s="3">
        <f t="shared" si="81"/>
        <v>3</v>
      </c>
      <c r="MS5" s="3">
        <f t="shared" si="47"/>
        <v>3</v>
      </c>
      <c r="MT5" s="3">
        <f t="shared" si="48"/>
        <v>1</v>
      </c>
      <c r="MU5" s="3">
        <f t="shared" si="49"/>
        <v>1</v>
      </c>
      <c r="MV5" s="34">
        <f t="shared" si="50"/>
        <v>55</v>
      </c>
      <c r="MW5">
        <v>1</v>
      </c>
      <c r="MX5">
        <v>0</v>
      </c>
      <c r="MY5">
        <v>1</v>
      </c>
      <c r="MZ5">
        <v>0</v>
      </c>
      <c r="NA5">
        <v>2</v>
      </c>
      <c r="NB5">
        <v>1</v>
      </c>
      <c r="NC5">
        <v>1</v>
      </c>
      <c r="ND5">
        <v>0</v>
      </c>
      <c r="NE5">
        <v>0</v>
      </c>
      <c r="NF5">
        <v>1</v>
      </c>
      <c r="NG5">
        <v>2</v>
      </c>
      <c r="NH5" s="59">
        <f t="shared" si="51"/>
        <v>0</v>
      </c>
      <c r="NI5">
        <f t="shared" si="52"/>
        <v>50</v>
      </c>
      <c r="NJ5">
        <f t="shared" si="53"/>
        <v>7</v>
      </c>
      <c r="NK5" s="34">
        <f t="shared" si="54"/>
        <v>14.000000000000002</v>
      </c>
    </row>
    <row r="6" spans="1:375" x14ac:dyDescent="0.2">
      <c r="A6" t="s">
        <v>94</v>
      </c>
      <c r="B6">
        <v>5</v>
      </c>
      <c r="C6" s="26">
        <v>42612</v>
      </c>
      <c r="D6">
        <v>3</v>
      </c>
      <c r="E6">
        <v>7</v>
      </c>
      <c r="F6">
        <v>7</v>
      </c>
      <c r="G6">
        <v>0</v>
      </c>
      <c r="H6">
        <v>0</v>
      </c>
      <c r="I6">
        <v>0</v>
      </c>
      <c r="J6">
        <v>1</v>
      </c>
      <c r="K6">
        <v>0</v>
      </c>
      <c r="L6">
        <v>0</v>
      </c>
      <c r="M6">
        <v>3</v>
      </c>
      <c r="N6">
        <v>3</v>
      </c>
      <c r="O6">
        <v>0</v>
      </c>
      <c r="P6">
        <v>4</v>
      </c>
      <c r="Q6">
        <v>0</v>
      </c>
      <c r="R6">
        <v>0</v>
      </c>
      <c r="S6">
        <v>4</v>
      </c>
      <c r="T6">
        <f t="shared" si="55"/>
        <v>1</v>
      </c>
      <c r="U6">
        <f t="shared" si="0"/>
        <v>0</v>
      </c>
      <c r="V6" s="35">
        <f t="shared" si="56"/>
        <v>15</v>
      </c>
      <c r="W6">
        <v>0</v>
      </c>
      <c r="X6">
        <v>0</v>
      </c>
      <c r="Y6">
        <v>0</v>
      </c>
      <c r="Z6">
        <v>0</v>
      </c>
      <c r="AA6">
        <v>1</v>
      </c>
      <c r="AB6">
        <v>1</v>
      </c>
      <c r="AC6">
        <v>0</v>
      </c>
      <c r="AD6">
        <v>1</v>
      </c>
      <c r="AE6">
        <v>0</v>
      </c>
      <c r="AF6">
        <v>0</v>
      </c>
      <c r="AG6">
        <v>2</v>
      </c>
      <c r="AH6">
        <v>0</v>
      </c>
      <c r="AI6">
        <v>0</v>
      </c>
      <c r="AJ6" s="38">
        <f t="shared" si="57"/>
        <v>3</v>
      </c>
      <c r="AK6" s="38">
        <f t="shared" si="58"/>
        <v>1</v>
      </c>
      <c r="AL6" s="38">
        <f t="shared" si="59"/>
        <v>1</v>
      </c>
      <c r="AM6" s="38">
        <f t="shared" si="60"/>
        <v>5</v>
      </c>
      <c r="AN6">
        <v>1</v>
      </c>
      <c r="AO6">
        <v>0</v>
      </c>
      <c r="AP6">
        <v>0</v>
      </c>
      <c r="AQ6">
        <v>0</v>
      </c>
      <c r="AR6">
        <v>0</v>
      </c>
      <c r="AS6">
        <v>1</v>
      </c>
      <c r="AT6">
        <v>0</v>
      </c>
      <c r="AU6">
        <v>0</v>
      </c>
      <c r="AV6">
        <v>0</v>
      </c>
      <c r="AW6">
        <v>0</v>
      </c>
      <c r="AX6">
        <v>1</v>
      </c>
      <c r="AY6">
        <v>0</v>
      </c>
      <c r="AZ6">
        <v>0</v>
      </c>
      <c r="BA6">
        <v>0</v>
      </c>
      <c r="BB6">
        <v>0</v>
      </c>
      <c r="BC6">
        <v>1</v>
      </c>
      <c r="BD6">
        <v>0</v>
      </c>
      <c r="BE6">
        <v>0</v>
      </c>
      <c r="BF6">
        <v>0</v>
      </c>
      <c r="BG6">
        <v>0</v>
      </c>
      <c r="BH6">
        <v>1</v>
      </c>
      <c r="BI6">
        <v>0</v>
      </c>
      <c r="BJ6">
        <v>0</v>
      </c>
      <c r="BK6">
        <v>0</v>
      </c>
      <c r="BL6">
        <v>0</v>
      </c>
      <c r="BM6">
        <v>1</v>
      </c>
      <c r="BN6">
        <v>0</v>
      </c>
      <c r="BO6">
        <v>0</v>
      </c>
      <c r="BP6">
        <v>0</v>
      </c>
      <c r="BQ6">
        <v>0</v>
      </c>
      <c r="BR6">
        <v>1</v>
      </c>
      <c r="BS6">
        <v>0</v>
      </c>
      <c r="BT6">
        <v>0</v>
      </c>
      <c r="BU6">
        <v>0</v>
      </c>
      <c r="BV6">
        <v>0</v>
      </c>
      <c r="BW6">
        <v>1</v>
      </c>
      <c r="BX6">
        <v>0</v>
      </c>
      <c r="BY6">
        <v>0</v>
      </c>
      <c r="BZ6">
        <v>0</v>
      </c>
      <c r="CA6">
        <v>0</v>
      </c>
      <c r="CB6">
        <v>1</v>
      </c>
      <c r="CC6">
        <v>0</v>
      </c>
      <c r="CD6">
        <v>0</v>
      </c>
      <c r="CE6">
        <v>0</v>
      </c>
      <c r="CF6">
        <v>0</v>
      </c>
      <c r="CG6">
        <v>1</v>
      </c>
      <c r="CH6">
        <v>0</v>
      </c>
      <c r="CI6">
        <v>0</v>
      </c>
      <c r="CJ6">
        <v>0</v>
      </c>
      <c r="CK6">
        <v>0</v>
      </c>
      <c r="CL6">
        <v>1</v>
      </c>
      <c r="CM6">
        <v>0</v>
      </c>
      <c r="CN6">
        <v>0</v>
      </c>
      <c r="CO6">
        <v>0</v>
      </c>
      <c r="CP6">
        <v>0</v>
      </c>
      <c r="CQ6">
        <v>1</v>
      </c>
      <c r="CR6">
        <v>0</v>
      </c>
      <c r="CS6">
        <v>0</v>
      </c>
      <c r="CT6">
        <v>0</v>
      </c>
      <c r="CU6">
        <v>0</v>
      </c>
      <c r="CV6">
        <v>1</v>
      </c>
      <c r="CW6">
        <v>0</v>
      </c>
      <c r="CX6">
        <v>0</v>
      </c>
      <c r="CY6">
        <v>0</v>
      </c>
      <c r="CZ6">
        <v>0</v>
      </c>
      <c r="DA6">
        <v>1</v>
      </c>
      <c r="DB6">
        <v>0</v>
      </c>
      <c r="DC6">
        <v>0</v>
      </c>
      <c r="DD6">
        <v>0</v>
      </c>
      <c r="DE6">
        <v>0</v>
      </c>
      <c r="DF6">
        <v>0</v>
      </c>
      <c r="DG6">
        <v>1</v>
      </c>
      <c r="DH6">
        <v>0</v>
      </c>
      <c r="DI6">
        <v>0</v>
      </c>
      <c r="DJ6">
        <v>0</v>
      </c>
      <c r="DK6">
        <v>0</v>
      </c>
      <c r="DL6">
        <v>1</v>
      </c>
      <c r="DM6">
        <v>0</v>
      </c>
      <c r="DN6">
        <v>0</v>
      </c>
      <c r="DO6">
        <v>0</v>
      </c>
      <c r="DP6">
        <v>1</v>
      </c>
      <c r="DQ6">
        <v>0</v>
      </c>
      <c r="DR6">
        <v>0</v>
      </c>
      <c r="DS6">
        <v>0</v>
      </c>
      <c r="DT6">
        <v>0</v>
      </c>
      <c r="DU6">
        <v>1</v>
      </c>
      <c r="DV6">
        <v>0</v>
      </c>
      <c r="DW6">
        <v>0</v>
      </c>
      <c r="DX6">
        <v>0</v>
      </c>
      <c r="DY6">
        <v>0</v>
      </c>
      <c r="DZ6">
        <v>1</v>
      </c>
      <c r="EA6">
        <v>0</v>
      </c>
      <c r="EB6">
        <v>0</v>
      </c>
      <c r="EC6">
        <v>0</v>
      </c>
      <c r="ED6">
        <v>0</v>
      </c>
      <c r="EF6">
        <v>1</v>
      </c>
      <c r="EG6">
        <v>0</v>
      </c>
      <c r="EH6">
        <v>0</v>
      </c>
      <c r="EI6">
        <v>0</v>
      </c>
      <c r="EJ6">
        <v>0</v>
      </c>
      <c r="EK6">
        <v>1</v>
      </c>
      <c r="EL6">
        <v>0</v>
      </c>
      <c r="EM6">
        <v>0</v>
      </c>
      <c r="EN6">
        <v>0</v>
      </c>
      <c r="EO6">
        <v>0</v>
      </c>
      <c r="EP6" s="40">
        <f t="shared" si="4"/>
        <v>0</v>
      </c>
      <c r="EQ6" s="40">
        <f t="shared" si="5"/>
        <v>0</v>
      </c>
      <c r="ER6" s="40">
        <f t="shared" si="6"/>
        <v>0</v>
      </c>
      <c r="ES6" s="40">
        <f t="shared" si="7"/>
        <v>0</v>
      </c>
      <c r="ET6" s="40">
        <f t="shared" si="8"/>
        <v>0</v>
      </c>
      <c r="EU6" s="40">
        <f t="shared" si="9"/>
        <v>0</v>
      </c>
      <c r="EV6" s="40">
        <f t="shared" si="10"/>
        <v>0</v>
      </c>
      <c r="EW6" s="40">
        <f t="shared" si="11"/>
        <v>0</v>
      </c>
      <c r="EX6" s="40">
        <f t="shared" si="12"/>
        <v>0</v>
      </c>
      <c r="EY6" s="40">
        <f t="shared" si="13"/>
        <v>0</v>
      </c>
      <c r="EZ6" s="40">
        <f t="shared" si="14"/>
        <v>0</v>
      </c>
      <c r="FA6" s="40">
        <f t="shared" si="15"/>
        <v>0</v>
      </c>
      <c r="FB6" s="40">
        <f t="shared" si="16"/>
        <v>0</v>
      </c>
      <c r="FC6" s="40">
        <f t="shared" si="17"/>
        <v>0</v>
      </c>
      <c r="FD6" s="40">
        <f t="shared" si="18"/>
        <v>1</v>
      </c>
      <c r="FE6" s="40">
        <f t="shared" si="19"/>
        <v>1</v>
      </c>
      <c r="FF6" s="40">
        <f t="shared" si="20"/>
        <v>0</v>
      </c>
      <c r="FG6" s="40">
        <f t="shared" si="21"/>
        <v>0</v>
      </c>
      <c r="FH6" s="40">
        <f t="shared" si="22"/>
        <v>0</v>
      </c>
      <c r="FI6" s="40">
        <f t="shared" si="23"/>
        <v>0</v>
      </c>
      <c r="FJ6" s="40">
        <f t="shared" si="24"/>
        <v>0</v>
      </c>
      <c r="FK6" s="38">
        <f t="shared" si="25"/>
        <v>2</v>
      </c>
      <c r="FL6">
        <v>5</v>
      </c>
      <c r="FM6">
        <v>5</v>
      </c>
      <c r="FN6">
        <v>5</v>
      </c>
      <c r="FO6">
        <v>5</v>
      </c>
      <c r="FP6">
        <v>5</v>
      </c>
      <c r="FQ6">
        <v>5</v>
      </c>
      <c r="FR6">
        <v>0</v>
      </c>
      <c r="FS6">
        <v>0</v>
      </c>
      <c r="FT6">
        <v>0</v>
      </c>
      <c r="FU6">
        <v>0</v>
      </c>
      <c r="FV6" s="38">
        <f t="shared" si="61"/>
        <v>15</v>
      </c>
      <c r="FW6" s="38">
        <f t="shared" si="62"/>
        <v>15</v>
      </c>
      <c r="FX6">
        <v>3</v>
      </c>
      <c r="FY6">
        <v>3</v>
      </c>
      <c r="FZ6">
        <v>3</v>
      </c>
      <c r="GA6">
        <v>3</v>
      </c>
      <c r="GB6">
        <v>2</v>
      </c>
      <c r="GC6">
        <v>2</v>
      </c>
      <c r="GD6">
        <v>2</v>
      </c>
      <c r="GE6">
        <v>0</v>
      </c>
      <c r="GF6">
        <v>0</v>
      </c>
      <c r="GG6">
        <v>0</v>
      </c>
      <c r="GH6">
        <v>0</v>
      </c>
      <c r="GI6">
        <v>3</v>
      </c>
      <c r="GJ6">
        <v>3</v>
      </c>
      <c r="GK6">
        <v>3</v>
      </c>
      <c r="GL6">
        <v>3</v>
      </c>
      <c r="GM6">
        <v>3</v>
      </c>
      <c r="GN6">
        <v>4</v>
      </c>
      <c r="GO6">
        <v>4</v>
      </c>
      <c r="GP6">
        <v>2</v>
      </c>
      <c r="GQ6">
        <v>4</v>
      </c>
      <c r="GR6">
        <v>4</v>
      </c>
      <c r="GS6">
        <v>4</v>
      </c>
      <c r="GT6">
        <v>4</v>
      </c>
      <c r="GU6">
        <v>4</v>
      </c>
      <c r="GV6">
        <v>4</v>
      </c>
      <c r="GW6">
        <v>4</v>
      </c>
      <c r="GX6">
        <v>4</v>
      </c>
      <c r="GY6">
        <v>4</v>
      </c>
      <c r="GZ6">
        <v>1</v>
      </c>
      <c r="HA6">
        <v>4</v>
      </c>
      <c r="HB6">
        <v>4</v>
      </c>
      <c r="HC6">
        <v>4</v>
      </c>
      <c r="HD6" s="38">
        <f t="shared" si="63"/>
        <v>3</v>
      </c>
      <c r="HE6" s="38">
        <f t="shared" si="64"/>
        <v>2</v>
      </c>
      <c r="HF6" s="38">
        <f t="shared" si="65"/>
        <v>0</v>
      </c>
      <c r="HG6" s="38">
        <f t="shared" si="66"/>
        <v>2.7142857142857144</v>
      </c>
      <c r="HH6" s="38">
        <f t="shared" si="67"/>
        <v>3.6</v>
      </c>
      <c r="HI6" s="38">
        <f t="shared" si="68"/>
        <v>4</v>
      </c>
      <c r="HJ6" s="38">
        <f t="shared" si="69"/>
        <v>3</v>
      </c>
      <c r="HK6" s="38">
        <f t="shared" si="70"/>
        <v>4</v>
      </c>
      <c r="HL6" t="s">
        <v>589</v>
      </c>
      <c r="HM6">
        <v>0</v>
      </c>
      <c r="HN6" t="s">
        <v>575</v>
      </c>
      <c r="HO6">
        <v>1</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1</v>
      </c>
      <c r="JG6">
        <v>1</v>
      </c>
      <c r="JH6">
        <v>0</v>
      </c>
      <c r="JI6">
        <v>0</v>
      </c>
      <c r="JJ6">
        <v>0</v>
      </c>
      <c r="JK6">
        <v>0</v>
      </c>
      <c r="JL6">
        <v>0</v>
      </c>
      <c r="JM6">
        <v>0</v>
      </c>
      <c r="JN6">
        <v>0</v>
      </c>
      <c r="JO6">
        <v>2</v>
      </c>
      <c r="JP6">
        <v>2</v>
      </c>
      <c r="JQ6">
        <v>2</v>
      </c>
      <c r="JR6">
        <v>1</v>
      </c>
      <c r="JS6">
        <v>0</v>
      </c>
      <c r="JT6">
        <v>0</v>
      </c>
      <c r="JU6">
        <v>2</v>
      </c>
      <c r="JV6">
        <v>3</v>
      </c>
      <c r="JW6">
        <v>0</v>
      </c>
      <c r="JX6">
        <v>2</v>
      </c>
      <c r="JY6">
        <v>2</v>
      </c>
      <c r="JZ6">
        <v>3</v>
      </c>
      <c r="KA6">
        <v>1</v>
      </c>
      <c r="KB6">
        <v>0</v>
      </c>
      <c r="KC6">
        <v>0</v>
      </c>
      <c r="KD6" s="52">
        <f t="shared" si="71"/>
        <v>16</v>
      </c>
      <c r="KE6" s="48">
        <f t="shared" si="72"/>
        <v>4</v>
      </c>
      <c r="KF6" s="53">
        <f t="shared" si="73"/>
        <v>20</v>
      </c>
      <c r="KG6">
        <v>50</v>
      </c>
      <c r="KH6">
        <v>1</v>
      </c>
      <c r="KI6">
        <v>0</v>
      </c>
      <c r="KJ6">
        <v>0</v>
      </c>
      <c r="KK6">
        <v>0</v>
      </c>
      <c r="KL6">
        <v>0</v>
      </c>
      <c r="KM6">
        <v>0</v>
      </c>
      <c r="KN6">
        <v>0</v>
      </c>
      <c r="KO6">
        <v>0</v>
      </c>
      <c r="KP6">
        <v>0</v>
      </c>
      <c r="KQ6">
        <v>0</v>
      </c>
      <c r="KR6">
        <v>0</v>
      </c>
      <c r="KS6" t="s">
        <v>575</v>
      </c>
      <c r="KT6" t="s">
        <v>590</v>
      </c>
      <c r="KU6" t="s">
        <v>591</v>
      </c>
      <c r="KV6">
        <v>2</v>
      </c>
      <c r="KW6">
        <v>1</v>
      </c>
      <c r="KX6">
        <v>1</v>
      </c>
      <c r="KY6">
        <v>1</v>
      </c>
      <c r="KZ6">
        <v>0</v>
      </c>
      <c r="LA6">
        <v>3</v>
      </c>
      <c r="LB6">
        <v>3</v>
      </c>
      <c r="LC6">
        <v>3</v>
      </c>
      <c r="LD6">
        <v>3</v>
      </c>
      <c r="LE6">
        <v>3</v>
      </c>
      <c r="LF6">
        <v>3</v>
      </c>
      <c r="LG6" t="s">
        <v>575</v>
      </c>
      <c r="LH6">
        <v>5</v>
      </c>
      <c r="LI6">
        <v>4</v>
      </c>
      <c r="LJ6">
        <v>2</v>
      </c>
      <c r="LK6">
        <v>1</v>
      </c>
      <c r="LL6">
        <v>4</v>
      </c>
      <c r="LM6">
        <v>3</v>
      </c>
      <c r="LN6">
        <v>1</v>
      </c>
      <c r="LO6">
        <v>4</v>
      </c>
      <c r="LP6">
        <v>3</v>
      </c>
      <c r="LQ6">
        <v>1</v>
      </c>
      <c r="LR6">
        <v>3</v>
      </c>
      <c r="LS6">
        <v>4</v>
      </c>
      <c r="LT6">
        <v>2</v>
      </c>
      <c r="LU6">
        <v>2</v>
      </c>
      <c r="LV6">
        <v>2</v>
      </c>
      <c r="LW6">
        <v>4</v>
      </c>
      <c r="LX6">
        <v>4</v>
      </c>
      <c r="LY6">
        <v>4</v>
      </c>
      <c r="LZ6">
        <v>3</v>
      </c>
      <c r="MA6">
        <v>4</v>
      </c>
      <c r="MB6" s="3">
        <f t="shared" si="38"/>
        <v>5</v>
      </c>
      <c r="MC6" s="3">
        <f t="shared" si="39"/>
        <v>2</v>
      </c>
      <c r="MD6" s="3">
        <f t="shared" si="40"/>
        <v>2</v>
      </c>
      <c r="ME6" s="3">
        <f t="shared" si="41"/>
        <v>1</v>
      </c>
      <c r="MF6" s="3">
        <f t="shared" si="42"/>
        <v>4</v>
      </c>
      <c r="MG6" s="3">
        <f t="shared" si="43"/>
        <v>3</v>
      </c>
      <c r="MH6" s="3">
        <f t="shared" si="44"/>
        <v>5</v>
      </c>
      <c r="MI6" s="3">
        <f t="shared" si="45"/>
        <v>2</v>
      </c>
      <c r="MJ6" s="3">
        <f t="shared" si="74"/>
        <v>3</v>
      </c>
      <c r="MK6" s="3">
        <f t="shared" si="75"/>
        <v>1</v>
      </c>
      <c r="ML6" s="3">
        <f t="shared" si="82"/>
        <v>3</v>
      </c>
      <c r="MM6" s="3">
        <f t="shared" si="76"/>
        <v>4</v>
      </c>
      <c r="MN6" s="3">
        <f t="shared" si="77"/>
        <v>2</v>
      </c>
      <c r="MO6" s="3">
        <f t="shared" si="78"/>
        <v>2</v>
      </c>
      <c r="MP6" s="3">
        <f t="shared" si="79"/>
        <v>2</v>
      </c>
      <c r="MQ6" s="3">
        <f t="shared" si="80"/>
        <v>4</v>
      </c>
      <c r="MR6" s="3">
        <f t="shared" si="81"/>
        <v>4</v>
      </c>
      <c r="MS6" s="3">
        <f t="shared" si="47"/>
        <v>2</v>
      </c>
      <c r="MT6" s="3">
        <f t="shared" si="48"/>
        <v>3</v>
      </c>
      <c r="MU6" s="3">
        <f t="shared" si="49"/>
        <v>2</v>
      </c>
      <c r="MV6" s="34">
        <f t="shared" si="50"/>
        <v>56</v>
      </c>
      <c r="MW6">
        <v>1</v>
      </c>
      <c r="MX6">
        <v>2</v>
      </c>
      <c r="MY6">
        <v>1</v>
      </c>
      <c r="MZ6">
        <v>1</v>
      </c>
      <c r="NA6">
        <v>2</v>
      </c>
      <c r="NB6">
        <v>2</v>
      </c>
      <c r="NC6">
        <v>1</v>
      </c>
      <c r="ND6">
        <v>2</v>
      </c>
      <c r="NE6">
        <v>3</v>
      </c>
      <c r="NF6">
        <v>2</v>
      </c>
      <c r="NG6">
        <v>2</v>
      </c>
      <c r="NH6" s="59">
        <f t="shared" si="51"/>
        <v>0</v>
      </c>
      <c r="NI6">
        <f t="shared" si="52"/>
        <v>50</v>
      </c>
      <c r="NJ6">
        <f t="shared" si="53"/>
        <v>17</v>
      </c>
      <c r="NK6" s="34">
        <f t="shared" si="54"/>
        <v>34</v>
      </c>
    </row>
    <row r="7" spans="1:375" x14ac:dyDescent="0.2">
      <c r="A7" t="s">
        <v>95</v>
      </c>
      <c r="B7">
        <v>6</v>
      </c>
      <c r="C7" s="26">
        <v>42648</v>
      </c>
      <c r="D7">
        <v>6</v>
      </c>
      <c r="E7">
        <v>8</v>
      </c>
      <c r="F7">
        <v>5</v>
      </c>
      <c r="G7">
        <v>0</v>
      </c>
      <c r="H7">
        <v>0</v>
      </c>
      <c r="I7">
        <v>0</v>
      </c>
      <c r="J7">
        <v>1</v>
      </c>
      <c r="K7">
        <v>0</v>
      </c>
      <c r="L7">
        <v>1</v>
      </c>
      <c r="M7">
        <v>0</v>
      </c>
      <c r="N7">
        <v>3</v>
      </c>
      <c r="O7">
        <v>0</v>
      </c>
      <c r="P7">
        <v>4</v>
      </c>
      <c r="Q7">
        <v>0</v>
      </c>
      <c r="R7">
        <v>0</v>
      </c>
      <c r="S7">
        <v>3</v>
      </c>
      <c r="T7">
        <f t="shared" si="55"/>
        <v>1</v>
      </c>
      <c r="U7">
        <f t="shared" si="0"/>
        <v>2</v>
      </c>
      <c r="V7" s="35">
        <f t="shared" si="56"/>
        <v>13</v>
      </c>
      <c r="W7">
        <v>1</v>
      </c>
      <c r="X7">
        <v>0</v>
      </c>
      <c r="Y7">
        <v>1</v>
      </c>
      <c r="Z7">
        <v>3</v>
      </c>
      <c r="AA7">
        <v>0</v>
      </c>
      <c r="AB7">
        <v>3</v>
      </c>
      <c r="AC7">
        <v>0</v>
      </c>
      <c r="AD7">
        <v>3</v>
      </c>
      <c r="AE7">
        <v>3</v>
      </c>
      <c r="AF7">
        <v>4</v>
      </c>
      <c r="AG7">
        <v>3</v>
      </c>
      <c r="AH7">
        <v>2</v>
      </c>
      <c r="AI7">
        <v>1</v>
      </c>
      <c r="AJ7" s="38">
        <f t="shared" si="57"/>
        <v>13</v>
      </c>
      <c r="AK7" s="38">
        <f t="shared" si="58"/>
        <v>4</v>
      </c>
      <c r="AL7" s="38">
        <f t="shared" si="59"/>
        <v>7</v>
      </c>
      <c r="AM7" s="38">
        <f t="shared" si="60"/>
        <v>24</v>
      </c>
      <c r="AN7">
        <v>1</v>
      </c>
      <c r="AO7">
        <v>0</v>
      </c>
      <c r="AP7">
        <v>0</v>
      </c>
      <c r="AQ7">
        <v>0</v>
      </c>
      <c r="AR7">
        <v>0</v>
      </c>
      <c r="AS7">
        <v>1</v>
      </c>
      <c r="AT7">
        <v>0</v>
      </c>
      <c r="AU7">
        <v>0</v>
      </c>
      <c r="AV7">
        <v>0</v>
      </c>
      <c r="AW7">
        <v>0</v>
      </c>
      <c r="AX7">
        <v>1</v>
      </c>
      <c r="AY7">
        <v>0</v>
      </c>
      <c r="AZ7">
        <v>0</v>
      </c>
      <c r="BA7">
        <v>0</v>
      </c>
      <c r="BB7">
        <v>0</v>
      </c>
      <c r="BC7">
        <v>1</v>
      </c>
      <c r="BD7">
        <v>1</v>
      </c>
      <c r="BE7">
        <v>0</v>
      </c>
      <c r="BF7">
        <v>0</v>
      </c>
      <c r="BG7">
        <v>0</v>
      </c>
      <c r="BH7">
        <v>1</v>
      </c>
      <c r="BI7">
        <v>0</v>
      </c>
      <c r="BJ7">
        <v>0</v>
      </c>
      <c r="BK7">
        <v>0</v>
      </c>
      <c r="BL7">
        <v>0</v>
      </c>
      <c r="BM7">
        <v>1</v>
      </c>
      <c r="BN7">
        <v>0</v>
      </c>
      <c r="BO7">
        <v>0</v>
      </c>
      <c r="BP7">
        <v>0</v>
      </c>
      <c r="BQ7">
        <v>0</v>
      </c>
      <c r="BR7">
        <v>1</v>
      </c>
      <c r="BS7">
        <v>0</v>
      </c>
      <c r="BT7">
        <v>0</v>
      </c>
      <c r="BU7">
        <v>0</v>
      </c>
      <c r="BV7">
        <v>0</v>
      </c>
      <c r="BW7">
        <v>1</v>
      </c>
      <c r="BX7">
        <v>0</v>
      </c>
      <c r="BY7">
        <v>0</v>
      </c>
      <c r="BZ7">
        <v>0</v>
      </c>
      <c r="CA7">
        <v>0</v>
      </c>
      <c r="CB7">
        <v>1</v>
      </c>
      <c r="CC7">
        <v>0</v>
      </c>
      <c r="CD7">
        <v>0</v>
      </c>
      <c r="CE7">
        <v>0</v>
      </c>
      <c r="CF7">
        <v>0</v>
      </c>
      <c r="CG7">
        <v>1</v>
      </c>
      <c r="CH7">
        <v>0</v>
      </c>
      <c r="CI7">
        <v>0</v>
      </c>
      <c r="CJ7">
        <v>0</v>
      </c>
      <c r="CK7">
        <v>0</v>
      </c>
      <c r="CL7">
        <v>0</v>
      </c>
      <c r="CM7">
        <v>1</v>
      </c>
      <c r="CN7">
        <v>0</v>
      </c>
      <c r="CO7">
        <v>0</v>
      </c>
      <c r="CP7">
        <v>0</v>
      </c>
      <c r="CQ7">
        <v>1</v>
      </c>
      <c r="CR7">
        <v>0</v>
      </c>
      <c r="CS7">
        <v>0</v>
      </c>
      <c r="CT7">
        <v>0</v>
      </c>
      <c r="CU7">
        <v>0</v>
      </c>
      <c r="CV7">
        <v>1</v>
      </c>
      <c r="CW7">
        <v>0</v>
      </c>
      <c r="CX7">
        <v>0</v>
      </c>
      <c r="CY7">
        <v>0</v>
      </c>
      <c r="CZ7">
        <v>0</v>
      </c>
      <c r="DA7">
        <v>1</v>
      </c>
      <c r="DB7">
        <v>0</v>
      </c>
      <c r="DC7">
        <v>0</v>
      </c>
      <c r="DD7">
        <v>0</v>
      </c>
      <c r="DE7">
        <v>0</v>
      </c>
      <c r="DF7">
        <v>0</v>
      </c>
      <c r="DG7">
        <v>1</v>
      </c>
      <c r="DH7">
        <v>0</v>
      </c>
      <c r="DI7">
        <v>0</v>
      </c>
      <c r="DJ7">
        <v>0</v>
      </c>
      <c r="DK7">
        <v>0</v>
      </c>
      <c r="DL7">
        <v>1</v>
      </c>
      <c r="DM7">
        <v>0</v>
      </c>
      <c r="DN7">
        <v>0</v>
      </c>
      <c r="DO7">
        <v>0</v>
      </c>
      <c r="DP7">
        <v>1</v>
      </c>
      <c r="DQ7">
        <v>0</v>
      </c>
      <c r="DR7">
        <v>0</v>
      </c>
      <c r="DS7">
        <v>0</v>
      </c>
      <c r="DT7">
        <v>0</v>
      </c>
      <c r="DU7">
        <v>1</v>
      </c>
      <c r="DV7">
        <v>0</v>
      </c>
      <c r="DW7">
        <v>0</v>
      </c>
      <c r="DX7">
        <v>0</v>
      </c>
      <c r="DY7">
        <v>0</v>
      </c>
      <c r="DZ7">
        <v>1</v>
      </c>
      <c r="EA7">
        <v>0</v>
      </c>
      <c r="EB7">
        <v>0</v>
      </c>
      <c r="EC7">
        <v>0</v>
      </c>
      <c r="ED7">
        <v>0</v>
      </c>
      <c r="EF7">
        <v>1</v>
      </c>
      <c r="EG7">
        <v>0</v>
      </c>
      <c r="EH7">
        <v>0</v>
      </c>
      <c r="EI7">
        <v>0</v>
      </c>
      <c r="EJ7">
        <v>0</v>
      </c>
      <c r="EK7">
        <v>1</v>
      </c>
      <c r="EL7">
        <v>0</v>
      </c>
      <c r="EM7">
        <v>0</v>
      </c>
      <c r="EN7">
        <v>0</v>
      </c>
      <c r="EO7">
        <v>0</v>
      </c>
      <c r="EP7" s="40">
        <f t="shared" si="4"/>
        <v>0</v>
      </c>
      <c r="EQ7" s="40">
        <f t="shared" si="5"/>
        <v>0</v>
      </c>
      <c r="ER7" s="40">
        <f t="shared" si="6"/>
        <v>0</v>
      </c>
      <c r="ES7" s="40">
        <f t="shared" si="7"/>
        <v>1</v>
      </c>
      <c r="ET7" s="40">
        <f t="shared" si="8"/>
        <v>0</v>
      </c>
      <c r="EU7" s="40">
        <f t="shared" si="9"/>
        <v>0</v>
      </c>
      <c r="EV7" s="40">
        <f t="shared" si="10"/>
        <v>0</v>
      </c>
      <c r="EW7" s="40">
        <f t="shared" si="11"/>
        <v>0</v>
      </c>
      <c r="EX7" s="40">
        <f t="shared" si="12"/>
        <v>0</v>
      </c>
      <c r="EY7" s="40">
        <f t="shared" si="13"/>
        <v>0</v>
      </c>
      <c r="EZ7" s="40">
        <f t="shared" si="14"/>
        <v>1</v>
      </c>
      <c r="FA7" s="40">
        <f t="shared" si="15"/>
        <v>0</v>
      </c>
      <c r="FB7" s="40">
        <f t="shared" si="16"/>
        <v>0</v>
      </c>
      <c r="FC7" s="40">
        <f t="shared" si="17"/>
        <v>0</v>
      </c>
      <c r="FD7" s="40">
        <f t="shared" si="18"/>
        <v>1</v>
      </c>
      <c r="FE7" s="40">
        <f t="shared" si="19"/>
        <v>1</v>
      </c>
      <c r="FF7" s="40">
        <f t="shared" si="20"/>
        <v>0</v>
      </c>
      <c r="FG7" s="40">
        <f t="shared" si="21"/>
        <v>0</v>
      </c>
      <c r="FH7" s="40">
        <f t="shared" si="22"/>
        <v>0</v>
      </c>
      <c r="FI7" s="40">
        <f t="shared" si="23"/>
        <v>0</v>
      </c>
      <c r="FJ7" s="40">
        <f t="shared" si="24"/>
        <v>0</v>
      </c>
      <c r="FK7" s="38">
        <f t="shared" si="25"/>
        <v>4</v>
      </c>
      <c r="FL7">
        <v>2</v>
      </c>
      <c r="FM7">
        <v>1</v>
      </c>
      <c r="FN7">
        <v>5</v>
      </c>
      <c r="FO7">
        <v>4</v>
      </c>
      <c r="FP7">
        <v>1</v>
      </c>
      <c r="FQ7">
        <v>3</v>
      </c>
      <c r="FR7">
        <v>6</v>
      </c>
      <c r="FS7">
        <v>5</v>
      </c>
      <c r="FT7">
        <v>7</v>
      </c>
      <c r="FU7">
        <v>3</v>
      </c>
      <c r="FV7" s="38">
        <f t="shared" si="61"/>
        <v>22</v>
      </c>
      <c r="FW7" s="38">
        <f t="shared" si="62"/>
        <v>15</v>
      </c>
      <c r="FX7">
        <v>5</v>
      </c>
      <c r="FY7">
        <v>5</v>
      </c>
      <c r="FZ7">
        <v>5</v>
      </c>
      <c r="GA7">
        <v>1</v>
      </c>
      <c r="GB7">
        <v>1</v>
      </c>
      <c r="GC7">
        <v>3</v>
      </c>
      <c r="GD7">
        <v>5</v>
      </c>
      <c r="GE7">
        <v>4</v>
      </c>
      <c r="GF7">
        <v>2</v>
      </c>
      <c r="GG7">
        <v>3</v>
      </c>
      <c r="GH7">
        <v>0</v>
      </c>
      <c r="GI7">
        <v>3</v>
      </c>
      <c r="GJ7">
        <v>2</v>
      </c>
      <c r="GK7">
        <v>3</v>
      </c>
      <c r="GL7">
        <v>4</v>
      </c>
      <c r="GM7">
        <v>1</v>
      </c>
      <c r="GN7">
        <v>1</v>
      </c>
      <c r="GO7">
        <v>0</v>
      </c>
      <c r="GP7">
        <v>0</v>
      </c>
      <c r="GQ7">
        <v>2</v>
      </c>
      <c r="GR7">
        <v>4</v>
      </c>
      <c r="GS7">
        <v>2</v>
      </c>
      <c r="GT7">
        <v>1</v>
      </c>
      <c r="GU7">
        <v>0</v>
      </c>
      <c r="GV7">
        <v>1</v>
      </c>
      <c r="GW7">
        <v>1</v>
      </c>
      <c r="GX7">
        <v>0</v>
      </c>
      <c r="GY7">
        <v>0</v>
      </c>
      <c r="GZ7">
        <v>0</v>
      </c>
      <c r="HA7">
        <v>4</v>
      </c>
      <c r="HB7">
        <v>4</v>
      </c>
      <c r="HC7">
        <v>4</v>
      </c>
      <c r="HD7" s="38">
        <f t="shared" si="63"/>
        <v>4</v>
      </c>
      <c r="HE7" s="38">
        <f t="shared" si="64"/>
        <v>3</v>
      </c>
      <c r="HF7" s="38">
        <f t="shared" si="65"/>
        <v>3</v>
      </c>
      <c r="HG7" s="38">
        <f t="shared" si="66"/>
        <v>2</v>
      </c>
      <c r="HH7" s="38">
        <f t="shared" si="67"/>
        <v>1.6</v>
      </c>
      <c r="HI7" s="38">
        <f t="shared" si="68"/>
        <v>0.75</v>
      </c>
      <c r="HJ7" s="38">
        <f t="shared" si="69"/>
        <v>0</v>
      </c>
      <c r="HK7" s="38">
        <f t="shared" si="70"/>
        <v>4</v>
      </c>
      <c r="HL7">
        <v>832</v>
      </c>
      <c r="HM7">
        <v>1</v>
      </c>
      <c r="HN7" t="s">
        <v>592</v>
      </c>
      <c r="HO7">
        <v>1</v>
      </c>
      <c r="HP7">
        <v>0</v>
      </c>
      <c r="HQ7">
        <v>0</v>
      </c>
      <c r="HR7">
        <v>0</v>
      </c>
      <c r="HS7">
        <v>0</v>
      </c>
      <c r="HT7">
        <v>1</v>
      </c>
      <c r="HU7">
        <v>1</v>
      </c>
      <c r="HV7">
        <v>0</v>
      </c>
      <c r="HW7">
        <v>0</v>
      </c>
      <c r="HX7">
        <v>0</v>
      </c>
      <c r="HY7">
        <v>0</v>
      </c>
      <c r="HZ7">
        <v>0</v>
      </c>
      <c r="IA7">
        <v>0</v>
      </c>
      <c r="IB7">
        <v>0</v>
      </c>
      <c r="IC7">
        <v>0</v>
      </c>
      <c r="ID7">
        <v>1</v>
      </c>
      <c r="IE7">
        <v>1</v>
      </c>
      <c r="IF7">
        <v>1</v>
      </c>
      <c r="IG7">
        <v>1</v>
      </c>
      <c r="IH7">
        <v>0</v>
      </c>
      <c r="II7">
        <v>0</v>
      </c>
      <c r="IJ7">
        <v>0</v>
      </c>
      <c r="IK7">
        <v>0</v>
      </c>
      <c r="IL7">
        <v>0</v>
      </c>
      <c r="IM7">
        <v>0</v>
      </c>
      <c r="IN7">
        <v>0</v>
      </c>
      <c r="IO7">
        <v>0</v>
      </c>
      <c r="IP7">
        <v>0</v>
      </c>
      <c r="IQ7">
        <v>0</v>
      </c>
      <c r="IR7">
        <v>0</v>
      </c>
      <c r="IS7">
        <v>0</v>
      </c>
      <c r="IT7">
        <v>0</v>
      </c>
      <c r="IU7">
        <v>0</v>
      </c>
      <c r="IV7">
        <v>0</v>
      </c>
      <c r="IW7">
        <v>0</v>
      </c>
      <c r="IX7">
        <v>0</v>
      </c>
      <c r="IY7">
        <v>0</v>
      </c>
      <c r="IZ7">
        <v>1</v>
      </c>
      <c r="JA7">
        <v>1</v>
      </c>
      <c r="JB7">
        <v>0</v>
      </c>
      <c r="JC7">
        <v>0</v>
      </c>
      <c r="JD7">
        <v>0</v>
      </c>
      <c r="JE7">
        <v>0</v>
      </c>
      <c r="JF7">
        <v>1</v>
      </c>
      <c r="JG7">
        <v>1</v>
      </c>
      <c r="JH7">
        <v>0</v>
      </c>
      <c r="JI7">
        <v>0</v>
      </c>
      <c r="JJ7">
        <v>0</v>
      </c>
      <c r="JK7">
        <v>0</v>
      </c>
      <c r="JL7">
        <v>0</v>
      </c>
      <c r="JM7">
        <v>0</v>
      </c>
      <c r="JN7">
        <v>0</v>
      </c>
      <c r="JO7">
        <v>2</v>
      </c>
      <c r="JP7">
        <v>3</v>
      </c>
      <c r="JQ7">
        <v>2</v>
      </c>
      <c r="JR7">
        <v>2</v>
      </c>
      <c r="JS7">
        <v>1</v>
      </c>
      <c r="JT7">
        <v>1</v>
      </c>
      <c r="JU7">
        <v>0</v>
      </c>
      <c r="JV7">
        <v>1</v>
      </c>
      <c r="JW7">
        <v>0</v>
      </c>
      <c r="JX7">
        <v>0</v>
      </c>
      <c r="JY7">
        <v>2</v>
      </c>
      <c r="JZ7">
        <v>0</v>
      </c>
      <c r="KA7">
        <v>0</v>
      </c>
      <c r="KB7">
        <v>0</v>
      </c>
      <c r="KC7">
        <v>2</v>
      </c>
      <c r="KD7" s="52">
        <f t="shared" si="71"/>
        <v>14</v>
      </c>
      <c r="KE7" s="48">
        <f t="shared" si="72"/>
        <v>2</v>
      </c>
      <c r="KF7" s="53">
        <f t="shared" si="73"/>
        <v>16</v>
      </c>
      <c r="KG7">
        <v>58</v>
      </c>
      <c r="KH7">
        <v>1</v>
      </c>
      <c r="KI7">
        <v>0</v>
      </c>
      <c r="KJ7">
        <v>0</v>
      </c>
      <c r="KK7">
        <v>0</v>
      </c>
      <c r="KL7">
        <v>0</v>
      </c>
      <c r="KM7">
        <v>0</v>
      </c>
      <c r="KN7">
        <v>0</v>
      </c>
      <c r="KO7">
        <v>0</v>
      </c>
      <c r="KP7">
        <v>0</v>
      </c>
      <c r="KQ7">
        <v>1</v>
      </c>
      <c r="KR7">
        <v>0</v>
      </c>
      <c r="KS7" t="s">
        <v>593</v>
      </c>
      <c r="KT7" t="s">
        <v>594</v>
      </c>
      <c r="KU7" t="s">
        <v>595</v>
      </c>
      <c r="KV7">
        <v>4</v>
      </c>
      <c r="KW7">
        <v>1</v>
      </c>
      <c r="KX7">
        <v>1</v>
      </c>
      <c r="KY7">
        <v>1</v>
      </c>
      <c r="KZ7">
        <v>0</v>
      </c>
      <c r="LA7">
        <v>3</v>
      </c>
      <c r="LB7">
        <v>3</v>
      </c>
      <c r="LC7">
        <v>3</v>
      </c>
      <c r="LD7">
        <v>3</v>
      </c>
      <c r="LE7">
        <v>1</v>
      </c>
      <c r="LF7">
        <v>1</v>
      </c>
      <c r="LG7" t="s">
        <v>596</v>
      </c>
      <c r="LH7">
        <v>1</v>
      </c>
      <c r="LI7">
        <v>4</v>
      </c>
      <c r="LJ7">
        <v>4</v>
      </c>
      <c r="LK7">
        <v>5</v>
      </c>
      <c r="LL7">
        <v>3</v>
      </c>
      <c r="LM7">
        <v>4</v>
      </c>
      <c r="LN7">
        <v>5</v>
      </c>
      <c r="LO7">
        <v>1</v>
      </c>
      <c r="LP7">
        <v>3</v>
      </c>
      <c r="LQ7">
        <v>1</v>
      </c>
      <c r="LR7">
        <v>4</v>
      </c>
      <c r="LS7">
        <v>5</v>
      </c>
      <c r="LT7">
        <v>4</v>
      </c>
      <c r="LU7">
        <v>1</v>
      </c>
      <c r="LV7">
        <v>2</v>
      </c>
      <c r="LW7">
        <v>1</v>
      </c>
      <c r="LX7">
        <v>2</v>
      </c>
      <c r="LY7">
        <v>5</v>
      </c>
      <c r="LZ7">
        <v>4</v>
      </c>
      <c r="MA7">
        <v>4</v>
      </c>
      <c r="MB7" s="3">
        <f t="shared" si="38"/>
        <v>1</v>
      </c>
      <c r="MC7" s="3">
        <f t="shared" si="39"/>
        <v>2</v>
      </c>
      <c r="MD7" s="3">
        <f t="shared" si="40"/>
        <v>4</v>
      </c>
      <c r="ME7" s="3">
        <f t="shared" si="41"/>
        <v>5</v>
      </c>
      <c r="MF7" s="3">
        <f t="shared" si="42"/>
        <v>3</v>
      </c>
      <c r="MG7" s="3">
        <f t="shared" si="43"/>
        <v>4</v>
      </c>
      <c r="MH7" s="3">
        <f t="shared" si="44"/>
        <v>1</v>
      </c>
      <c r="MI7" s="3">
        <f t="shared" si="45"/>
        <v>5</v>
      </c>
      <c r="MJ7" s="3">
        <f t="shared" si="74"/>
        <v>3</v>
      </c>
      <c r="MK7" s="3">
        <f t="shared" si="75"/>
        <v>1</v>
      </c>
      <c r="ML7" s="3">
        <f t="shared" si="82"/>
        <v>4</v>
      </c>
      <c r="MM7" s="3">
        <f t="shared" si="76"/>
        <v>5</v>
      </c>
      <c r="MN7" s="3">
        <f t="shared" si="77"/>
        <v>4</v>
      </c>
      <c r="MO7" s="3">
        <f t="shared" si="78"/>
        <v>1</v>
      </c>
      <c r="MP7" s="3">
        <f t="shared" si="79"/>
        <v>2</v>
      </c>
      <c r="MQ7" s="3">
        <f t="shared" si="80"/>
        <v>1</v>
      </c>
      <c r="MR7" s="3">
        <f t="shared" si="81"/>
        <v>2</v>
      </c>
      <c r="MS7" s="3">
        <f t="shared" si="47"/>
        <v>1</v>
      </c>
      <c r="MT7" s="3">
        <f t="shared" si="48"/>
        <v>4</v>
      </c>
      <c r="MU7" s="3">
        <f t="shared" si="49"/>
        <v>2</v>
      </c>
      <c r="MV7" s="34">
        <f t="shared" si="50"/>
        <v>55</v>
      </c>
      <c r="MW7">
        <v>3</v>
      </c>
      <c r="MX7">
        <v>0</v>
      </c>
      <c r="MY7">
        <v>3</v>
      </c>
      <c r="MZ7">
        <v>1</v>
      </c>
      <c r="NA7">
        <v>4</v>
      </c>
      <c r="NB7">
        <v>3</v>
      </c>
      <c r="NC7">
        <v>2</v>
      </c>
      <c r="ND7">
        <v>1</v>
      </c>
      <c r="NE7">
        <v>1</v>
      </c>
      <c r="NF7">
        <v>2</v>
      </c>
      <c r="NG7">
        <v>2</v>
      </c>
      <c r="NH7" s="59">
        <f t="shared" si="51"/>
        <v>0</v>
      </c>
      <c r="NI7">
        <f t="shared" si="52"/>
        <v>50</v>
      </c>
      <c r="NJ7">
        <f t="shared" si="53"/>
        <v>20</v>
      </c>
      <c r="NK7" s="34">
        <f t="shared" si="54"/>
        <v>40</v>
      </c>
    </row>
    <row r="8" spans="1:375" x14ac:dyDescent="0.2">
      <c r="A8" t="s">
        <v>96</v>
      </c>
      <c r="B8">
        <v>7</v>
      </c>
      <c r="C8" s="26">
        <v>42611</v>
      </c>
      <c r="D8">
        <v>8</v>
      </c>
      <c r="E8">
        <v>9</v>
      </c>
      <c r="F8">
        <v>9</v>
      </c>
      <c r="G8">
        <v>0</v>
      </c>
      <c r="H8">
        <v>0</v>
      </c>
      <c r="I8">
        <v>0</v>
      </c>
      <c r="J8">
        <v>1</v>
      </c>
      <c r="K8">
        <v>0</v>
      </c>
      <c r="L8">
        <v>0</v>
      </c>
      <c r="M8">
        <v>2</v>
      </c>
      <c r="N8">
        <v>3</v>
      </c>
      <c r="O8">
        <v>2</v>
      </c>
      <c r="P8">
        <v>2</v>
      </c>
      <c r="Q8">
        <v>1</v>
      </c>
      <c r="R8">
        <v>1</v>
      </c>
      <c r="S8">
        <v>1</v>
      </c>
      <c r="T8">
        <f t="shared" si="55"/>
        <v>1</v>
      </c>
      <c r="U8">
        <f t="shared" si="0"/>
        <v>0</v>
      </c>
      <c r="V8" s="35">
        <f t="shared" si="56"/>
        <v>13</v>
      </c>
      <c r="W8">
        <v>2</v>
      </c>
      <c r="X8">
        <v>0</v>
      </c>
      <c r="Y8">
        <v>2</v>
      </c>
      <c r="Z8">
        <v>1</v>
      </c>
      <c r="AA8">
        <v>2</v>
      </c>
      <c r="AB8">
        <v>2</v>
      </c>
      <c r="AC8">
        <v>1</v>
      </c>
      <c r="AD8">
        <v>4</v>
      </c>
      <c r="AE8">
        <v>4</v>
      </c>
      <c r="AF8">
        <v>2</v>
      </c>
      <c r="AG8">
        <v>4</v>
      </c>
      <c r="AH8">
        <v>3</v>
      </c>
      <c r="AI8">
        <v>4</v>
      </c>
      <c r="AJ8" s="38">
        <f t="shared" si="57"/>
        <v>14</v>
      </c>
      <c r="AK8" s="38">
        <f t="shared" si="58"/>
        <v>7</v>
      </c>
      <c r="AL8" s="38">
        <f t="shared" si="59"/>
        <v>10</v>
      </c>
      <c r="AM8" s="38">
        <f t="shared" si="60"/>
        <v>31</v>
      </c>
      <c r="AN8">
        <v>0</v>
      </c>
      <c r="AO8">
        <v>0</v>
      </c>
      <c r="AP8">
        <v>0</v>
      </c>
      <c r="AQ8">
        <v>1</v>
      </c>
      <c r="AR8">
        <v>0</v>
      </c>
      <c r="AS8">
        <v>0</v>
      </c>
      <c r="AT8">
        <v>1</v>
      </c>
      <c r="AU8">
        <v>0</v>
      </c>
      <c r="AV8">
        <v>0</v>
      </c>
      <c r="AW8">
        <v>0</v>
      </c>
      <c r="AX8">
        <v>0</v>
      </c>
      <c r="AY8">
        <v>1</v>
      </c>
      <c r="AZ8">
        <v>0</v>
      </c>
      <c r="BA8">
        <v>0</v>
      </c>
      <c r="BB8">
        <v>0</v>
      </c>
      <c r="BC8">
        <v>0</v>
      </c>
      <c r="BD8">
        <v>1</v>
      </c>
      <c r="BE8">
        <v>0</v>
      </c>
      <c r="BF8">
        <v>0</v>
      </c>
      <c r="BG8">
        <v>0</v>
      </c>
      <c r="BH8">
        <v>0</v>
      </c>
      <c r="BI8">
        <v>0</v>
      </c>
      <c r="BJ8">
        <v>1</v>
      </c>
      <c r="BK8">
        <v>0</v>
      </c>
      <c r="BL8">
        <v>0</v>
      </c>
      <c r="BM8">
        <v>0</v>
      </c>
      <c r="BN8">
        <v>1</v>
      </c>
      <c r="BO8">
        <v>0</v>
      </c>
      <c r="BP8">
        <v>0</v>
      </c>
      <c r="BQ8">
        <v>0</v>
      </c>
      <c r="BR8">
        <v>1</v>
      </c>
      <c r="BS8">
        <v>0</v>
      </c>
      <c r="BT8">
        <v>0</v>
      </c>
      <c r="BU8">
        <v>0</v>
      </c>
      <c r="BV8">
        <v>0</v>
      </c>
      <c r="BW8">
        <v>0</v>
      </c>
      <c r="BX8">
        <v>1</v>
      </c>
      <c r="BY8">
        <v>0</v>
      </c>
      <c r="BZ8">
        <v>0</v>
      </c>
      <c r="CA8">
        <v>0</v>
      </c>
      <c r="CB8">
        <v>1</v>
      </c>
      <c r="CC8">
        <v>0</v>
      </c>
      <c r="CD8">
        <v>0</v>
      </c>
      <c r="CE8">
        <v>0</v>
      </c>
      <c r="CF8">
        <v>0</v>
      </c>
      <c r="CG8">
        <v>1</v>
      </c>
      <c r="CH8">
        <v>0</v>
      </c>
      <c r="CI8">
        <v>0</v>
      </c>
      <c r="CJ8">
        <v>0</v>
      </c>
      <c r="CK8">
        <v>0</v>
      </c>
      <c r="CL8">
        <v>0</v>
      </c>
      <c r="CM8">
        <v>1</v>
      </c>
      <c r="CN8">
        <v>0</v>
      </c>
      <c r="CO8">
        <v>0</v>
      </c>
      <c r="CP8">
        <v>0</v>
      </c>
      <c r="CQ8">
        <v>1</v>
      </c>
      <c r="CR8">
        <v>0</v>
      </c>
      <c r="CS8">
        <v>0</v>
      </c>
      <c r="CT8">
        <v>0</v>
      </c>
      <c r="CU8">
        <v>0</v>
      </c>
      <c r="CV8">
        <v>1</v>
      </c>
      <c r="CW8">
        <v>0</v>
      </c>
      <c r="CX8">
        <v>0</v>
      </c>
      <c r="CY8">
        <v>0</v>
      </c>
      <c r="CZ8">
        <v>0</v>
      </c>
      <c r="DA8">
        <v>1</v>
      </c>
      <c r="DB8">
        <v>0</v>
      </c>
      <c r="DC8">
        <v>0</v>
      </c>
      <c r="DD8">
        <v>0</v>
      </c>
      <c r="DE8">
        <v>0</v>
      </c>
      <c r="DF8">
        <v>0</v>
      </c>
      <c r="DG8">
        <v>0</v>
      </c>
      <c r="DH8">
        <v>1</v>
      </c>
      <c r="DI8">
        <v>0</v>
      </c>
      <c r="DJ8">
        <v>0</v>
      </c>
      <c r="DK8">
        <v>0</v>
      </c>
      <c r="DL8">
        <v>1</v>
      </c>
      <c r="DM8">
        <v>0</v>
      </c>
      <c r="DN8">
        <v>0</v>
      </c>
      <c r="DO8">
        <v>0</v>
      </c>
      <c r="DP8">
        <v>0</v>
      </c>
      <c r="DQ8">
        <v>1</v>
      </c>
      <c r="DR8">
        <v>0</v>
      </c>
      <c r="DS8">
        <v>0</v>
      </c>
      <c r="DT8">
        <v>0</v>
      </c>
      <c r="DU8">
        <v>0</v>
      </c>
      <c r="DV8">
        <v>1</v>
      </c>
      <c r="DW8">
        <v>0</v>
      </c>
      <c r="DX8">
        <v>0</v>
      </c>
      <c r="DY8">
        <v>0</v>
      </c>
      <c r="DZ8">
        <v>0</v>
      </c>
      <c r="EA8">
        <v>1</v>
      </c>
      <c r="EB8">
        <v>0</v>
      </c>
      <c r="EC8">
        <v>0</v>
      </c>
      <c r="ED8">
        <v>0</v>
      </c>
      <c r="EE8">
        <v>0</v>
      </c>
      <c r="EF8">
        <v>0</v>
      </c>
      <c r="EG8">
        <v>1</v>
      </c>
      <c r="EH8">
        <v>0</v>
      </c>
      <c r="EI8">
        <v>0</v>
      </c>
      <c r="EJ8">
        <v>0</v>
      </c>
      <c r="EK8">
        <v>1</v>
      </c>
      <c r="EL8">
        <v>0</v>
      </c>
      <c r="EM8">
        <v>0</v>
      </c>
      <c r="EN8">
        <v>0</v>
      </c>
      <c r="EO8">
        <v>0</v>
      </c>
      <c r="EP8" s="40">
        <f t="shared" si="4"/>
        <v>3</v>
      </c>
      <c r="EQ8" s="40">
        <f t="shared" si="5"/>
        <v>1</v>
      </c>
      <c r="ER8" s="40">
        <f t="shared" si="6"/>
        <v>1</v>
      </c>
      <c r="ES8" s="40">
        <f t="shared" si="7"/>
        <v>1</v>
      </c>
      <c r="ET8" s="40">
        <f t="shared" si="8"/>
        <v>2</v>
      </c>
      <c r="EU8" s="40">
        <f t="shared" si="9"/>
        <v>1</v>
      </c>
      <c r="EV8" s="40">
        <f t="shared" si="10"/>
        <v>0</v>
      </c>
      <c r="EW8" s="40">
        <f t="shared" si="11"/>
        <v>1</v>
      </c>
      <c r="EX8" s="40">
        <f t="shared" si="12"/>
        <v>0</v>
      </c>
      <c r="EY8" s="40">
        <f t="shared" si="13"/>
        <v>0</v>
      </c>
      <c r="EZ8" s="40">
        <f t="shared" si="14"/>
        <v>1</v>
      </c>
      <c r="FA8" s="40">
        <f t="shared" si="15"/>
        <v>0</v>
      </c>
      <c r="FB8" s="40">
        <f t="shared" si="16"/>
        <v>0</v>
      </c>
      <c r="FC8" s="40">
        <f t="shared" si="17"/>
        <v>0</v>
      </c>
      <c r="FD8" s="40">
        <f t="shared" si="18"/>
        <v>2</v>
      </c>
      <c r="FE8" s="40">
        <f t="shared" si="19"/>
        <v>1</v>
      </c>
      <c r="FF8" s="40">
        <f t="shared" si="20"/>
        <v>1</v>
      </c>
      <c r="FG8" s="40">
        <f t="shared" si="21"/>
        <v>1</v>
      </c>
      <c r="FH8" s="40">
        <f t="shared" si="22"/>
        <v>1</v>
      </c>
      <c r="FI8" s="40">
        <f t="shared" si="23"/>
        <v>1</v>
      </c>
      <c r="FJ8" s="40">
        <f t="shared" si="24"/>
        <v>0</v>
      </c>
      <c r="FK8" s="38">
        <f t="shared" si="25"/>
        <v>18</v>
      </c>
      <c r="FL8">
        <v>7</v>
      </c>
      <c r="FM8">
        <v>7</v>
      </c>
      <c r="FN8">
        <v>7</v>
      </c>
      <c r="FO8">
        <v>7</v>
      </c>
      <c r="FP8">
        <v>7</v>
      </c>
      <c r="FQ8">
        <v>7</v>
      </c>
      <c r="FR8">
        <v>7</v>
      </c>
      <c r="FS8">
        <v>7</v>
      </c>
      <c r="FT8">
        <v>7</v>
      </c>
      <c r="FU8">
        <v>7</v>
      </c>
      <c r="FV8" s="38">
        <f t="shared" si="61"/>
        <v>42</v>
      </c>
      <c r="FW8" s="38">
        <f t="shared" si="62"/>
        <v>28</v>
      </c>
      <c r="FX8">
        <v>5</v>
      </c>
      <c r="FY8">
        <v>5</v>
      </c>
      <c r="FZ8">
        <v>5</v>
      </c>
      <c r="GA8">
        <v>3</v>
      </c>
      <c r="GB8">
        <v>3</v>
      </c>
      <c r="GC8">
        <v>3</v>
      </c>
      <c r="GD8">
        <v>3</v>
      </c>
      <c r="GE8">
        <v>5</v>
      </c>
      <c r="GF8">
        <v>5</v>
      </c>
      <c r="GG8">
        <v>3</v>
      </c>
      <c r="GH8">
        <v>3</v>
      </c>
      <c r="GI8">
        <v>5</v>
      </c>
      <c r="GJ8">
        <v>5</v>
      </c>
      <c r="GK8">
        <v>3</v>
      </c>
      <c r="GL8">
        <v>3</v>
      </c>
      <c r="GM8">
        <v>3</v>
      </c>
      <c r="GN8">
        <v>3</v>
      </c>
      <c r="GO8">
        <v>5</v>
      </c>
      <c r="GP8">
        <v>5</v>
      </c>
      <c r="GQ8">
        <v>3</v>
      </c>
      <c r="GR8">
        <v>3</v>
      </c>
      <c r="GS8">
        <v>5</v>
      </c>
      <c r="GT8">
        <v>3</v>
      </c>
      <c r="GU8">
        <v>5</v>
      </c>
      <c r="GV8">
        <v>3</v>
      </c>
      <c r="GW8">
        <v>3</v>
      </c>
      <c r="GX8">
        <v>5</v>
      </c>
      <c r="GY8">
        <v>5</v>
      </c>
      <c r="GZ8">
        <v>5</v>
      </c>
      <c r="HA8">
        <v>4</v>
      </c>
      <c r="HB8">
        <v>3</v>
      </c>
      <c r="HC8">
        <v>5</v>
      </c>
      <c r="HD8" s="38">
        <f t="shared" si="63"/>
        <v>4.5</v>
      </c>
      <c r="HE8" s="38">
        <f t="shared" si="64"/>
        <v>3</v>
      </c>
      <c r="HF8" s="38">
        <f t="shared" si="65"/>
        <v>4.333333333333333</v>
      </c>
      <c r="HG8" s="38">
        <f t="shared" si="66"/>
        <v>3.5714285714285716</v>
      </c>
      <c r="HH8" s="38">
        <f t="shared" si="67"/>
        <v>4.2</v>
      </c>
      <c r="HI8" s="38">
        <f t="shared" si="68"/>
        <v>3.5</v>
      </c>
      <c r="HJ8" s="38">
        <f t="shared" si="69"/>
        <v>5</v>
      </c>
      <c r="HK8" s="38">
        <f t="shared" si="70"/>
        <v>4</v>
      </c>
      <c r="HL8" t="s">
        <v>597</v>
      </c>
      <c r="HM8">
        <v>0</v>
      </c>
      <c r="HN8" t="s">
        <v>598</v>
      </c>
      <c r="HO8">
        <v>4</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1</v>
      </c>
      <c r="IT8">
        <v>0</v>
      </c>
      <c r="IU8">
        <v>0</v>
      </c>
      <c r="IV8">
        <v>0</v>
      </c>
      <c r="IW8">
        <v>0</v>
      </c>
      <c r="IX8">
        <v>0</v>
      </c>
      <c r="IY8">
        <v>0</v>
      </c>
      <c r="IZ8">
        <v>0</v>
      </c>
      <c r="JA8">
        <v>0</v>
      </c>
      <c r="JB8">
        <v>0</v>
      </c>
      <c r="JC8">
        <v>0</v>
      </c>
      <c r="JD8">
        <v>0</v>
      </c>
      <c r="JE8">
        <v>0</v>
      </c>
      <c r="JF8">
        <v>1</v>
      </c>
      <c r="JG8">
        <v>1</v>
      </c>
      <c r="JH8">
        <v>0</v>
      </c>
      <c r="JI8">
        <v>0</v>
      </c>
      <c r="JJ8">
        <v>0</v>
      </c>
      <c r="JK8">
        <v>0</v>
      </c>
      <c r="JL8">
        <v>0</v>
      </c>
      <c r="JM8">
        <v>0</v>
      </c>
      <c r="JN8">
        <v>0</v>
      </c>
      <c r="JO8">
        <v>2</v>
      </c>
      <c r="JP8">
        <v>2</v>
      </c>
      <c r="JQ8">
        <v>2</v>
      </c>
      <c r="JR8">
        <v>3</v>
      </c>
      <c r="JS8">
        <v>2</v>
      </c>
      <c r="JT8">
        <v>2</v>
      </c>
      <c r="JU8">
        <v>2</v>
      </c>
      <c r="JV8">
        <v>3</v>
      </c>
      <c r="JW8">
        <v>3</v>
      </c>
      <c r="JX8">
        <v>2</v>
      </c>
      <c r="JY8">
        <v>2</v>
      </c>
      <c r="JZ8">
        <v>3</v>
      </c>
      <c r="KA8">
        <v>2</v>
      </c>
      <c r="KB8">
        <v>3</v>
      </c>
      <c r="KC8">
        <v>2</v>
      </c>
      <c r="KD8" s="52">
        <f t="shared" si="71"/>
        <v>25</v>
      </c>
      <c r="KE8" s="48">
        <f t="shared" si="72"/>
        <v>10</v>
      </c>
      <c r="KF8" s="53">
        <f t="shared" si="73"/>
        <v>35</v>
      </c>
      <c r="KG8">
        <v>53</v>
      </c>
      <c r="KH8">
        <v>1</v>
      </c>
      <c r="KI8">
        <v>0</v>
      </c>
      <c r="KJ8">
        <v>1</v>
      </c>
      <c r="KK8">
        <v>0</v>
      </c>
      <c r="KL8">
        <v>1</v>
      </c>
      <c r="KM8">
        <v>1</v>
      </c>
      <c r="KN8">
        <v>0</v>
      </c>
      <c r="KO8">
        <v>0</v>
      </c>
      <c r="KP8">
        <v>0</v>
      </c>
      <c r="KQ8">
        <v>0</v>
      </c>
      <c r="KR8">
        <v>0</v>
      </c>
      <c r="KS8" t="s">
        <v>575</v>
      </c>
      <c r="KT8" t="s">
        <v>599</v>
      </c>
      <c r="KU8" t="s">
        <v>600</v>
      </c>
      <c r="KV8">
        <v>3</v>
      </c>
      <c r="KW8">
        <v>1</v>
      </c>
      <c r="KX8">
        <v>1</v>
      </c>
      <c r="KY8">
        <v>1</v>
      </c>
      <c r="KZ8">
        <v>1</v>
      </c>
      <c r="LA8">
        <v>2</v>
      </c>
      <c r="LB8">
        <v>2</v>
      </c>
      <c r="LC8">
        <v>2</v>
      </c>
      <c r="LD8">
        <v>2</v>
      </c>
      <c r="LE8">
        <v>2</v>
      </c>
      <c r="LF8">
        <v>2</v>
      </c>
      <c r="LG8" t="s">
        <v>584</v>
      </c>
      <c r="LH8">
        <v>2</v>
      </c>
      <c r="LI8">
        <v>5</v>
      </c>
      <c r="LJ8">
        <v>5</v>
      </c>
      <c r="LK8">
        <v>5</v>
      </c>
      <c r="LL8">
        <v>1</v>
      </c>
      <c r="LM8">
        <v>1</v>
      </c>
      <c r="LN8">
        <v>5</v>
      </c>
      <c r="LO8">
        <v>5</v>
      </c>
      <c r="LP8">
        <v>5</v>
      </c>
      <c r="LQ8">
        <v>5</v>
      </c>
      <c r="LR8">
        <v>3</v>
      </c>
      <c r="LS8">
        <v>1</v>
      </c>
      <c r="LT8">
        <v>1</v>
      </c>
      <c r="LU8">
        <v>5</v>
      </c>
      <c r="LV8">
        <v>5</v>
      </c>
      <c r="LW8">
        <v>5</v>
      </c>
      <c r="LX8">
        <v>5</v>
      </c>
      <c r="LY8">
        <v>5</v>
      </c>
      <c r="LZ8">
        <v>5</v>
      </c>
      <c r="MA8">
        <v>5</v>
      </c>
      <c r="MB8" s="3">
        <f t="shared" si="38"/>
        <v>2</v>
      </c>
      <c r="MC8" s="3">
        <f t="shared" si="39"/>
        <v>1</v>
      </c>
      <c r="MD8" s="3">
        <f t="shared" si="40"/>
        <v>5</v>
      </c>
      <c r="ME8" s="3">
        <f t="shared" si="41"/>
        <v>5</v>
      </c>
      <c r="MF8" s="3">
        <f t="shared" si="42"/>
        <v>1</v>
      </c>
      <c r="MG8" s="3">
        <f t="shared" si="43"/>
        <v>1</v>
      </c>
      <c r="MH8" s="3">
        <f t="shared" si="44"/>
        <v>1</v>
      </c>
      <c r="MI8" s="3">
        <f t="shared" si="45"/>
        <v>1</v>
      </c>
      <c r="MJ8" s="3">
        <f t="shared" si="74"/>
        <v>5</v>
      </c>
      <c r="MK8" s="3">
        <f t="shared" si="75"/>
        <v>5</v>
      </c>
      <c r="ML8" s="3">
        <f t="shared" si="82"/>
        <v>3</v>
      </c>
      <c r="MM8" s="3">
        <f t="shared" si="76"/>
        <v>1</v>
      </c>
      <c r="MN8" s="3">
        <f t="shared" si="77"/>
        <v>1</v>
      </c>
      <c r="MO8" s="3">
        <f t="shared" si="78"/>
        <v>5</v>
      </c>
      <c r="MP8" s="3">
        <f t="shared" si="79"/>
        <v>5</v>
      </c>
      <c r="MQ8" s="3">
        <f t="shared" si="80"/>
        <v>5</v>
      </c>
      <c r="MR8" s="3">
        <f t="shared" si="81"/>
        <v>5</v>
      </c>
      <c r="MS8" s="3">
        <f t="shared" si="47"/>
        <v>1</v>
      </c>
      <c r="MT8" s="3">
        <f t="shared" si="48"/>
        <v>5</v>
      </c>
      <c r="MU8" s="3">
        <f t="shared" si="49"/>
        <v>1</v>
      </c>
      <c r="MV8" s="34">
        <f t="shared" si="50"/>
        <v>59</v>
      </c>
      <c r="MW8">
        <v>2</v>
      </c>
      <c r="MX8">
        <v>1</v>
      </c>
      <c r="MY8">
        <v>4</v>
      </c>
      <c r="MZ8">
        <v>1</v>
      </c>
      <c r="NA8">
        <v>2</v>
      </c>
      <c r="NB8">
        <v>2</v>
      </c>
      <c r="NC8">
        <v>4</v>
      </c>
      <c r="ND8">
        <v>1</v>
      </c>
      <c r="NE8">
        <v>1</v>
      </c>
      <c r="NF8">
        <v>1</v>
      </c>
      <c r="NG8">
        <v>2</v>
      </c>
      <c r="NH8" s="59">
        <f t="shared" si="51"/>
        <v>0</v>
      </c>
      <c r="NI8">
        <f t="shared" si="52"/>
        <v>50</v>
      </c>
      <c r="NJ8">
        <f t="shared" si="53"/>
        <v>19</v>
      </c>
      <c r="NK8" s="34">
        <f t="shared" si="54"/>
        <v>38</v>
      </c>
    </row>
    <row r="9" spans="1:375" x14ac:dyDescent="0.2">
      <c r="A9" t="s">
        <v>97</v>
      </c>
      <c r="B9">
        <v>8</v>
      </c>
      <c r="C9" s="26">
        <v>42611</v>
      </c>
      <c r="D9">
        <v>7</v>
      </c>
      <c r="E9">
        <v>9</v>
      </c>
      <c r="F9">
        <v>9</v>
      </c>
      <c r="G9">
        <v>1</v>
      </c>
      <c r="H9">
        <v>0</v>
      </c>
      <c r="I9">
        <v>0</v>
      </c>
      <c r="J9">
        <v>0</v>
      </c>
      <c r="K9">
        <v>0</v>
      </c>
      <c r="L9">
        <v>1</v>
      </c>
      <c r="M9">
        <v>1</v>
      </c>
      <c r="N9">
        <v>1</v>
      </c>
      <c r="O9">
        <v>2</v>
      </c>
      <c r="P9">
        <v>2</v>
      </c>
      <c r="Q9">
        <v>3</v>
      </c>
      <c r="R9">
        <v>1</v>
      </c>
      <c r="S9">
        <v>3</v>
      </c>
      <c r="T9">
        <f t="shared" si="55"/>
        <v>0</v>
      </c>
      <c r="U9">
        <f t="shared" si="0"/>
        <v>2</v>
      </c>
      <c r="V9" s="35">
        <f t="shared" si="56"/>
        <v>15</v>
      </c>
      <c r="W9">
        <v>2</v>
      </c>
      <c r="X9">
        <v>0</v>
      </c>
      <c r="Y9" s="32">
        <f>AVERAGE(W9:X9,Z9:AA9,AH9)</f>
        <v>0.8</v>
      </c>
      <c r="Z9">
        <v>1</v>
      </c>
      <c r="AA9">
        <v>0</v>
      </c>
      <c r="AB9">
        <v>1</v>
      </c>
      <c r="AC9" s="32">
        <f>AVERAGE(AB9,AI9)</f>
        <v>0.5</v>
      </c>
      <c r="AD9" s="32">
        <f>AVERAGE(AE9:AG9)</f>
        <v>1</v>
      </c>
      <c r="AE9">
        <v>1</v>
      </c>
      <c r="AF9">
        <v>1</v>
      </c>
      <c r="AG9">
        <v>1</v>
      </c>
      <c r="AH9">
        <v>1</v>
      </c>
      <c r="AI9">
        <v>0</v>
      </c>
      <c r="AJ9" s="38">
        <f>SUM(AD9:AG9)</f>
        <v>4</v>
      </c>
      <c r="AK9" s="38">
        <f>AB9+AC9+AI9</f>
        <v>1.5</v>
      </c>
      <c r="AL9" s="38">
        <f>W9+X9+Y9+Z9+AA9+AH9</f>
        <v>4.8</v>
      </c>
      <c r="AM9" s="38">
        <f t="shared" si="60"/>
        <v>10.3</v>
      </c>
      <c r="AN9">
        <v>1</v>
      </c>
      <c r="AO9">
        <v>0</v>
      </c>
      <c r="AP9">
        <v>0</v>
      </c>
      <c r="AQ9">
        <v>0</v>
      </c>
      <c r="AR9">
        <v>0</v>
      </c>
      <c r="AS9">
        <v>1</v>
      </c>
      <c r="AT9">
        <v>0</v>
      </c>
      <c r="AU9">
        <v>0</v>
      </c>
      <c r="AV9">
        <v>0</v>
      </c>
      <c r="AW9">
        <v>0</v>
      </c>
      <c r="AX9">
        <v>1</v>
      </c>
      <c r="AY9">
        <v>0</v>
      </c>
      <c r="AZ9">
        <v>0</v>
      </c>
      <c r="BA9">
        <v>0</v>
      </c>
      <c r="BB9">
        <v>0</v>
      </c>
      <c r="BC9">
        <v>0</v>
      </c>
      <c r="BD9">
        <v>1</v>
      </c>
      <c r="BE9">
        <v>0</v>
      </c>
      <c r="BF9">
        <v>0</v>
      </c>
      <c r="BG9">
        <v>0</v>
      </c>
      <c r="BH9">
        <v>1</v>
      </c>
      <c r="BI9">
        <v>0</v>
      </c>
      <c r="BJ9">
        <v>0</v>
      </c>
      <c r="BK9">
        <v>0</v>
      </c>
      <c r="BL9">
        <v>0</v>
      </c>
      <c r="BM9">
        <v>1</v>
      </c>
      <c r="BN9">
        <v>0</v>
      </c>
      <c r="BO9">
        <v>0</v>
      </c>
      <c r="BP9">
        <v>0</v>
      </c>
      <c r="BQ9">
        <v>0</v>
      </c>
      <c r="BR9">
        <v>1</v>
      </c>
      <c r="BS9">
        <v>0</v>
      </c>
      <c r="BT9">
        <v>0</v>
      </c>
      <c r="BU9">
        <v>0</v>
      </c>
      <c r="BV9">
        <v>0</v>
      </c>
      <c r="BW9">
        <v>1</v>
      </c>
      <c r="BX9">
        <v>0</v>
      </c>
      <c r="BY9">
        <v>0</v>
      </c>
      <c r="BZ9">
        <v>0</v>
      </c>
      <c r="CA9">
        <v>0</v>
      </c>
      <c r="CB9">
        <v>1</v>
      </c>
      <c r="CC9">
        <v>0</v>
      </c>
      <c r="CD9">
        <v>0</v>
      </c>
      <c r="CE9">
        <v>0</v>
      </c>
      <c r="CF9">
        <v>0</v>
      </c>
      <c r="CG9">
        <v>1</v>
      </c>
      <c r="CH9">
        <v>0</v>
      </c>
      <c r="CI9">
        <v>0</v>
      </c>
      <c r="CJ9">
        <v>0</v>
      </c>
      <c r="CK9">
        <v>0</v>
      </c>
      <c r="CL9">
        <v>1</v>
      </c>
      <c r="CM9">
        <v>0</v>
      </c>
      <c r="CN9">
        <v>0</v>
      </c>
      <c r="CO9">
        <v>0</v>
      </c>
      <c r="CP9">
        <v>0</v>
      </c>
      <c r="CQ9">
        <v>1</v>
      </c>
      <c r="CR9">
        <v>0</v>
      </c>
      <c r="CS9">
        <v>0</v>
      </c>
      <c r="CT9">
        <v>0</v>
      </c>
      <c r="CU9">
        <v>0</v>
      </c>
      <c r="CV9">
        <v>1</v>
      </c>
      <c r="CW9">
        <v>0</v>
      </c>
      <c r="CX9">
        <v>0</v>
      </c>
      <c r="CY9">
        <v>0</v>
      </c>
      <c r="CZ9">
        <v>0</v>
      </c>
      <c r="DA9">
        <v>1</v>
      </c>
      <c r="DB9">
        <v>0</v>
      </c>
      <c r="DC9">
        <v>0</v>
      </c>
      <c r="DD9">
        <v>0</v>
      </c>
      <c r="DE9">
        <v>0</v>
      </c>
      <c r="DF9">
        <v>0</v>
      </c>
      <c r="DG9">
        <v>1</v>
      </c>
      <c r="DH9">
        <v>0</v>
      </c>
      <c r="DI9">
        <v>0</v>
      </c>
      <c r="DJ9">
        <v>0</v>
      </c>
      <c r="DK9">
        <v>0</v>
      </c>
      <c r="DL9">
        <v>1</v>
      </c>
      <c r="DM9">
        <v>0</v>
      </c>
      <c r="DN9">
        <v>0</v>
      </c>
      <c r="DO9">
        <v>0</v>
      </c>
      <c r="DP9">
        <v>1</v>
      </c>
      <c r="DQ9">
        <v>0</v>
      </c>
      <c r="DR9">
        <v>0</v>
      </c>
      <c r="DS9">
        <v>0</v>
      </c>
      <c r="DT9">
        <v>0</v>
      </c>
      <c r="DU9">
        <v>1</v>
      </c>
      <c r="DV9">
        <v>0</v>
      </c>
      <c r="DW9">
        <v>0</v>
      </c>
      <c r="DX9">
        <v>0</v>
      </c>
      <c r="DY9">
        <v>0</v>
      </c>
      <c r="DZ9">
        <v>1</v>
      </c>
      <c r="EA9">
        <v>0</v>
      </c>
      <c r="EB9">
        <v>0</v>
      </c>
      <c r="EC9">
        <v>0</v>
      </c>
      <c r="ED9">
        <v>0</v>
      </c>
      <c r="EF9">
        <v>1</v>
      </c>
      <c r="EG9">
        <v>0</v>
      </c>
      <c r="EH9">
        <v>0</v>
      </c>
      <c r="EI9">
        <v>0</v>
      </c>
      <c r="EJ9">
        <v>0</v>
      </c>
      <c r="EK9">
        <v>1</v>
      </c>
      <c r="EL9">
        <v>0</v>
      </c>
      <c r="EM9">
        <v>0</v>
      </c>
      <c r="EN9">
        <v>0</v>
      </c>
      <c r="EO9">
        <v>0</v>
      </c>
      <c r="EP9" s="40">
        <f t="shared" si="4"/>
        <v>0</v>
      </c>
      <c r="EQ9" s="40">
        <f t="shared" si="5"/>
        <v>0</v>
      </c>
      <c r="ER9" s="40">
        <f t="shared" si="6"/>
        <v>0</v>
      </c>
      <c r="ES9" s="40">
        <f t="shared" si="7"/>
        <v>1</v>
      </c>
      <c r="ET9" s="40">
        <f t="shared" si="8"/>
        <v>0</v>
      </c>
      <c r="EU9" s="40">
        <f t="shared" si="9"/>
        <v>0</v>
      </c>
      <c r="EV9" s="40">
        <f t="shared" si="10"/>
        <v>0</v>
      </c>
      <c r="EW9" s="40">
        <f t="shared" si="11"/>
        <v>0</v>
      </c>
      <c r="EX9" s="40">
        <f t="shared" si="12"/>
        <v>0</v>
      </c>
      <c r="EY9" s="40">
        <f t="shared" si="13"/>
        <v>0</v>
      </c>
      <c r="EZ9" s="40">
        <f t="shared" si="14"/>
        <v>0</v>
      </c>
      <c r="FA9" s="40">
        <f t="shared" si="15"/>
        <v>0</v>
      </c>
      <c r="FB9" s="40">
        <f t="shared" si="16"/>
        <v>0</v>
      </c>
      <c r="FC9" s="40">
        <f t="shared" si="17"/>
        <v>0</v>
      </c>
      <c r="FD9" s="40">
        <f t="shared" si="18"/>
        <v>1</v>
      </c>
      <c r="FE9" s="40">
        <f t="shared" si="19"/>
        <v>1</v>
      </c>
      <c r="FF9" s="40">
        <f t="shared" si="20"/>
        <v>0</v>
      </c>
      <c r="FG9" s="40">
        <f t="shared" si="21"/>
        <v>0</v>
      </c>
      <c r="FH9" s="40">
        <f t="shared" si="22"/>
        <v>0</v>
      </c>
      <c r="FI9" s="40">
        <f t="shared" si="23"/>
        <v>0</v>
      </c>
      <c r="FJ9" s="40">
        <f t="shared" si="24"/>
        <v>0</v>
      </c>
      <c r="FK9" s="38">
        <f t="shared" si="25"/>
        <v>3</v>
      </c>
      <c r="FL9">
        <v>6</v>
      </c>
      <c r="FM9">
        <v>6</v>
      </c>
      <c r="FN9">
        <v>6</v>
      </c>
      <c r="FO9">
        <v>6</v>
      </c>
      <c r="FP9">
        <v>6</v>
      </c>
      <c r="FQ9">
        <v>6</v>
      </c>
      <c r="FR9">
        <v>0</v>
      </c>
      <c r="FS9">
        <v>0</v>
      </c>
      <c r="FT9">
        <v>0</v>
      </c>
      <c r="FU9">
        <v>0</v>
      </c>
      <c r="FV9" s="38">
        <f t="shared" si="61"/>
        <v>18</v>
      </c>
      <c r="FW9" s="38">
        <f t="shared" si="62"/>
        <v>18</v>
      </c>
      <c r="FX9">
        <v>4</v>
      </c>
      <c r="FY9">
        <v>4</v>
      </c>
      <c r="FZ9">
        <v>4</v>
      </c>
      <c r="GA9">
        <v>4</v>
      </c>
      <c r="GB9">
        <v>4</v>
      </c>
      <c r="GC9">
        <v>4</v>
      </c>
      <c r="GD9">
        <v>4</v>
      </c>
      <c r="GE9">
        <v>1</v>
      </c>
      <c r="GF9">
        <v>1</v>
      </c>
      <c r="GG9">
        <v>3</v>
      </c>
      <c r="GH9">
        <v>3</v>
      </c>
      <c r="GI9">
        <v>3</v>
      </c>
      <c r="GJ9">
        <v>5</v>
      </c>
      <c r="GK9">
        <v>5</v>
      </c>
      <c r="GL9">
        <v>5</v>
      </c>
      <c r="GM9">
        <v>5</v>
      </c>
      <c r="GN9">
        <v>5</v>
      </c>
      <c r="GO9">
        <v>5</v>
      </c>
      <c r="GP9">
        <v>3</v>
      </c>
      <c r="GQ9">
        <v>5</v>
      </c>
      <c r="GR9">
        <v>5</v>
      </c>
      <c r="GS9">
        <v>5</v>
      </c>
      <c r="GT9">
        <v>4</v>
      </c>
      <c r="GU9">
        <v>5</v>
      </c>
      <c r="GV9">
        <v>5</v>
      </c>
      <c r="GW9">
        <v>5</v>
      </c>
      <c r="GX9">
        <v>5</v>
      </c>
      <c r="GY9">
        <v>4</v>
      </c>
      <c r="GZ9">
        <v>3</v>
      </c>
      <c r="HA9">
        <v>5</v>
      </c>
      <c r="HB9">
        <v>5</v>
      </c>
      <c r="HC9">
        <v>3</v>
      </c>
      <c r="HD9" s="38">
        <f t="shared" si="63"/>
        <v>4</v>
      </c>
      <c r="HE9" s="38">
        <f t="shared" si="64"/>
        <v>4</v>
      </c>
      <c r="HF9" s="38">
        <f t="shared" si="65"/>
        <v>1.6666666666666667</v>
      </c>
      <c r="HG9" s="38">
        <f t="shared" si="66"/>
        <v>4.4285714285714288</v>
      </c>
      <c r="HH9" s="38">
        <f t="shared" si="67"/>
        <v>4.5999999999999996</v>
      </c>
      <c r="HI9" s="38">
        <f t="shared" si="68"/>
        <v>4.75</v>
      </c>
      <c r="HJ9" s="38">
        <f t="shared" si="69"/>
        <v>4</v>
      </c>
      <c r="HK9" s="38">
        <f t="shared" si="70"/>
        <v>4.333333333333333</v>
      </c>
      <c r="HL9" t="s">
        <v>601</v>
      </c>
      <c r="HM9">
        <v>1</v>
      </c>
      <c r="HN9" t="s">
        <v>602</v>
      </c>
      <c r="HO9">
        <v>1</v>
      </c>
      <c r="HP9">
        <v>0</v>
      </c>
      <c r="HQ9">
        <v>0</v>
      </c>
      <c r="HR9">
        <v>0</v>
      </c>
      <c r="HS9">
        <v>0</v>
      </c>
      <c r="HT9">
        <v>0</v>
      </c>
      <c r="HU9">
        <v>0</v>
      </c>
      <c r="HV9">
        <v>0</v>
      </c>
      <c r="HW9">
        <v>0</v>
      </c>
      <c r="HX9">
        <v>1</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1</v>
      </c>
      <c r="JG9">
        <v>1</v>
      </c>
      <c r="JH9">
        <v>0</v>
      </c>
      <c r="JI9">
        <v>0</v>
      </c>
      <c r="JJ9">
        <v>0</v>
      </c>
      <c r="JK9">
        <v>0</v>
      </c>
      <c r="JL9">
        <v>0</v>
      </c>
      <c r="JM9">
        <v>0</v>
      </c>
      <c r="JN9">
        <v>0</v>
      </c>
      <c r="JO9">
        <v>3</v>
      </c>
      <c r="JP9">
        <v>2</v>
      </c>
      <c r="JQ9">
        <v>1</v>
      </c>
      <c r="JR9">
        <v>2</v>
      </c>
      <c r="JS9">
        <v>1</v>
      </c>
      <c r="JT9">
        <v>0</v>
      </c>
      <c r="JU9">
        <v>0</v>
      </c>
      <c r="JV9">
        <v>3</v>
      </c>
      <c r="JW9">
        <v>2</v>
      </c>
      <c r="JX9">
        <v>2</v>
      </c>
      <c r="JY9">
        <v>2</v>
      </c>
      <c r="JZ9">
        <v>2</v>
      </c>
      <c r="KA9">
        <v>0</v>
      </c>
      <c r="KB9">
        <v>0</v>
      </c>
      <c r="KC9">
        <v>0</v>
      </c>
      <c r="KD9" s="52">
        <f t="shared" si="71"/>
        <v>18</v>
      </c>
      <c r="KE9" s="48">
        <f t="shared" si="72"/>
        <v>2</v>
      </c>
      <c r="KF9" s="53">
        <f t="shared" si="73"/>
        <v>20</v>
      </c>
      <c r="KG9">
        <v>58</v>
      </c>
      <c r="KH9">
        <v>1</v>
      </c>
      <c r="KI9">
        <v>1</v>
      </c>
      <c r="KJ9">
        <v>1</v>
      </c>
      <c r="KK9">
        <v>0</v>
      </c>
      <c r="KL9">
        <v>1</v>
      </c>
      <c r="KM9">
        <v>0</v>
      </c>
      <c r="KN9">
        <v>0</v>
      </c>
      <c r="KO9">
        <v>0</v>
      </c>
      <c r="KP9">
        <v>0</v>
      </c>
      <c r="KQ9">
        <v>0</v>
      </c>
      <c r="KR9">
        <v>0</v>
      </c>
      <c r="KS9" t="s">
        <v>584</v>
      </c>
      <c r="KT9" t="s">
        <v>584</v>
      </c>
      <c r="KU9" t="s">
        <v>603</v>
      </c>
      <c r="KV9">
        <v>3</v>
      </c>
      <c r="KW9">
        <v>1</v>
      </c>
      <c r="KX9">
        <v>1</v>
      </c>
      <c r="KY9">
        <v>3</v>
      </c>
      <c r="KZ9">
        <v>1</v>
      </c>
      <c r="LA9">
        <v>2</v>
      </c>
      <c r="LB9">
        <v>2</v>
      </c>
      <c r="LC9">
        <v>2</v>
      </c>
      <c r="LD9">
        <v>2</v>
      </c>
      <c r="LE9">
        <v>2</v>
      </c>
      <c r="LF9">
        <v>2</v>
      </c>
      <c r="LG9" t="s">
        <v>604</v>
      </c>
      <c r="LH9">
        <v>5</v>
      </c>
      <c r="LI9">
        <v>4</v>
      </c>
      <c r="LJ9">
        <v>3</v>
      </c>
      <c r="LK9">
        <v>1</v>
      </c>
      <c r="LL9">
        <v>3</v>
      </c>
      <c r="LM9">
        <v>3</v>
      </c>
      <c r="LN9">
        <v>3</v>
      </c>
      <c r="LO9">
        <v>3</v>
      </c>
      <c r="LP9">
        <v>3</v>
      </c>
      <c r="LQ9">
        <v>1</v>
      </c>
      <c r="LR9">
        <v>2</v>
      </c>
      <c r="LS9">
        <v>3</v>
      </c>
      <c r="LT9">
        <v>3</v>
      </c>
      <c r="LU9">
        <v>2</v>
      </c>
      <c r="LV9">
        <v>1</v>
      </c>
      <c r="LW9">
        <v>3</v>
      </c>
      <c r="LX9">
        <v>1</v>
      </c>
      <c r="LY9">
        <v>1</v>
      </c>
      <c r="LZ9">
        <v>3</v>
      </c>
      <c r="MA9">
        <v>2</v>
      </c>
      <c r="MB9" s="3">
        <f t="shared" si="38"/>
        <v>5</v>
      </c>
      <c r="MC9" s="3">
        <f t="shared" si="39"/>
        <v>2</v>
      </c>
      <c r="MD9" s="3">
        <f t="shared" si="40"/>
        <v>3</v>
      </c>
      <c r="ME9" s="3">
        <f t="shared" si="41"/>
        <v>1</v>
      </c>
      <c r="MF9" s="3">
        <f t="shared" si="42"/>
        <v>3</v>
      </c>
      <c r="MG9" s="3">
        <f t="shared" si="43"/>
        <v>3</v>
      </c>
      <c r="MH9" s="3">
        <f t="shared" si="44"/>
        <v>3</v>
      </c>
      <c r="MI9" s="3">
        <f t="shared" si="45"/>
        <v>3</v>
      </c>
      <c r="MJ9" s="3">
        <f t="shared" si="74"/>
        <v>3</v>
      </c>
      <c r="MK9" s="3">
        <f t="shared" si="75"/>
        <v>1</v>
      </c>
      <c r="ML9" s="3">
        <f t="shared" si="82"/>
        <v>2</v>
      </c>
      <c r="MM9" s="3">
        <f t="shared" si="76"/>
        <v>3</v>
      </c>
      <c r="MN9" s="3">
        <f t="shared" si="77"/>
        <v>3</v>
      </c>
      <c r="MO9" s="3">
        <f t="shared" si="78"/>
        <v>2</v>
      </c>
      <c r="MP9" s="3">
        <f t="shared" si="79"/>
        <v>1</v>
      </c>
      <c r="MQ9" s="3">
        <f t="shared" si="80"/>
        <v>3</v>
      </c>
      <c r="MR9" s="3">
        <f t="shared" si="81"/>
        <v>1</v>
      </c>
      <c r="MS9" s="3">
        <f t="shared" si="47"/>
        <v>5</v>
      </c>
      <c r="MT9" s="3">
        <f t="shared" si="48"/>
        <v>3</v>
      </c>
      <c r="MU9" s="3">
        <f t="shared" si="49"/>
        <v>4</v>
      </c>
      <c r="MV9" s="34">
        <f t="shared" si="50"/>
        <v>54</v>
      </c>
      <c r="MW9">
        <v>2</v>
      </c>
      <c r="MX9">
        <v>1</v>
      </c>
      <c r="MY9">
        <v>1</v>
      </c>
      <c r="MZ9">
        <v>0</v>
      </c>
      <c r="NA9">
        <v>2</v>
      </c>
      <c r="NB9">
        <v>1</v>
      </c>
      <c r="NC9">
        <v>1</v>
      </c>
      <c r="ND9">
        <v>1</v>
      </c>
      <c r="NE9">
        <v>1</v>
      </c>
      <c r="NF9">
        <v>1</v>
      </c>
      <c r="NG9">
        <v>2</v>
      </c>
      <c r="NH9" s="59">
        <f t="shared" si="51"/>
        <v>0</v>
      </c>
      <c r="NI9">
        <f t="shared" si="52"/>
        <v>50</v>
      </c>
      <c r="NJ9">
        <f t="shared" si="53"/>
        <v>11</v>
      </c>
      <c r="NK9" s="34">
        <f t="shared" si="54"/>
        <v>22</v>
      </c>
    </row>
    <row r="10" spans="1:375" x14ac:dyDescent="0.2">
      <c r="A10" t="s">
        <v>98</v>
      </c>
      <c r="B10">
        <v>9</v>
      </c>
      <c r="C10" s="26">
        <v>42674</v>
      </c>
      <c r="D10">
        <v>7</v>
      </c>
      <c r="E10">
        <v>9</v>
      </c>
      <c r="F10">
        <v>7</v>
      </c>
      <c r="G10">
        <v>1</v>
      </c>
      <c r="H10">
        <v>0</v>
      </c>
      <c r="I10">
        <v>0</v>
      </c>
      <c r="J10">
        <v>0</v>
      </c>
      <c r="K10">
        <v>0</v>
      </c>
      <c r="L10">
        <v>1</v>
      </c>
      <c r="M10">
        <v>1</v>
      </c>
      <c r="N10">
        <v>1</v>
      </c>
      <c r="O10">
        <v>0</v>
      </c>
      <c r="P10">
        <v>2</v>
      </c>
      <c r="Q10">
        <v>0</v>
      </c>
      <c r="R10">
        <v>0</v>
      </c>
      <c r="S10">
        <v>0</v>
      </c>
      <c r="T10">
        <f t="shared" si="55"/>
        <v>0</v>
      </c>
      <c r="U10">
        <f t="shared" si="0"/>
        <v>2</v>
      </c>
      <c r="V10" s="35">
        <f t="shared" si="56"/>
        <v>6</v>
      </c>
      <c r="W10">
        <v>3</v>
      </c>
      <c r="X10">
        <v>2</v>
      </c>
      <c r="Y10">
        <v>2</v>
      </c>
      <c r="Z10">
        <v>2</v>
      </c>
      <c r="AA10">
        <v>2</v>
      </c>
      <c r="AB10">
        <v>3</v>
      </c>
      <c r="AC10">
        <v>1</v>
      </c>
      <c r="AD10">
        <v>4</v>
      </c>
      <c r="AE10">
        <v>2</v>
      </c>
      <c r="AF10">
        <v>3</v>
      </c>
      <c r="AG10">
        <v>4</v>
      </c>
      <c r="AH10">
        <v>1</v>
      </c>
      <c r="AI10">
        <v>3</v>
      </c>
      <c r="AJ10" s="38">
        <f t="shared" si="57"/>
        <v>13</v>
      </c>
      <c r="AK10" s="38">
        <f t="shared" si="58"/>
        <v>7</v>
      </c>
      <c r="AL10" s="38">
        <f t="shared" si="59"/>
        <v>12</v>
      </c>
      <c r="AM10" s="38">
        <f t="shared" si="60"/>
        <v>32</v>
      </c>
      <c r="AN10">
        <v>1</v>
      </c>
      <c r="AO10">
        <v>0</v>
      </c>
      <c r="AP10">
        <v>0</v>
      </c>
      <c r="AQ10">
        <v>0</v>
      </c>
      <c r="AR10">
        <v>0</v>
      </c>
      <c r="AS10">
        <v>1</v>
      </c>
      <c r="AT10">
        <v>0</v>
      </c>
      <c r="AU10">
        <v>0</v>
      </c>
      <c r="AV10">
        <v>0</v>
      </c>
      <c r="AW10">
        <v>0</v>
      </c>
      <c r="AX10">
        <v>1</v>
      </c>
      <c r="AY10">
        <v>0</v>
      </c>
      <c r="AZ10">
        <v>0</v>
      </c>
      <c r="BA10">
        <v>0</v>
      </c>
      <c r="BB10">
        <v>0</v>
      </c>
      <c r="BC10">
        <v>0</v>
      </c>
      <c r="BD10">
        <v>1</v>
      </c>
      <c r="BE10">
        <v>0</v>
      </c>
      <c r="BF10">
        <v>0</v>
      </c>
      <c r="BG10">
        <v>0</v>
      </c>
      <c r="BH10">
        <v>0</v>
      </c>
      <c r="BI10">
        <v>1</v>
      </c>
      <c r="BJ10">
        <v>0</v>
      </c>
      <c r="BK10">
        <v>0</v>
      </c>
      <c r="BL10">
        <v>0</v>
      </c>
      <c r="BM10">
        <v>1</v>
      </c>
      <c r="BN10">
        <v>0</v>
      </c>
      <c r="BO10">
        <v>0</v>
      </c>
      <c r="BP10">
        <v>0</v>
      </c>
      <c r="BQ10">
        <v>0</v>
      </c>
      <c r="BR10">
        <v>1</v>
      </c>
      <c r="BS10">
        <v>0</v>
      </c>
      <c r="BT10">
        <v>0</v>
      </c>
      <c r="BU10">
        <v>0</v>
      </c>
      <c r="BV10">
        <v>0</v>
      </c>
      <c r="BW10">
        <v>0</v>
      </c>
      <c r="BX10">
        <v>1</v>
      </c>
      <c r="BY10">
        <v>0</v>
      </c>
      <c r="BZ10">
        <v>0</v>
      </c>
      <c r="CA10">
        <v>0</v>
      </c>
      <c r="CB10">
        <v>1</v>
      </c>
      <c r="CC10">
        <v>0</v>
      </c>
      <c r="CD10">
        <v>0</v>
      </c>
      <c r="CE10">
        <v>0</v>
      </c>
      <c r="CF10">
        <v>0</v>
      </c>
      <c r="CG10">
        <v>1</v>
      </c>
      <c r="CH10">
        <v>0</v>
      </c>
      <c r="CI10">
        <v>0</v>
      </c>
      <c r="CJ10">
        <v>0</v>
      </c>
      <c r="CK10">
        <v>0</v>
      </c>
      <c r="CL10">
        <v>1</v>
      </c>
      <c r="CM10">
        <v>0</v>
      </c>
      <c r="CN10">
        <v>0</v>
      </c>
      <c r="CO10">
        <v>0</v>
      </c>
      <c r="CP10">
        <v>0</v>
      </c>
      <c r="CQ10">
        <v>1</v>
      </c>
      <c r="CR10">
        <v>0</v>
      </c>
      <c r="CS10">
        <v>0</v>
      </c>
      <c r="CT10">
        <v>0</v>
      </c>
      <c r="CU10">
        <v>0</v>
      </c>
      <c r="CV10">
        <v>1</v>
      </c>
      <c r="CW10">
        <v>0</v>
      </c>
      <c r="CX10">
        <v>0</v>
      </c>
      <c r="CY10">
        <v>0</v>
      </c>
      <c r="CZ10">
        <v>0</v>
      </c>
      <c r="DA10">
        <v>0</v>
      </c>
      <c r="DB10">
        <v>1</v>
      </c>
      <c r="DC10">
        <v>0</v>
      </c>
      <c r="DD10">
        <v>0</v>
      </c>
      <c r="DE10">
        <v>0</v>
      </c>
      <c r="DF10">
        <v>0</v>
      </c>
      <c r="DG10">
        <v>1</v>
      </c>
      <c r="DH10">
        <v>0</v>
      </c>
      <c r="DI10">
        <v>0</v>
      </c>
      <c r="DJ10">
        <v>0</v>
      </c>
      <c r="DK10">
        <v>0</v>
      </c>
      <c r="DL10">
        <v>1</v>
      </c>
      <c r="DM10">
        <v>0</v>
      </c>
      <c r="DN10">
        <v>0</v>
      </c>
      <c r="DO10">
        <v>0</v>
      </c>
      <c r="DP10">
        <v>0</v>
      </c>
      <c r="DQ10">
        <v>1</v>
      </c>
      <c r="DR10">
        <v>0</v>
      </c>
      <c r="DS10">
        <v>0</v>
      </c>
      <c r="DT10">
        <v>0</v>
      </c>
      <c r="DU10">
        <v>1</v>
      </c>
      <c r="DV10">
        <v>0</v>
      </c>
      <c r="DW10">
        <v>0</v>
      </c>
      <c r="DX10">
        <v>0</v>
      </c>
      <c r="DY10">
        <v>0</v>
      </c>
      <c r="DZ10">
        <v>1</v>
      </c>
      <c r="EA10">
        <v>0</v>
      </c>
      <c r="EB10">
        <v>0</v>
      </c>
      <c r="EC10">
        <v>0</v>
      </c>
      <c r="ED10">
        <v>0</v>
      </c>
      <c r="EF10">
        <v>0</v>
      </c>
      <c r="EG10">
        <v>1</v>
      </c>
      <c r="EH10">
        <v>0</v>
      </c>
      <c r="EI10">
        <v>0</v>
      </c>
      <c r="EJ10">
        <v>0</v>
      </c>
      <c r="EK10">
        <v>0</v>
      </c>
      <c r="EL10">
        <v>1</v>
      </c>
      <c r="EM10">
        <v>0</v>
      </c>
      <c r="EN10">
        <v>0</v>
      </c>
      <c r="EO10">
        <v>0</v>
      </c>
      <c r="EP10" s="40">
        <f t="shared" si="4"/>
        <v>0</v>
      </c>
      <c r="EQ10" s="40">
        <f t="shared" si="5"/>
        <v>0</v>
      </c>
      <c r="ER10" s="40">
        <f t="shared" si="6"/>
        <v>0</v>
      </c>
      <c r="ES10" s="40">
        <f t="shared" si="7"/>
        <v>1</v>
      </c>
      <c r="ET10" s="40">
        <f t="shared" si="8"/>
        <v>1</v>
      </c>
      <c r="EU10" s="40">
        <f t="shared" si="9"/>
        <v>0</v>
      </c>
      <c r="EV10" s="40">
        <f t="shared" si="10"/>
        <v>0</v>
      </c>
      <c r="EW10" s="40">
        <f t="shared" si="11"/>
        <v>1</v>
      </c>
      <c r="EX10" s="40">
        <f t="shared" si="12"/>
        <v>0</v>
      </c>
      <c r="EY10" s="40">
        <f t="shared" si="13"/>
        <v>0</v>
      </c>
      <c r="EZ10" s="40">
        <f t="shared" si="14"/>
        <v>0</v>
      </c>
      <c r="FA10" s="40">
        <f t="shared" si="15"/>
        <v>0</v>
      </c>
      <c r="FB10" s="40">
        <f t="shared" si="16"/>
        <v>0</v>
      </c>
      <c r="FC10" s="40">
        <f t="shared" si="17"/>
        <v>1</v>
      </c>
      <c r="FD10" s="40">
        <f t="shared" si="18"/>
        <v>1</v>
      </c>
      <c r="FE10" s="40">
        <f t="shared" si="19"/>
        <v>1</v>
      </c>
      <c r="FF10" s="40">
        <f t="shared" si="20"/>
        <v>1</v>
      </c>
      <c r="FG10" s="40">
        <f t="shared" si="21"/>
        <v>0</v>
      </c>
      <c r="FH10" s="40">
        <f t="shared" si="22"/>
        <v>0</v>
      </c>
      <c r="FI10" s="40">
        <f t="shared" si="23"/>
        <v>1</v>
      </c>
      <c r="FJ10" s="40">
        <f t="shared" si="24"/>
        <v>1</v>
      </c>
      <c r="FK10" s="38">
        <f t="shared" si="25"/>
        <v>9</v>
      </c>
      <c r="FL10">
        <v>6</v>
      </c>
      <c r="FM10">
        <v>6</v>
      </c>
      <c r="FN10">
        <v>7</v>
      </c>
      <c r="FO10">
        <v>7</v>
      </c>
      <c r="FP10">
        <v>6</v>
      </c>
      <c r="FQ10">
        <v>6</v>
      </c>
      <c r="FR10">
        <v>3</v>
      </c>
      <c r="FS10">
        <v>3</v>
      </c>
      <c r="FT10">
        <v>3</v>
      </c>
      <c r="FU10">
        <v>6</v>
      </c>
      <c r="FV10" s="38">
        <f t="shared" si="61"/>
        <v>31</v>
      </c>
      <c r="FW10" s="38">
        <f t="shared" si="62"/>
        <v>22</v>
      </c>
      <c r="FX10">
        <v>5</v>
      </c>
      <c r="FY10">
        <v>5</v>
      </c>
      <c r="FZ10">
        <v>4</v>
      </c>
      <c r="GA10">
        <v>0</v>
      </c>
      <c r="GB10">
        <v>3</v>
      </c>
      <c r="GC10">
        <v>3</v>
      </c>
      <c r="GD10">
        <v>3</v>
      </c>
      <c r="GE10">
        <v>1</v>
      </c>
      <c r="GF10">
        <v>3</v>
      </c>
      <c r="GG10">
        <v>3</v>
      </c>
      <c r="GH10">
        <v>4</v>
      </c>
      <c r="GI10">
        <v>4</v>
      </c>
      <c r="GJ10">
        <v>3</v>
      </c>
      <c r="GK10">
        <v>3</v>
      </c>
      <c r="GL10">
        <v>3</v>
      </c>
      <c r="GM10">
        <v>3</v>
      </c>
      <c r="GN10">
        <v>3</v>
      </c>
      <c r="GO10">
        <v>0</v>
      </c>
      <c r="GP10">
        <v>0</v>
      </c>
      <c r="GQ10">
        <v>0</v>
      </c>
      <c r="GR10">
        <v>5</v>
      </c>
      <c r="GS10">
        <v>0</v>
      </c>
      <c r="GT10">
        <v>3</v>
      </c>
      <c r="GU10">
        <v>4</v>
      </c>
      <c r="GV10">
        <v>4</v>
      </c>
      <c r="GW10">
        <v>4</v>
      </c>
      <c r="GX10">
        <v>0</v>
      </c>
      <c r="GY10">
        <v>0</v>
      </c>
      <c r="GZ10">
        <v>0</v>
      </c>
      <c r="HA10">
        <v>5</v>
      </c>
      <c r="HB10">
        <v>4</v>
      </c>
      <c r="HC10">
        <v>5</v>
      </c>
      <c r="HD10" s="38">
        <f t="shared" si="63"/>
        <v>3.5</v>
      </c>
      <c r="HE10" s="38">
        <f t="shared" si="64"/>
        <v>3</v>
      </c>
      <c r="HF10" s="38">
        <f t="shared" si="65"/>
        <v>2.3333333333333335</v>
      </c>
      <c r="HG10" s="38">
        <f t="shared" si="66"/>
        <v>3.2857142857142856</v>
      </c>
      <c r="HH10" s="38">
        <f t="shared" si="67"/>
        <v>1</v>
      </c>
      <c r="HI10" s="38">
        <f t="shared" si="68"/>
        <v>3.75</v>
      </c>
      <c r="HJ10" s="38">
        <f t="shared" si="69"/>
        <v>0</v>
      </c>
      <c r="HK10" s="38">
        <f t="shared" si="70"/>
        <v>4.666666666666667</v>
      </c>
      <c r="HL10" t="s">
        <v>605</v>
      </c>
      <c r="HM10">
        <v>1</v>
      </c>
      <c r="HN10" t="s">
        <v>606</v>
      </c>
      <c r="HO10">
        <v>1</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1</v>
      </c>
      <c r="IY10">
        <v>1</v>
      </c>
      <c r="IZ10">
        <v>1</v>
      </c>
      <c r="JA10">
        <v>1</v>
      </c>
      <c r="JB10">
        <v>0</v>
      </c>
      <c r="JC10">
        <v>0</v>
      </c>
      <c r="JD10">
        <v>0</v>
      </c>
      <c r="JE10">
        <v>0</v>
      </c>
      <c r="JF10">
        <v>1</v>
      </c>
      <c r="JG10">
        <v>1</v>
      </c>
      <c r="JH10">
        <v>0</v>
      </c>
      <c r="JI10">
        <v>0</v>
      </c>
      <c r="JJ10">
        <v>0</v>
      </c>
      <c r="JK10">
        <v>0</v>
      </c>
      <c r="JL10">
        <v>0</v>
      </c>
      <c r="JM10">
        <v>0</v>
      </c>
      <c r="JN10">
        <v>0</v>
      </c>
      <c r="JO10">
        <v>3</v>
      </c>
      <c r="JP10">
        <v>0</v>
      </c>
      <c r="JQ10">
        <v>0</v>
      </c>
      <c r="JR10">
        <v>0</v>
      </c>
      <c r="JS10">
        <v>2</v>
      </c>
      <c r="JT10">
        <v>0</v>
      </c>
      <c r="JU10">
        <v>0</v>
      </c>
      <c r="JV10">
        <v>3</v>
      </c>
      <c r="JW10">
        <v>2</v>
      </c>
      <c r="JX10">
        <v>0</v>
      </c>
      <c r="JY10">
        <v>0</v>
      </c>
      <c r="JZ10">
        <v>3</v>
      </c>
      <c r="KA10">
        <v>3</v>
      </c>
      <c r="KB10">
        <v>0</v>
      </c>
      <c r="KC10">
        <v>0</v>
      </c>
      <c r="KD10" s="52">
        <f t="shared" si="71"/>
        <v>10</v>
      </c>
      <c r="KE10" s="48">
        <f t="shared" si="72"/>
        <v>6</v>
      </c>
      <c r="KF10" s="53">
        <f t="shared" si="73"/>
        <v>16</v>
      </c>
      <c r="KG10">
        <v>76</v>
      </c>
      <c r="KH10">
        <v>0</v>
      </c>
      <c r="KI10">
        <v>0</v>
      </c>
      <c r="KJ10">
        <v>1</v>
      </c>
      <c r="KK10">
        <v>0</v>
      </c>
      <c r="KL10">
        <v>0</v>
      </c>
      <c r="KM10">
        <v>1</v>
      </c>
      <c r="KN10">
        <v>0</v>
      </c>
      <c r="KO10">
        <v>0</v>
      </c>
      <c r="KP10">
        <v>0</v>
      </c>
      <c r="KQ10">
        <v>0</v>
      </c>
      <c r="KR10">
        <v>0</v>
      </c>
      <c r="KS10" t="s">
        <v>584</v>
      </c>
      <c r="KT10" t="s">
        <v>607</v>
      </c>
      <c r="KU10" t="s">
        <v>608</v>
      </c>
      <c r="KV10">
        <v>3</v>
      </c>
      <c r="KW10">
        <v>1</v>
      </c>
      <c r="KX10">
        <v>1</v>
      </c>
      <c r="KY10">
        <v>1</v>
      </c>
      <c r="KZ10">
        <v>0</v>
      </c>
      <c r="LA10">
        <v>2</v>
      </c>
      <c r="LB10">
        <v>2</v>
      </c>
      <c r="LC10">
        <v>2</v>
      </c>
      <c r="LD10">
        <v>2</v>
      </c>
      <c r="LE10">
        <v>1</v>
      </c>
      <c r="LF10">
        <v>2</v>
      </c>
      <c r="LG10" t="s">
        <v>584</v>
      </c>
      <c r="LH10">
        <v>5</v>
      </c>
      <c r="LI10">
        <v>3</v>
      </c>
      <c r="LJ10">
        <v>4</v>
      </c>
      <c r="LK10">
        <v>4</v>
      </c>
      <c r="LL10">
        <v>3</v>
      </c>
      <c r="LM10">
        <v>2</v>
      </c>
      <c r="LN10">
        <v>3</v>
      </c>
      <c r="LO10">
        <v>2</v>
      </c>
      <c r="LP10">
        <v>3</v>
      </c>
      <c r="LQ10">
        <v>3</v>
      </c>
      <c r="LR10">
        <v>2</v>
      </c>
      <c r="LS10">
        <v>2</v>
      </c>
      <c r="LT10">
        <v>4</v>
      </c>
      <c r="LU10">
        <v>2</v>
      </c>
      <c r="LV10">
        <v>3</v>
      </c>
      <c r="LW10">
        <v>5</v>
      </c>
      <c r="LX10">
        <v>5</v>
      </c>
      <c r="LY10">
        <v>1</v>
      </c>
      <c r="LZ10">
        <v>3</v>
      </c>
      <c r="MA10">
        <v>4</v>
      </c>
      <c r="MB10" s="3">
        <f t="shared" si="38"/>
        <v>5</v>
      </c>
      <c r="MC10" s="3">
        <f t="shared" si="39"/>
        <v>3</v>
      </c>
      <c r="MD10" s="3">
        <f t="shared" si="40"/>
        <v>4</v>
      </c>
      <c r="ME10" s="3">
        <f t="shared" si="41"/>
        <v>4</v>
      </c>
      <c r="MF10" s="3">
        <f t="shared" si="42"/>
        <v>3</v>
      </c>
      <c r="MG10" s="3">
        <f t="shared" si="43"/>
        <v>2</v>
      </c>
      <c r="MH10" s="3">
        <f t="shared" si="44"/>
        <v>3</v>
      </c>
      <c r="MI10" s="3">
        <f t="shared" si="45"/>
        <v>4</v>
      </c>
      <c r="MJ10" s="3">
        <f t="shared" si="74"/>
        <v>3</v>
      </c>
      <c r="MK10" s="3">
        <f t="shared" si="75"/>
        <v>3</v>
      </c>
      <c r="ML10" s="3">
        <f t="shared" si="82"/>
        <v>2</v>
      </c>
      <c r="MM10" s="3">
        <f t="shared" si="76"/>
        <v>2</v>
      </c>
      <c r="MN10" s="3">
        <f t="shared" si="77"/>
        <v>4</v>
      </c>
      <c r="MO10" s="3">
        <f t="shared" si="78"/>
        <v>2</v>
      </c>
      <c r="MP10" s="3">
        <f t="shared" si="79"/>
        <v>3</v>
      </c>
      <c r="MQ10" s="3">
        <f t="shared" si="80"/>
        <v>5</v>
      </c>
      <c r="MR10" s="3">
        <f t="shared" si="81"/>
        <v>5</v>
      </c>
      <c r="MS10" s="3">
        <f t="shared" si="47"/>
        <v>5</v>
      </c>
      <c r="MT10" s="3">
        <f t="shared" si="48"/>
        <v>3</v>
      </c>
      <c r="MU10" s="3">
        <f t="shared" si="49"/>
        <v>2</v>
      </c>
      <c r="MV10" s="34">
        <f t="shared" si="50"/>
        <v>67</v>
      </c>
      <c r="MW10">
        <v>3</v>
      </c>
      <c r="MX10">
        <v>1</v>
      </c>
      <c r="MY10">
        <v>3</v>
      </c>
      <c r="MZ10">
        <v>1</v>
      </c>
      <c r="NA10">
        <v>2</v>
      </c>
      <c r="NB10">
        <v>2</v>
      </c>
      <c r="NC10">
        <v>1</v>
      </c>
      <c r="ND10">
        <v>1</v>
      </c>
      <c r="NE10">
        <v>1</v>
      </c>
      <c r="NF10">
        <v>1</v>
      </c>
      <c r="NG10">
        <v>2</v>
      </c>
      <c r="NH10" s="59">
        <f t="shared" si="51"/>
        <v>0</v>
      </c>
      <c r="NI10">
        <f t="shared" si="52"/>
        <v>50</v>
      </c>
      <c r="NJ10">
        <f t="shared" si="53"/>
        <v>16</v>
      </c>
      <c r="NK10" s="34">
        <f t="shared" si="54"/>
        <v>32</v>
      </c>
    </row>
    <row r="11" spans="1:375" x14ac:dyDescent="0.2">
      <c r="A11" t="s">
        <v>125</v>
      </c>
      <c r="B11">
        <v>10</v>
      </c>
      <c r="C11" s="26">
        <v>42625</v>
      </c>
      <c r="D11">
        <v>4</v>
      </c>
      <c r="E11">
        <v>6</v>
      </c>
      <c r="F11">
        <v>4</v>
      </c>
      <c r="G11">
        <v>0</v>
      </c>
      <c r="H11">
        <v>1</v>
      </c>
      <c r="I11">
        <v>0</v>
      </c>
      <c r="J11">
        <v>0</v>
      </c>
      <c r="K11">
        <v>0</v>
      </c>
      <c r="L11">
        <v>1</v>
      </c>
      <c r="M11">
        <v>3</v>
      </c>
      <c r="N11">
        <v>4</v>
      </c>
      <c r="O11">
        <v>3</v>
      </c>
      <c r="P11">
        <v>4</v>
      </c>
      <c r="Q11">
        <v>4</v>
      </c>
      <c r="R11">
        <v>3</v>
      </c>
      <c r="S11">
        <v>4</v>
      </c>
      <c r="T11">
        <f t="shared" si="55"/>
        <v>-1</v>
      </c>
      <c r="U11">
        <f t="shared" si="0"/>
        <v>2</v>
      </c>
      <c r="V11" s="35">
        <f t="shared" si="56"/>
        <v>26</v>
      </c>
      <c r="W11">
        <v>4</v>
      </c>
      <c r="X11">
        <v>0</v>
      </c>
      <c r="Y11">
        <v>1</v>
      </c>
      <c r="Z11">
        <v>1</v>
      </c>
      <c r="AA11">
        <v>1</v>
      </c>
      <c r="AB11">
        <v>2</v>
      </c>
      <c r="AC11">
        <v>2</v>
      </c>
      <c r="AD11">
        <v>2</v>
      </c>
      <c r="AE11">
        <v>2</v>
      </c>
      <c r="AF11">
        <v>2</v>
      </c>
      <c r="AG11">
        <v>4</v>
      </c>
      <c r="AH11">
        <v>0</v>
      </c>
      <c r="AI11">
        <v>4</v>
      </c>
      <c r="AJ11" s="38">
        <f t="shared" si="57"/>
        <v>10</v>
      </c>
      <c r="AK11" s="38">
        <f t="shared" si="58"/>
        <v>8</v>
      </c>
      <c r="AL11" s="38">
        <f t="shared" si="59"/>
        <v>7</v>
      </c>
      <c r="AM11" s="38">
        <f t="shared" si="60"/>
        <v>25</v>
      </c>
      <c r="AN11">
        <v>1</v>
      </c>
      <c r="AO11">
        <v>0</v>
      </c>
      <c r="AP11">
        <v>0</v>
      </c>
      <c r="AQ11">
        <v>0</v>
      </c>
      <c r="AR11">
        <v>0</v>
      </c>
      <c r="AS11">
        <v>1</v>
      </c>
      <c r="AT11">
        <v>0</v>
      </c>
      <c r="AU11">
        <v>0</v>
      </c>
      <c r="AV11">
        <v>0</v>
      </c>
      <c r="AW11">
        <v>0</v>
      </c>
      <c r="AX11">
        <v>0</v>
      </c>
      <c r="AY11">
        <v>1</v>
      </c>
      <c r="AZ11">
        <v>0</v>
      </c>
      <c r="BA11">
        <v>0</v>
      </c>
      <c r="BB11">
        <v>0</v>
      </c>
      <c r="BC11">
        <v>0</v>
      </c>
      <c r="BD11">
        <v>1</v>
      </c>
      <c r="BE11">
        <v>0</v>
      </c>
      <c r="BF11">
        <v>0</v>
      </c>
      <c r="BG11">
        <v>0</v>
      </c>
      <c r="BH11">
        <v>1</v>
      </c>
      <c r="BI11">
        <v>0</v>
      </c>
      <c r="BJ11">
        <v>0</v>
      </c>
      <c r="BK11">
        <v>0</v>
      </c>
      <c r="BL11">
        <v>0</v>
      </c>
      <c r="BM11">
        <v>1</v>
      </c>
      <c r="BN11">
        <v>0</v>
      </c>
      <c r="BO11">
        <v>0</v>
      </c>
      <c r="BP11">
        <v>0</v>
      </c>
      <c r="BQ11">
        <v>0</v>
      </c>
      <c r="BR11">
        <v>0</v>
      </c>
      <c r="BS11">
        <v>1</v>
      </c>
      <c r="BT11">
        <v>0</v>
      </c>
      <c r="BU11">
        <v>0</v>
      </c>
      <c r="BV11">
        <v>0</v>
      </c>
      <c r="BW11">
        <v>0</v>
      </c>
      <c r="BX11">
        <v>1</v>
      </c>
      <c r="BY11">
        <v>0</v>
      </c>
      <c r="BZ11">
        <v>0</v>
      </c>
      <c r="CA11">
        <v>0</v>
      </c>
      <c r="CB11">
        <v>0</v>
      </c>
      <c r="CC11">
        <v>1</v>
      </c>
      <c r="CD11">
        <v>0</v>
      </c>
      <c r="CE11">
        <v>0</v>
      </c>
      <c r="CF11">
        <v>0</v>
      </c>
      <c r="CG11">
        <v>0</v>
      </c>
      <c r="CH11">
        <v>1</v>
      </c>
      <c r="CI11">
        <v>0</v>
      </c>
      <c r="CJ11">
        <v>0</v>
      </c>
      <c r="CK11">
        <v>0</v>
      </c>
      <c r="CL11">
        <v>0</v>
      </c>
      <c r="CM11">
        <v>1</v>
      </c>
      <c r="CN11">
        <v>0</v>
      </c>
      <c r="CO11">
        <v>0</v>
      </c>
      <c r="CP11">
        <v>0</v>
      </c>
      <c r="CQ11">
        <v>1</v>
      </c>
      <c r="CR11">
        <v>0</v>
      </c>
      <c r="CS11">
        <v>0</v>
      </c>
      <c r="CT11">
        <v>0</v>
      </c>
      <c r="CU11">
        <v>0</v>
      </c>
      <c r="CV11">
        <v>0</v>
      </c>
      <c r="CW11">
        <v>1</v>
      </c>
      <c r="CX11">
        <v>0</v>
      </c>
      <c r="CY11">
        <v>0</v>
      </c>
      <c r="CZ11">
        <v>0</v>
      </c>
      <c r="DA11">
        <v>1</v>
      </c>
      <c r="DB11">
        <v>0</v>
      </c>
      <c r="DC11">
        <v>0</v>
      </c>
      <c r="DD11">
        <v>0</v>
      </c>
      <c r="DE11">
        <v>0</v>
      </c>
      <c r="DF11">
        <v>1</v>
      </c>
      <c r="DG11">
        <v>0</v>
      </c>
      <c r="DH11">
        <v>0</v>
      </c>
      <c r="DI11">
        <v>0</v>
      </c>
      <c r="DJ11">
        <v>0</v>
      </c>
      <c r="DK11">
        <v>0</v>
      </c>
      <c r="DL11">
        <v>1</v>
      </c>
      <c r="DM11">
        <v>0</v>
      </c>
      <c r="DN11">
        <v>0</v>
      </c>
      <c r="DO11">
        <v>0</v>
      </c>
      <c r="DP11">
        <v>0</v>
      </c>
      <c r="DQ11">
        <v>1</v>
      </c>
      <c r="DR11">
        <v>0</v>
      </c>
      <c r="DS11">
        <v>0</v>
      </c>
      <c r="DT11">
        <v>0</v>
      </c>
      <c r="DU11">
        <v>1</v>
      </c>
      <c r="DV11">
        <v>0</v>
      </c>
      <c r="DW11">
        <v>0</v>
      </c>
      <c r="DX11">
        <v>0</v>
      </c>
      <c r="DY11">
        <v>0</v>
      </c>
      <c r="DZ11">
        <v>1</v>
      </c>
      <c r="EA11">
        <v>0</v>
      </c>
      <c r="EB11">
        <v>0</v>
      </c>
      <c r="EC11">
        <v>0</v>
      </c>
      <c r="ED11">
        <v>0</v>
      </c>
      <c r="EF11">
        <v>0</v>
      </c>
      <c r="EG11">
        <v>1</v>
      </c>
      <c r="EH11">
        <v>0</v>
      </c>
      <c r="EI11">
        <v>0</v>
      </c>
      <c r="EJ11">
        <v>0</v>
      </c>
      <c r="EK11">
        <v>0</v>
      </c>
      <c r="EL11">
        <v>1</v>
      </c>
      <c r="EM11">
        <v>0</v>
      </c>
      <c r="EN11">
        <v>0</v>
      </c>
      <c r="EO11">
        <v>0</v>
      </c>
      <c r="EP11" s="40">
        <f t="shared" si="4"/>
        <v>0</v>
      </c>
      <c r="EQ11" s="40">
        <f t="shared" si="5"/>
        <v>0</v>
      </c>
      <c r="ER11" s="40">
        <f t="shared" si="6"/>
        <v>1</v>
      </c>
      <c r="ES11" s="40">
        <f t="shared" si="7"/>
        <v>1</v>
      </c>
      <c r="ET11" s="40">
        <f t="shared" si="8"/>
        <v>0</v>
      </c>
      <c r="EU11" s="40">
        <f t="shared" si="9"/>
        <v>0</v>
      </c>
      <c r="EV11" s="40">
        <f t="shared" si="10"/>
        <v>1</v>
      </c>
      <c r="EW11" s="40">
        <f t="shared" si="11"/>
        <v>1</v>
      </c>
      <c r="EX11" s="40">
        <f t="shared" si="12"/>
        <v>1</v>
      </c>
      <c r="EY11" s="40">
        <f t="shared" si="13"/>
        <v>1</v>
      </c>
      <c r="EZ11" s="40">
        <f t="shared" si="14"/>
        <v>1</v>
      </c>
      <c r="FA11" s="40">
        <f t="shared" si="15"/>
        <v>0</v>
      </c>
      <c r="FB11" s="40">
        <f t="shared" si="16"/>
        <v>1</v>
      </c>
      <c r="FC11" s="40">
        <f t="shared" si="17"/>
        <v>0</v>
      </c>
      <c r="FD11" s="40">
        <f t="shared" si="18"/>
        <v>0</v>
      </c>
      <c r="FE11" s="40">
        <f t="shared" si="19"/>
        <v>1</v>
      </c>
      <c r="FF11" s="40">
        <f t="shared" si="20"/>
        <v>1</v>
      </c>
      <c r="FG11" s="40">
        <f t="shared" si="21"/>
        <v>0</v>
      </c>
      <c r="FH11" s="40">
        <f t="shared" si="22"/>
        <v>0</v>
      </c>
      <c r="FI11" s="40">
        <f t="shared" si="23"/>
        <v>1</v>
      </c>
      <c r="FJ11" s="40">
        <f t="shared" si="24"/>
        <v>1</v>
      </c>
      <c r="FK11" s="38">
        <f t="shared" si="25"/>
        <v>12</v>
      </c>
      <c r="FL11">
        <v>7</v>
      </c>
      <c r="FM11">
        <v>7</v>
      </c>
      <c r="FN11">
        <v>7</v>
      </c>
      <c r="FO11">
        <v>7</v>
      </c>
      <c r="FP11">
        <v>7</v>
      </c>
      <c r="FQ11">
        <v>7</v>
      </c>
      <c r="FR11">
        <v>0</v>
      </c>
      <c r="FS11">
        <v>6</v>
      </c>
      <c r="FT11">
        <v>0</v>
      </c>
      <c r="FU11">
        <v>0</v>
      </c>
      <c r="FV11" s="38">
        <f t="shared" si="61"/>
        <v>27</v>
      </c>
      <c r="FW11" s="38">
        <f t="shared" si="62"/>
        <v>21</v>
      </c>
      <c r="FX11">
        <v>5</v>
      </c>
      <c r="FY11">
        <v>5</v>
      </c>
      <c r="FZ11">
        <v>5</v>
      </c>
      <c r="GA11">
        <v>2</v>
      </c>
      <c r="GB11">
        <v>0</v>
      </c>
      <c r="GC11">
        <v>0</v>
      </c>
      <c r="GD11">
        <v>5</v>
      </c>
      <c r="GE11">
        <v>0</v>
      </c>
      <c r="GF11">
        <v>0</v>
      </c>
      <c r="GG11">
        <v>0</v>
      </c>
      <c r="GH11">
        <v>0</v>
      </c>
      <c r="GI11">
        <v>5</v>
      </c>
      <c r="GJ11">
        <v>5</v>
      </c>
      <c r="GK11">
        <v>5</v>
      </c>
      <c r="GL11">
        <v>5</v>
      </c>
      <c r="GM11">
        <v>5</v>
      </c>
      <c r="GN11">
        <v>5</v>
      </c>
      <c r="GO11">
        <v>5</v>
      </c>
      <c r="GP11">
        <v>1</v>
      </c>
      <c r="GQ11">
        <v>5</v>
      </c>
      <c r="GR11">
        <v>5</v>
      </c>
      <c r="GS11">
        <v>5</v>
      </c>
      <c r="GT11">
        <v>5</v>
      </c>
      <c r="GU11">
        <v>5</v>
      </c>
      <c r="GV11">
        <v>5</v>
      </c>
      <c r="GW11">
        <v>5</v>
      </c>
      <c r="GX11">
        <v>5</v>
      </c>
      <c r="GY11">
        <v>5</v>
      </c>
      <c r="GZ11">
        <v>5</v>
      </c>
      <c r="HA11">
        <v>5</v>
      </c>
      <c r="HB11">
        <v>5</v>
      </c>
      <c r="HC11">
        <v>5</v>
      </c>
      <c r="HD11" s="38">
        <f t="shared" si="63"/>
        <v>4.25</v>
      </c>
      <c r="HE11" s="38">
        <f t="shared" si="64"/>
        <v>1.6666666666666667</v>
      </c>
      <c r="HF11" s="38">
        <f t="shared" si="65"/>
        <v>0</v>
      </c>
      <c r="HG11" s="38">
        <f t="shared" si="66"/>
        <v>4.2857142857142856</v>
      </c>
      <c r="HH11" s="38">
        <f t="shared" si="67"/>
        <v>4.2</v>
      </c>
      <c r="HI11" s="38">
        <f t="shared" si="68"/>
        <v>5</v>
      </c>
      <c r="HJ11" s="38">
        <f t="shared" si="69"/>
        <v>5</v>
      </c>
      <c r="HK11" s="38">
        <f t="shared" si="70"/>
        <v>5</v>
      </c>
      <c r="HL11" t="s">
        <v>609</v>
      </c>
      <c r="HM11">
        <v>1</v>
      </c>
      <c r="HN11" t="s">
        <v>610</v>
      </c>
      <c r="HO11">
        <v>2</v>
      </c>
      <c r="HP11">
        <v>0</v>
      </c>
      <c r="HQ11">
        <v>0</v>
      </c>
      <c r="HR11">
        <v>0</v>
      </c>
      <c r="HS11">
        <v>0</v>
      </c>
      <c r="HT11">
        <v>0</v>
      </c>
      <c r="HU11">
        <v>0</v>
      </c>
      <c r="HV11">
        <v>0</v>
      </c>
      <c r="HW11">
        <v>0</v>
      </c>
      <c r="HX11">
        <v>0</v>
      </c>
      <c r="HY11">
        <v>0</v>
      </c>
      <c r="HZ11">
        <v>0</v>
      </c>
      <c r="IA11">
        <v>0</v>
      </c>
      <c r="IB11">
        <v>0</v>
      </c>
      <c r="IC11">
        <v>0</v>
      </c>
      <c r="ID11">
        <v>0</v>
      </c>
      <c r="IE11">
        <v>0</v>
      </c>
      <c r="IF11">
        <v>1</v>
      </c>
      <c r="IG11">
        <v>1</v>
      </c>
      <c r="IH11">
        <v>0</v>
      </c>
      <c r="II11">
        <v>0</v>
      </c>
      <c r="IJ11">
        <v>0</v>
      </c>
      <c r="IK11">
        <v>0</v>
      </c>
      <c r="IL11">
        <v>0</v>
      </c>
      <c r="IM11">
        <v>0</v>
      </c>
      <c r="IN11">
        <v>0</v>
      </c>
      <c r="IO11">
        <v>0</v>
      </c>
      <c r="IP11">
        <v>0</v>
      </c>
      <c r="IQ11">
        <v>0</v>
      </c>
      <c r="IR11">
        <v>0</v>
      </c>
      <c r="IS11">
        <v>0</v>
      </c>
      <c r="IT11">
        <v>0</v>
      </c>
      <c r="IU11">
        <v>0</v>
      </c>
      <c r="IV11">
        <v>0</v>
      </c>
      <c r="IW11">
        <v>0</v>
      </c>
      <c r="IX11">
        <v>0</v>
      </c>
      <c r="IY11">
        <v>0</v>
      </c>
      <c r="IZ11">
        <v>1</v>
      </c>
      <c r="JA11">
        <v>1</v>
      </c>
      <c r="JB11">
        <v>0</v>
      </c>
      <c r="JC11">
        <v>0</v>
      </c>
      <c r="JD11">
        <v>0</v>
      </c>
      <c r="JE11">
        <v>1</v>
      </c>
      <c r="JF11">
        <v>1</v>
      </c>
      <c r="JG11">
        <v>1</v>
      </c>
      <c r="JH11">
        <v>0</v>
      </c>
      <c r="JI11">
        <v>0</v>
      </c>
      <c r="JJ11">
        <v>0</v>
      </c>
      <c r="JK11">
        <v>0</v>
      </c>
      <c r="JL11">
        <v>0</v>
      </c>
      <c r="JM11">
        <v>0</v>
      </c>
      <c r="JN11">
        <v>0</v>
      </c>
      <c r="JO11">
        <v>1</v>
      </c>
      <c r="JP11">
        <v>0</v>
      </c>
      <c r="JQ11">
        <v>0</v>
      </c>
      <c r="JR11">
        <v>1</v>
      </c>
      <c r="JS11">
        <v>1</v>
      </c>
      <c r="JT11">
        <v>0</v>
      </c>
      <c r="JU11">
        <v>2</v>
      </c>
      <c r="JV11">
        <v>1</v>
      </c>
      <c r="JW11">
        <v>0</v>
      </c>
      <c r="JX11">
        <v>1</v>
      </c>
      <c r="JY11">
        <v>0</v>
      </c>
      <c r="JZ11">
        <v>2</v>
      </c>
      <c r="KA11">
        <v>0</v>
      </c>
      <c r="KB11">
        <v>0</v>
      </c>
      <c r="KC11">
        <v>0</v>
      </c>
      <c r="KD11" s="52">
        <f t="shared" si="71"/>
        <v>7</v>
      </c>
      <c r="KE11" s="48">
        <f t="shared" si="72"/>
        <v>2</v>
      </c>
      <c r="KF11" s="53">
        <f t="shared" si="73"/>
        <v>9</v>
      </c>
      <c r="KG11">
        <v>39</v>
      </c>
      <c r="KH11">
        <v>0</v>
      </c>
      <c r="KI11">
        <v>1</v>
      </c>
      <c r="KJ11">
        <v>1</v>
      </c>
      <c r="KK11">
        <v>1</v>
      </c>
      <c r="KL11">
        <v>1</v>
      </c>
      <c r="KM11">
        <v>0</v>
      </c>
      <c r="KN11">
        <v>1</v>
      </c>
      <c r="KO11">
        <v>0</v>
      </c>
      <c r="KP11">
        <v>0</v>
      </c>
      <c r="KQ11">
        <v>0</v>
      </c>
      <c r="KR11">
        <v>0</v>
      </c>
      <c r="KS11" t="s">
        <v>611</v>
      </c>
      <c r="KT11" t="s">
        <v>612</v>
      </c>
      <c r="KU11" t="s">
        <v>613</v>
      </c>
      <c r="KV11">
        <v>3</v>
      </c>
      <c r="KW11">
        <v>1</v>
      </c>
      <c r="KX11">
        <v>1</v>
      </c>
      <c r="KY11">
        <v>1</v>
      </c>
      <c r="KZ11">
        <v>1</v>
      </c>
      <c r="LA11">
        <v>1</v>
      </c>
      <c r="LB11">
        <v>1</v>
      </c>
      <c r="LC11">
        <v>2</v>
      </c>
      <c r="LD11">
        <v>2</v>
      </c>
      <c r="LE11">
        <v>1</v>
      </c>
      <c r="LF11">
        <v>1</v>
      </c>
      <c r="LG11" t="s">
        <v>614</v>
      </c>
      <c r="LH11">
        <v>5</v>
      </c>
      <c r="LI11">
        <v>5</v>
      </c>
      <c r="LJ11">
        <v>1</v>
      </c>
      <c r="LK11">
        <v>3</v>
      </c>
      <c r="LL11">
        <v>3</v>
      </c>
      <c r="LM11">
        <v>3</v>
      </c>
      <c r="LN11">
        <v>3</v>
      </c>
      <c r="LO11">
        <v>5</v>
      </c>
      <c r="LP11">
        <v>2</v>
      </c>
      <c r="LQ11">
        <v>1</v>
      </c>
      <c r="LR11">
        <v>1</v>
      </c>
      <c r="LS11">
        <v>5</v>
      </c>
      <c r="LT11">
        <v>5</v>
      </c>
      <c r="LU11">
        <v>3</v>
      </c>
      <c r="LV11">
        <v>1</v>
      </c>
      <c r="LW11">
        <v>1</v>
      </c>
      <c r="LX11">
        <v>3</v>
      </c>
      <c r="LY11">
        <v>3</v>
      </c>
      <c r="LZ11">
        <v>3</v>
      </c>
      <c r="MA11">
        <v>3</v>
      </c>
      <c r="MB11" s="3">
        <f t="shared" si="38"/>
        <v>5</v>
      </c>
      <c r="MC11" s="3">
        <f t="shared" si="39"/>
        <v>1</v>
      </c>
      <c r="MD11" s="3">
        <f t="shared" si="40"/>
        <v>1</v>
      </c>
      <c r="ME11" s="3">
        <f t="shared" si="41"/>
        <v>3</v>
      </c>
      <c r="MF11" s="3">
        <f t="shared" si="42"/>
        <v>3</v>
      </c>
      <c r="MG11" s="3">
        <f t="shared" si="43"/>
        <v>3</v>
      </c>
      <c r="MH11" s="3">
        <f t="shared" si="44"/>
        <v>3</v>
      </c>
      <c r="MI11" s="3">
        <f t="shared" si="45"/>
        <v>1</v>
      </c>
      <c r="MJ11" s="3">
        <f t="shared" si="74"/>
        <v>2</v>
      </c>
      <c r="MK11" s="3">
        <f t="shared" si="75"/>
        <v>1</v>
      </c>
      <c r="ML11" s="3">
        <f t="shared" si="82"/>
        <v>1</v>
      </c>
      <c r="MM11" s="3">
        <f t="shared" si="76"/>
        <v>5</v>
      </c>
      <c r="MN11" s="3">
        <f t="shared" si="77"/>
        <v>5</v>
      </c>
      <c r="MO11" s="3">
        <f t="shared" si="78"/>
        <v>3</v>
      </c>
      <c r="MP11" s="3">
        <f t="shared" si="79"/>
        <v>1</v>
      </c>
      <c r="MQ11" s="3">
        <f t="shared" si="80"/>
        <v>1</v>
      </c>
      <c r="MR11" s="3">
        <f t="shared" si="81"/>
        <v>3</v>
      </c>
      <c r="MS11" s="3">
        <f t="shared" si="47"/>
        <v>3</v>
      </c>
      <c r="MT11" s="3">
        <f t="shared" si="48"/>
        <v>3</v>
      </c>
      <c r="MU11" s="3">
        <f t="shared" si="49"/>
        <v>3</v>
      </c>
      <c r="MV11" s="34">
        <f t="shared" si="50"/>
        <v>51</v>
      </c>
      <c r="MW11">
        <v>2</v>
      </c>
      <c r="MX11">
        <v>1</v>
      </c>
      <c r="MY11">
        <v>5</v>
      </c>
      <c r="MZ11">
        <v>2</v>
      </c>
      <c r="NA11">
        <v>1</v>
      </c>
      <c r="NB11">
        <v>4</v>
      </c>
      <c r="NC11">
        <v>2</v>
      </c>
      <c r="ND11">
        <v>4</v>
      </c>
      <c r="NE11">
        <v>4</v>
      </c>
      <c r="NF11">
        <v>1</v>
      </c>
      <c r="NG11">
        <v>2</v>
      </c>
      <c r="NH11" s="59">
        <f t="shared" si="51"/>
        <v>0</v>
      </c>
      <c r="NI11">
        <f t="shared" si="52"/>
        <v>50</v>
      </c>
      <c r="NJ11">
        <f t="shared" si="53"/>
        <v>26</v>
      </c>
      <c r="NK11" s="34">
        <f t="shared" si="54"/>
        <v>52</v>
      </c>
    </row>
    <row r="12" spans="1:375" x14ac:dyDescent="0.2">
      <c r="A12" t="s">
        <v>126</v>
      </c>
      <c r="B12">
        <v>11</v>
      </c>
      <c r="C12" s="26">
        <v>42636</v>
      </c>
      <c r="D12">
        <v>6</v>
      </c>
      <c r="E12">
        <v>9</v>
      </c>
      <c r="F12">
        <v>7</v>
      </c>
      <c r="G12">
        <v>1</v>
      </c>
      <c r="H12">
        <v>0</v>
      </c>
      <c r="I12">
        <v>0</v>
      </c>
      <c r="J12">
        <v>0</v>
      </c>
      <c r="K12">
        <v>0</v>
      </c>
      <c r="L12">
        <v>1</v>
      </c>
      <c r="M12">
        <v>1</v>
      </c>
      <c r="N12">
        <v>0</v>
      </c>
      <c r="O12">
        <v>1</v>
      </c>
      <c r="P12">
        <v>2</v>
      </c>
      <c r="Q12">
        <v>2</v>
      </c>
      <c r="R12">
        <v>1</v>
      </c>
      <c r="S12">
        <v>2</v>
      </c>
      <c r="T12">
        <f t="shared" si="55"/>
        <v>0</v>
      </c>
      <c r="U12">
        <f t="shared" si="0"/>
        <v>2</v>
      </c>
      <c r="V12" s="35">
        <f t="shared" si="56"/>
        <v>11</v>
      </c>
      <c r="W12">
        <v>1</v>
      </c>
      <c r="X12">
        <v>0</v>
      </c>
      <c r="Y12">
        <v>0</v>
      </c>
      <c r="Z12">
        <v>1</v>
      </c>
      <c r="AA12">
        <v>1</v>
      </c>
      <c r="AB12">
        <v>1</v>
      </c>
      <c r="AC12">
        <v>1</v>
      </c>
      <c r="AD12">
        <v>2</v>
      </c>
      <c r="AE12">
        <v>1</v>
      </c>
      <c r="AF12">
        <v>1</v>
      </c>
      <c r="AG12">
        <v>1</v>
      </c>
      <c r="AH12">
        <v>1</v>
      </c>
      <c r="AI12">
        <v>1</v>
      </c>
      <c r="AJ12" s="38">
        <f t="shared" si="57"/>
        <v>5</v>
      </c>
      <c r="AK12" s="38">
        <f t="shared" si="58"/>
        <v>3</v>
      </c>
      <c r="AL12" s="38">
        <f t="shared" si="59"/>
        <v>4</v>
      </c>
      <c r="AM12" s="38">
        <f t="shared" si="60"/>
        <v>12</v>
      </c>
      <c r="AN12">
        <v>1</v>
      </c>
      <c r="AO12">
        <v>0</v>
      </c>
      <c r="AP12">
        <v>0</v>
      </c>
      <c r="AQ12">
        <v>0</v>
      </c>
      <c r="AR12">
        <v>0</v>
      </c>
      <c r="AS12">
        <v>1</v>
      </c>
      <c r="AT12">
        <v>0</v>
      </c>
      <c r="AU12">
        <v>0</v>
      </c>
      <c r="AV12">
        <v>0</v>
      </c>
      <c r="AW12">
        <v>0</v>
      </c>
      <c r="AX12">
        <v>1</v>
      </c>
      <c r="AY12">
        <v>0</v>
      </c>
      <c r="AZ12">
        <v>0</v>
      </c>
      <c r="BA12">
        <v>0</v>
      </c>
      <c r="BB12">
        <v>0</v>
      </c>
      <c r="BC12">
        <v>1</v>
      </c>
      <c r="BD12">
        <v>0</v>
      </c>
      <c r="BE12">
        <v>0</v>
      </c>
      <c r="BF12">
        <v>0</v>
      </c>
      <c r="BG12">
        <v>0</v>
      </c>
      <c r="BH12">
        <v>1</v>
      </c>
      <c r="BI12">
        <v>0</v>
      </c>
      <c r="BJ12">
        <v>0</v>
      </c>
      <c r="BK12">
        <v>0</v>
      </c>
      <c r="BL12">
        <v>0</v>
      </c>
      <c r="BM12">
        <v>1</v>
      </c>
      <c r="BN12">
        <v>0</v>
      </c>
      <c r="BO12">
        <v>0</v>
      </c>
      <c r="BP12">
        <v>0</v>
      </c>
      <c r="BQ12">
        <v>0</v>
      </c>
      <c r="BR12">
        <v>1</v>
      </c>
      <c r="BS12">
        <v>0</v>
      </c>
      <c r="BT12">
        <v>0</v>
      </c>
      <c r="BU12">
        <v>0</v>
      </c>
      <c r="BV12">
        <v>0</v>
      </c>
      <c r="BW12">
        <v>1</v>
      </c>
      <c r="BX12">
        <v>0</v>
      </c>
      <c r="BY12">
        <v>0</v>
      </c>
      <c r="BZ12">
        <v>0</v>
      </c>
      <c r="CA12">
        <v>0</v>
      </c>
      <c r="CB12">
        <v>1</v>
      </c>
      <c r="CC12">
        <v>0</v>
      </c>
      <c r="CD12">
        <v>0</v>
      </c>
      <c r="CE12">
        <v>0</v>
      </c>
      <c r="CF12">
        <v>0</v>
      </c>
      <c r="CG12">
        <v>1</v>
      </c>
      <c r="CH12">
        <v>0</v>
      </c>
      <c r="CI12">
        <v>0</v>
      </c>
      <c r="CJ12">
        <v>0</v>
      </c>
      <c r="CK12">
        <v>0</v>
      </c>
      <c r="CL12">
        <v>1</v>
      </c>
      <c r="CM12">
        <v>0</v>
      </c>
      <c r="CN12">
        <v>0</v>
      </c>
      <c r="CO12">
        <v>0</v>
      </c>
      <c r="CP12">
        <v>0</v>
      </c>
      <c r="CQ12">
        <v>1</v>
      </c>
      <c r="CR12">
        <v>0</v>
      </c>
      <c r="CS12">
        <v>0</v>
      </c>
      <c r="CT12">
        <v>0</v>
      </c>
      <c r="CU12">
        <v>0</v>
      </c>
      <c r="CV12">
        <v>1</v>
      </c>
      <c r="CW12">
        <v>0</v>
      </c>
      <c r="CX12">
        <v>0</v>
      </c>
      <c r="CY12">
        <v>0</v>
      </c>
      <c r="CZ12">
        <v>0</v>
      </c>
      <c r="DA12">
        <v>1</v>
      </c>
      <c r="DB12">
        <v>0</v>
      </c>
      <c r="DC12">
        <v>0</v>
      </c>
      <c r="DD12">
        <v>0</v>
      </c>
      <c r="DE12">
        <v>0</v>
      </c>
      <c r="DF12">
        <v>1</v>
      </c>
      <c r="DG12">
        <v>0</v>
      </c>
      <c r="DH12">
        <v>0</v>
      </c>
      <c r="DI12">
        <v>0</v>
      </c>
      <c r="DJ12">
        <v>0</v>
      </c>
      <c r="DK12">
        <v>1</v>
      </c>
      <c r="DL12">
        <v>0</v>
      </c>
      <c r="DM12">
        <v>0</v>
      </c>
      <c r="DN12">
        <v>0</v>
      </c>
      <c r="DO12">
        <v>0</v>
      </c>
      <c r="DP12">
        <v>1</v>
      </c>
      <c r="DQ12">
        <v>0</v>
      </c>
      <c r="DR12">
        <v>0</v>
      </c>
      <c r="DS12">
        <v>0</v>
      </c>
      <c r="DT12">
        <v>0</v>
      </c>
      <c r="DU12">
        <v>1</v>
      </c>
      <c r="DV12">
        <v>0</v>
      </c>
      <c r="DW12">
        <v>0</v>
      </c>
      <c r="DX12">
        <v>0</v>
      </c>
      <c r="DY12">
        <v>0</v>
      </c>
      <c r="DZ12">
        <v>1</v>
      </c>
      <c r="EA12">
        <v>0</v>
      </c>
      <c r="EB12">
        <v>0</v>
      </c>
      <c r="EC12">
        <v>0</v>
      </c>
      <c r="ED12">
        <v>0</v>
      </c>
      <c r="EF12">
        <v>1</v>
      </c>
      <c r="EG12">
        <v>0</v>
      </c>
      <c r="EH12">
        <v>0</v>
      </c>
      <c r="EI12">
        <v>0</v>
      </c>
      <c r="EJ12">
        <v>0</v>
      </c>
      <c r="EK12">
        <v>1</v>
      </c>
      <c r="EL12">
        <v>0</v>
      </c>
      <c r="EM12">
        <v>0</v>
      </c>
      <c r="EN12">
        <v>0</v>
      </c>
      <c r="EO12">
        <v>0</v>
      </c>
      <c r="EP12" s="40">
        <f t="shared" si="4"/>
        <v>0</v>
      </c>
      <c r="EQ12" s="40">
        <f t="shared" si="5"/>
        <v>0</v>
      </c>
      <c r="ER12" s="40">
        <f t="shared" si="6"/>
        <v>0</v>
      </c>
      <c r="ES12" s="40">
        <f t="shared" si="7"/>
        <v>0</v>
      </c>
      <c r="ET12" s="40">
        <f t="shared" si="8"/>
        <v>0</v>
      </c>
      <c r="EU12" s="40">
        <f t="shared" si="9"/>
        <v>0</v>
      </c>
      <c r="EV12" s="40">
        <f t="shared" si="10"/>
        <v>0</v>
      </c>
      <c r="EW12" s="40">
        <f t="shared" si="11"/>
        <v>0</v>
      </c>
      <c r="EX12" s="40">
        <f t="shared" si="12"/>
        <v>0</v>
      </c>
      <c r="EY12" s="40">
        <f t="shared" si="13"/>
        <v>0</v>
      </c>
      <c r="EZ12" s="40">
        <f t="shared" si="14"/>
        <v>0</v>
      </c>
      <c r="FA12" s="40">
        <f t="shared" si="15"/>
        <v>0</v>
      </c>
      <c r="FB12" s="40">
        <f t="shared" si="16"/>
        <v>0</v>
      </c>
      <c r="FC12" s="40">
        <f t="shared" si="17"/>
        <v>0</v>
      </c>
      <c r="FD12" s="40">
        <f t="shared" si="18"/>
        <v>0</v>
      </c>
      <c r="FE12" s="40">
        <f t="shared" si="19"/>
        <v>0</v>
      </c>
      <c r="FF12" s="40">
        <f t="shared" si="20"/>
        <v>0</v>
      </c>
      <c r="FG12" s="40">
        <f t="shared" si="21"/>
        <v>0</v>
      </c>
      <c r="FH12" s="40">
        <f t="shared" si="22"/>
        <v>0</v>
      </c>
      <c r="FI12" s="40">
        <f t="shared" si="23"/>
        <v>0</v>
      </c>
      <c r="FJ12" s="40">
        <f t="shared" si="24"/>
        <v>0</v>
      </c>
      <c r="FK12" s="38">
        <f t="shared" si="25"/>
        <v>0</v>
      </c>
      <c r="FL12">
        <v>0</v>
      </c>
      <c r="FM12">
        <v>1</v>
      </c>
      <c r="FN12">
        <v>0</v>
      </c>
      <c r="FO12">
        <v>1</v>
      </c>
      <c r="FP12">
        <v>1</v>
      </c>
      <c r="FQ12">
        <v>1</v>
      </c>
      <c r="FR12">
        <v>0</v>
      </c>
      <c r="FS12">
        <v>0</v>
      </c>
      <c r="FT12">
        <v>0</v>
      </c>
      <c r="FU12">
        <v>0</v>
      </c>
      <c r="FV12" s="38">
        <f t="shared" si="61"/>
        <v>1</v>
      </c>
      <c r="FW12" s="38">
        <f t="shared" si="62"/>
        <v>3</v>
      </c>
      <c r="FX12">
        <v>1</v>
      </c>
      <c r="FY12">
        <v>1</v>
      </c>
      <c r="FZ12">
        <v>1</v>
      </c>
      <c r="GA12">
        <v>1</v>
      </c>
      <c r="GB12">
        <v>1</v>
      </c>
      <c r="GC12">
        <v>1</v>
      </c>
      <c r="GD12">
        <v>0</v>
      </c>
      <c r="GE12">
        <v>1</v>
      </c>
      <c r="GF12">
        <v>0</v>
      </c>
      <c r="GG12">
        <v>1</v>
      </c>
      <c r="GH12">
        <v>1</v>
      </c>
      <c r="GI12">
        <v>1</v>
      </c>
      <c r="GJ12">
        <v>2</v>
      </c>
      <c r="GK12">
        <v>2</v>
      </c>
      <c r="GL12">
        <v>2</v>
      </c>
      <c r="GM12">
        <v>1</v>
      </c>
      <c r="GN12">
        <v>2</v>
      </c>
      <c r="GO12">
        <v>2</v>
      </c>
      <c r="GP12">
        <v>2</v>
      </c>
      <c r="GQ12">
        <v>2</v>
      </c>
      <c r="GR12">
        <v>2</v>
      </c>
      <c r="GS12">
        <v>2</v>
      </c>
      <c r="GT12">
        <v>2</v>
      </c>
      <c r="GU12">
        <v>3</v>
      </c>
      <c r="GV12">
        <v>3</v>
      </c>
      <c r="GW12">
        <v>3</v>
      </c>
      <c r="GX12">
        <v>3</v>
      </c>
      <c r="GY12">
        <v>2</v>
      </c>
      <c r="GZ12">
        <v>1</v>
      </c>
      <c r="HA12">
        <v>2</v>
      </c>
      <c r="HB12">
        <v>2</v>
      </c>
      <c r="HC12">
        <v>2</v>
      </c>
      <c r="HD12" s="38">
        <f t="shared" si="63"/>
        <v>1</v>
      </c>
      <c r="HE12" s="38">
        <f t="shared" si="64"/>
        <v>0.66666666666666663</v>
      </c>
      <c r="HF12" s="38">
        <f t="shared" si="65"/>
        <v>0.66666666666666663</v>
      </c>
      <c r="HG12" s="38">
        <f t="shared" si="66"/>
        <v>1.5714285714285714</v>
      </c>
      <c r="HH12" s="38">
        <f t="shared" si="67"/>
        <v>2</v>
      </c>
      <c r="HI12" s="38">
        <f t="shared" si="68"/>
        <v>2.75</v>
      </c>
      <c r="HJ12" s="38">
        <f t="shared" si="69"/>
        <v>2</v>
      </c>
      <c r="HK12" s="38">
        <f t="shared" si="70"/>
        <v>2</v>
      </c>
      <c r="HL12" t="s">
        <v>615</v>
      </c>
      <c r="HM12">
        <v>1</v>
      </c>
      <c r="HN12" t="s">
        <v>616</v>
      </c>
      <c r="HO12">
        <v>5</v>
      </c>
      <c r="HP12">
        <v>0</v>
      </c>
      <c r="HQ12">
        <v>0</v>
      </c>
      <c r="HR12">
        <v>0</v>
      </c>
      <c r="HS12">
        <v>0</v>
      </c>
      <c r="HT12">
        <v>0</v>
      </c>
      <c r="HU12">
        <v>1</v>
      </c>
      <c r="HV12">
        <v>0</v>
      </c>
      <c r="HW12">
        <v>0</v>
      </c>
      <c r="HX12">
        <v>1</v>
      </c>
      <c r="HY12">
        <v>1</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1</v>
      </c>
      <c r="JB12">
        <v>0</v>
      </c>
      <c r="JC12">
        <v>0</v>
      </c>
      <c r="JD12">
        <v>0</v>
      </c>
      <c r="JE12">
        <v>0</v>
      </c>
      <c r="JF12">
        <v>0</v>
      </c>
      <c r="JG12">
        <v>1</v>
      </c>
      <c r="JH12">
        <v>0</v>
      </c>
      <c r="JI12">
        <v>0</v>
      </c>
      <c r="JJ12">
        <v>0</v>
      </c>
      <c r="JK12">
        <v>0</v>
      </c>
      <c r="JL12">
        <v>0</v>
      </c>
      <c r="JM12">
        <v>0</v>
      </c>
      <c r="JN12">
        <v>0</v>
      </c>
      <c r="JO12">
        <v>1</v>
      </c>
      <c r="JP12">
        <v>2</v>
      </c>
      <c r="JQ12">
        <v>1</v>
      </c>
      <c r="JR12">
        <v>2</v>
      </c>
      <c r="JS12">
        <v>1</v>
      </c>
      <c r="JT12">
        <v>1</v>
      </c>
      <c r="JU12">
        <v>1</v>
      </c>
      <c r="JV12">
        <v>1</v>
      </c>
      <c r="JW12">
        <v>2</v>
      </c>
      <c r="JX12">
        <v>1</v>
      </c>
      <c r="JY12">
        <v>1</v>
      </c>
      <c r="JZ12">
        <v>2</v>
      </c>
      <c r="KA12">
        <v>1</v>
      </c>
      <c r="KB12">
        <v>1</v>
      </c>
      <c r="KC12">
        <v>1</v>
      </c>
      <c r="KD12" s="52">
        <f t="shared" si="71"/>
        <v>14</v>
      </c>
      <c r="KE12" s="48">
        <f t="shared" si="72"/>
        <v>5</v>
      </c>
      <c r="KF12" s="53">
        <f t="shared" si="73"/>
        <v>19</v>
      </c>
      <c r="KG12">
        <v>69</v>
      </c>
      <c r="KH12">
        <v>0</v>
      </c>
      <c r="KI12">
        <v>0</v>
      </c>
      <c r="KJ12">
        <v>0</v>
      </c>
      <c r="KK12">
        <v>1</v>
      </c>
      <c r="KL12">
        <v>0</v>
      </c>
      <c r="KM12">
        <v>0</v>
      </c>
      <c r="KN12">
        <v>0</v>
      </c>
      <c r="KO12">
        <v>0</v>
      </c>
      <c r="KP12">
        <v>0</v>
      </c>
      <c r="KQ12">
        <v>0</v>
      </c>
      <c r="KR12">
        <v>0</v>
      </c>
      <c r="KS12" t="s">
        <v>617</v>
      </c>
      <c r="KT12" t="s">
        <v>618</v>
      </c>
      <c r="KU12" t="s">
        <v>619</v>
      </c>
      <c r="KV12">
        <v>3</v>
      </c>
      <c r="KW12">
        <v>1</v>
      </c>
      <c r="KX12">
        <v>1</v>
      </c>
      <c r="KY12">
        <v>1</v>
      </c>
      <c r="KZ12">
        <v>1</v>
      </c>
      <c r="LA12">
        <v>1</v>
      </c>
      <c r="LB12">
        <v>2</v>
      </c>
      <c r="LC12">
        <v>2</v>
      </c>
      <c r="LD12">
        <v>2</v>
      </c>
      <c r="LE12">
        <v>1</v>
      </c>
      <c r="LF12">
        <v>1</v>
      </c>
      <c r="LG12" t="s">
        <v>584</v>
      </c>
      <c r="LH12">
        <v>1</v>
      </c>
      <c r="LI12">
        <v>2</v>
      </c>
      <c r="LJ12">
        <v>2</v>
      </c>
      <c r="LK12">
        <v>3</v>
      </c>
      <c r="LL12">
        <v>5</v>
      </c>
      <c r="LM12">
        <v>5</v>
      </c>
      <c r="LN12">
        <v>4</v>
      </c>
      <c r="LO12">
        <v>4</v>
      </c>
      <c r="LP12">
        <v>3</v>
      </c>
      <c r="LQ12">
        <v>3</v>
      </c>
      <c r="LR12">
        <v>4</v>
      </c>
      <c r="LS12">
        <v>3</v>
      </c>
      <c r="LT12">
        <v>5</v>
      </c>
      <c r="LU12">
        <v>3</v>
      </c>
      <c r="LV12">
        <v>4</v>
      </c>
      <c r="LW12">
        <v>4</v>
      </c>
      <c r="LX12">
        <v>3</v>
      </c>
      <c r="LY12">
        <v>3</v>
      </c>
      <c r="LZ12">
        <v>4</v>
      </c>
      <c r="MA12">
        <v>4</v>
      </c>
      <c r="MB12" s="3">
        <f t="shared" si="38"/>
        <v>1</v>
      </c>
      <c r="MC12" s="3">
        <f t="shared" si="39"/>
        <v>4</v>
      </c>
      <c r="MD12" s="3">
        <f t="shared" si="40"/>
        <v>2</v>
      </c>
      <c r="ME12" s="3">
        <f t="shared" si="41"/>
        <v>3</v>
      </c>
      <c r="MF12" s="3">
        <f t="shared" si="42"/>
        <v>5</v>
      </c>
      <c r="MG12" s="3">
        <f t="shared" si="43"/>
        <v>5</v>
      </c>
      <c r="MH12" s="3">
        <f t="shared" si="44"/>
        <v>2</v>
      </c>
      <c r="MI12" s="3">
        <f t="shared" si="45"/>
        <v>2</v>
      </c>
      <c r="MJ12" s="3">
        <f t="shared" si="74"/>
        <v>3</v>
      </c>
      <c r="MK12" s="3">
        <f t="shared" si="75"/>
        <v>3</v>
      </c>
      <c r="ML12" s="3">
        <f t="shared" si="82"/>
        <v>4</v>
      </c>
      <c r="MM12" s="3">
        <f t="shared" si="76"/>
        <v>3</v>
      </c>
      <c r="MN12" s="3">
        <f t="shared" si="77"/>
        <v>5</v>
      </c>
      <c r="MO12" s="3">
        <f t="shared" si="78"/>
        <v>3</v>
      </c>
      <c r="MP12" s="3">
        <f t="shared" si="79"/>
        <v>4</v>
      </c>
      <c r="MQ12" s="3">
        <f t="shared" si="80"/>
        <v>4</v>
      </c>
      <c r="MR12" s="3">
        <f t="shared" si="81"/>
        <v>3</v>
      </c>
      <c r="MS12" s="3">
        <f t="shared" si="47"/>
        <v>3</v>
      </c>
      <c r="MT12" s="3">
        <f t="shared" si="48"/>
        <v>4</v>
      </c>
      <c r="MU12" s="3">
        <f t="shared" si="49"/>
        <v>2</v>
      </c>
      <c r="MV12" s="34">
        <f t="shared" si="50"/>
        <v>65</v>
      </c>
      <c r="MW12">
        <v>2</v>
      </c>
      <c r="MX12">
        <v>0</v>
      </c>
      <c r="MY12">
        <v>1</v>
      </c>
      <c r="MZ12">
        <v>1</v>
      </c>
      <c r="NA12">
        <v>2</v>
      </c>
      <c r="NB12">
        <v>1</v>
      </c>
      <c r="NC12">
        <v>2</v>
      </c>
      <c r="ND12">
        <v>1</v>
      </c>
      <c r="NE12">
        <v>1</v>
      </c>
      <c r="NF12">
        <v>1</v>
      </c>
      <c r="NG12">
        <v>2</v>
      </c>
      <c r="NH12" s="59">
        <f t="shared" si="51"/>
        <v>0</v>
      </c>
      <c r="NI12">
        <f t="shared" si="52"/>
        <v>50</v>
      </c>
      <c r="NJ12">
        <f t="shared" si="53"/>
        <v>12</v>
      </c>
      <c r="NK12" s="34">
        <f t="shared" si="54"/>
        <v>24</v>
      </c>
    </row>
    <row r="13" spans="1:375" x14ac:dyDescent="0.2">
      <c r="A13" t="s">
        <v>99</v>
      </c>
      <c r="B13">
        <v>12</v>
      </c>
      <c r="C13" s="26">
        <v>42627</v>
      </c>
      <c r="D13">
        <v>1</v>
      </c>
      <c r="E13">
        <v>5</v>
      </c>
      <c r="F13">
        <v>5</v>
      </c>
      <c r="G13">
        <v>0</v>
      </c>
      <c r="H13">
        <v>0</v>
      </c>
      <c r="I13">
        <v>0</v>
      </c>
      <c r="J13">
        <v>1</v>
      </c>
      <c r="K13">
        <v>0</v>
      </c>
      <c r="L13">
        <v>1</v>
      </c>
      <c r="M13">
        <v>2</v>
      </c>
      <c r="N13">
        <v>2</v>
      </c>
      <c r="O13">
        <v>1</v>
      </c>
      <c r="P13">
        <v>2</v>
      </c>
      <c r="Q13">
        <v>2</v>
      </c>
      <c r="R13">
        <v>2</v>
      </c>
      <c r="S13">
        <v>1</v>
      </c>
      <c r="T13">
        <f t="shared" si="55"/>
        <v>1</v>
      </c>
      <c r="U13">
        <f t="shared" si="0"/>
        <v>2</v>
      </c>
      <c r="V13" s="35">
        <f t="shared" si="56"/>
        <v>15</v>
      </c>
      <c r="W13">
        <v>2</v>
      </c>
      <c r="X13">
        <v>1</v>
      </c>
      <c r="Y13">
        <v>1</v>
      </c>
      <c r="Z13">
        <v>2</v>
      </c>
      <c r="AA13">
        <v>1</v>
      </c>
      <c r="AB13">
        <v>1</v>
      </c>
      <c r="AC13">
        <v>1</v>
      </c>
      <c r="AD13">
        <v>2</v>
      </c>
      <c r="AE13">
        <v>1</v>
      </c>
      <c r="AF13">
        <v>1</v>
      </c>
      <c r="AG13">
        <v>1</v>
      </c>
      <c r="AH13">
        <v>2</v>
      </c>
      <c r="AI13">
        <v>2</v>
      </c>
      <c r="AJ13" s="38">
        <f t="shared" si="57"/>
        <v>5</v>
      </c>
      <c r="AK13" s="38">
        <f t="shared" si="58"/>
        <v>4</v>
      </c>
      <c r="AL13" s="38">
        <f t="shared" si="59"/>
        <v>9</v>
      </c>
      <c r="AM13" s="38">
        <f t="shared" si="60"/>
        <v>18</v>
      </c>
      <c r="AN13">
        <v>1</v>
      </c>
      <c r="AO13">
        <v>0</v>
      </c>
      <c r="AP13">
        <v>0</v>
      </c>
      <c r="AQ13">
        <v>0</v>
      </c>
      <c r="AR13">
        <v>0</v>
      </c>
      <c r="AS13">
        <v>1</v>
      </c>
      <c r="AT13">
        <v>0</v>
      </c>
      <c r="AU13">
        <v>0</v>
      </c>
      <c r="AV13">
        <v>0</v>
      </c>
      <c r="AW13">
        <v>0</v>
      </c>
      <c r="AX13">
        <v>1</v>
      </c>
      <c r="AY13">
        <v>0</v>
      </c>
      <c r="AZ13">
        <v>0</v>
      </c>
      <c r="BA13">
        <v>0</v>
      </c>
      <c r="BB13">
        <v>0</v>
      </c>
      <c r="BC13">
        <v>0</v>
      </c>
      <c r="BD13">
        <v>1</v>
      </c>
      <c r="BE13">
        <v>0</v>
      </c>
      <c r="BF13">
        <v>0</v>
      </c>
      <c r="BG13">
        <v>0</v>
      </c>
      <c r="BH13">
        <v>1</v>
      </c>
      <c r="BI13">
        <v>0</v>
      </c>
      <c r="BJ13">
        <v>0</v>
      </c>
      <c r="BK13">
        <v>0</v>
      </c>
      <c r="BL13">
        <v>0</v>
      </c>
      <c r="BM13">
        <v>1</v>
      </c>
      <c r="BN13">
        <v>0</v>
      </c>
      <c r="BO13">
        <v>0</v>
      </c>
      <c r="BP13">
        <v>0</v>
      </c>
      <c r="BQ13">
        <v>0</v>
      </c>
      <c r="BR13">
        <v>1</v>
      </c>
      <c r="BS13">
        <v>0</v>
      </c>
      <c r="BT13">
        <v>0</v>
      </c>
      <c r="BU13">
        <v>0</v>
      </c>
      <c r="BV13">
        <v>0</v>
      </c>
      <c r="BW13">
        <v>0</v>
      </c>
      <c r="BX13">
        <v>1</v>
      </c>
      <c r="BY13">
        <v>0</v>
      </c>
      <c r="BZ13">
        <v>0</v>
      </c>
      <c r="CA13">
        <v>0</v>
      </c>
      <c r="CB13">
        <v>1</v>
      </c>
      <c r="CC13">
        <v>0</v>
      </c>
      <c r="CD13">
        <v>0</v>
      </c>
      <c r="CE13">
        <v>0</v>
      </c>
      <c r="CF13">
        <v>0</v>
      </c>
      <c r="CG13">
        <v>1</v>
      </c>
      <c r="CH13">
        <v>0</v>
      </c>
      <c r="CI13">
        <v>0</v>
      </c>
      <c r="CJ13">
        <v>0</v>
      </c>
      <c r="CK13">
        <v>0</v>
      </c>
      <c r="CL13">
        <v>0</v>
      </c>
      <c r="CM13">
        <v>1</v>
      </c>
      <c r="CN13">
        <v>0</v>
      </c>
      <c r="CO13">
        <v>0</v>
      </c>
      <c r="CP13">
        <v>0</v>
      </c>
      <c r="CQ13">
        <v>0</v>
      </c>
      <c r="CR13">
        <v>1</v>
      </c>
      <c r="CS13">
        <v>0</v>
      </c>
      <c r="CT13">
        <v>0</v>
      </c>
      <c r="CU13">
        <v>0</v>
      </c>
      <c r="CV13">
        <v>0</v>
      </c>
      <c r="CW13">
        <v>1</v>
      </c>
      <c r="CX13">
        <v>0</v>
      </c>
      <c r="CY13">
        <v>0</v>
      </c>
      <c r="CZ13">
        <v>0</v>
      </c>
      <c r="DA13">
        <v>0</v>
      </c>
      <c r="DB13">
        <v>1</v>
      </c>
      <c r="DC13">
        <v>0</v>
      </c>
      <c r="DD13">
        <v>0</v>
      </c>
      <c r="DE13">
        <v>0</v>
      </c>
      <c r="DF13">
        <v>0</v>
      </c>
      <c r="DG13">
        <v>1</v>
      </c>
      <c r="DH13">
        <v>0</v>
      </c>
      <c r="DI13">
        <v>0</v>
      </c>
      <c r="DJ13">
        <v>0</v>
      </c>
      <c r="DK13">
        <v>0</v>
      </c>
      <c r="DL13">
        <v>0</v>
      </c>
      <c r="DM13">
        <v>1</v>
      </c>
      <c r="DN13">
        <v>0</v>
      </c>
      <c r="DO13">
        <v>0</v>
      </c>
      <c r="DP13">
        <v>0</v>
      </c>
      <c r="DQ13">
        <v>1</v>
      </c>
      <c r="DR13">
        <v>0</v>
      </c>
      <c r="DS13">
        <v>0</v>
      </c>
      <c r="DT13">
        <v>0</v>
      </c>
      <c r="DU13">
        <v>0</v>
      </c>
      <c r="DV13">
        <v>1</v>
      </c>
      <c r="DW13">
        <v>0</v>
      </c>
      <c r="DX13">
        <v>0</v>
      </c>
      <c r="DY13">
        <v>0</v>
      </c>
      <c r="DZ13">
        <v>0</v>
      </c>
      <c r="EA13">
        <v>0</v>
      </c>
      <c r="EB13">
        <v>1</v>
      </c>
      <c r="EC13">
        <v>0</v>
      </c>
      <c r="ED13">
        <v>0</v>
      </c>
      <c r="EE13">
        <v>0</v>
      </c>
      <c r="EF13">
        <v>0</v>
      </c>
      <c r="EG13">
        <v>1</v>
      </c>
      <c r="EH13">
        <v>0</v>
      </c>
      <c r="EI13">
        <v>0</v>
      </c>
      <c r="EJ13">
        <v>0</v>
      </c>
      <c r="EK13">
        <v>0</v>
      </c>
      <c r="EL13">
        <v>1</v>
      </c>
      <c r="EM13">
        <v>0</v>
      </c>
      <c r="EN13">
        <v>0</v>
      </c>
      <c r="EO13">
        <v>0</v>
      </c>
      <c r="EP13" s="40">
        <f t="shared" si="4"/>
        <v>0</v>
      </c>
      <c r="EQ13" s="40">
        <f t="shared" si="5"/>
        <v>0</v>
      </c>
      <c r="ER13" s="40">
        <f t="shared" si="6"/>
        <v>0</v>
      </c>
      <c r="ES13" s="40">
        <f t="shared" si="7"/>
        <v>1</v>
      </c>
      <c r="ET13" s="40">
        <f t="shared" si="8"/>
        <v>0</v>
      </c>
      <c r="EU13" s="40">
        <f t="shared" si="9"/>
        <v>0</v>
      </c>
      <c r="EV13" s="40">
        <f t="shared" si="10"/>
        <v>0</v>
      </c>
      <c r="EW13" s="40">
        <f t="shared" si="11"/>
        <v>1</v>
      </c>
      <c r="EX13" s="40">
        <f t="shared" si="12"/>
        <v>0</v>
      </c>
      <c r="EY13" s="40">
        <f t="shared" si="13"/>
        <v>0</v>
      </c>
      <c r="EZ13" s="40">
        <f t="shared" si="14"/>
        <v>1</v>
      </c>
      <c r="FA13" s="40">
        <f t="shared" si="15"/>
        <v>1</v>
      </c>
      <c r="FB13" s="40">
        <f t="shared" si="16"/>
        <v>1</v>
      </c>
      <c r="FC13" s="40">
        <f t="shared" si="17"/>
        <v>1</v>
      </c>
      <c r="FD13" s="40">
        <f t="shared" si="18"/>
        <v>1</v>
      </c>
      <c r="FE13" s="40">
        <f t="shared" si="19"/>
        <v>2</v>
      </c>
      <c r="FF13" s="40">
        <f t="shared" si="20"/>
        <v>1</v>
      </c>
      <c r="FG13" s="40">
        <f t="shared" si="21"/>
        <v>1</v>
      </c>
      <c r="FH13" s="40">
        <f t="shared" si="22"/>
        <v>2</v>
      </c>
      <c r="FI13" s="40">
        <f t="shared" si="23"/>
        <v>1</v>
      </c>
      <c r="FJ13" s="40">
        <f t="shared" si="24"/>
        <v>1</v>
      </c>
      <c r="FK13" s="38">
        <f t="shared" si="25"/>
        <v>15</v>
      </c>
      <c r="FL13">
        <v>4</v>
      </c>
      <c r="FM13">
        <v>3</v>
      </c>
      <c r="FN13">
        <v>5</v>
      </c>
      <c r="FO13">
        <v>4</v>
      </c>
      <c r="FP13">
        <v>4</v>
      </c>
      <c r="FQ13">
        <v>4</v>
      </c>
      <c r="FR13">
        <v>6</v>
      </c>
      <c r="FS13">
        <v>4</v>
      </c>
      <c r="FT13">
        <v>4</v>
      </c>
      <c r="FU13">
        <v>4</v>
      </c>
      <c r="FV13" s="38">
        <f t="shared" si="61"/>
        <v>27</v>
      </c>
      <c r="FW13" s="38">
        <f t="shared" si="62"/>
        <v>15</v>
      </c>
      <c r="FX13">
        <v>3</v>
      </c>
      <c r="FY13">
        <v>3</v>
      </c>
      <c r="FZ13">
        <v>3</v>
      </c>
      <c r="GA13">
        <v>3</v>
      </c>
      <c r="GB13">
        <v>4</v>
      </c>
      <c r="GC13">
        <v>3</v>
      </c>
      <c r="GD13">
        <v>3</v>
      </c>
      <c r="GE13">
        <v>3</v>
      </c>
      <c r="GF13">
        <v>3</v>
      </c>
      <c r="GG13">
        <v>3</v>
      </c>
      <c r="GH13">
        <v>2</v>
      </c>
      <c r="GI13">
        <v>3</v>
      </c>
      <c r="GJ13">
        <v>4</v>
      </c>
      <c r="GK13">
        <v>4</v>
      </c>
      <c r="GL13">
        <v>3</v>
      </c>
      <c r="GM13">
        <v>3</v>
      </c>
      <c r="GN13">
        <v>3</v>
      </c>
      <c r="GO13">
        <v>2</v>
      </c>
      <c r="GP13">
        <v>3</v>
      </c>
      <c r="GQ13">
        <v>3</v>
      </c>
      <c r="GR13">
        <v>3</v>
      </c>
      <c r="GS13">
        <v>3</v>
      </c>
      <c r="GT13">
        <v>3</v>
      </c>
      <c r="GU13">
        <v>3</v>
      </c>
      <c r="GV13">
        <v>4</v>
      </c>
      <c r="GW13">
        <v>4</v>
      </c>
      <c r="GX13">
        <v>3</v>
      </c>
      <c r="GY13">
        <v>3</v>
      </c>
      <c r="GZ13">
        <v>3</v>
      </c>
      <c r="HA13">
        <v>3</v>
      </c>
      <c r="HB13">
        <v>3</v>
      </c>
      <c r="HC13">
        <v>3</v>
      </c>
      <c r="HD13" s="38">
        <f t="shared" si="63"/>
        <v>3</v>
      </c>
      <c r="HE13" s="38">
        <f t="shared" si="64"/>
        <v>3.3333333333333335</v>
      </c>
      <c r="HF13" s="38">
        <f t="shared" si="65"/>
        <v>3</v>
      </c>
      <c r="HG13" s="38">
        <f t="shared" si="66"/>
        <v>3.1428571428571428</v>
      </c>
      <c r="HH13" s="38">
        <f t="shared" si="67"/>
        <v>2.8</v>
      </c>
      <c r="HI13" s="38">
        <f t="shared" si="68"/>
        <v>3.5</v>
      </c>
      <c r="HJ13" s="38">
        <f t="shared" si="69"/>
        <v>3</v>
      </c>
      <c r="HK13" s="38">
        <f t="shared" si="70"/>
        <v>3</v>
      </c>
      <c r="HL13" t="s">
        <v>620</v>
      </c>
      <c r="HM13">
        <v>0</v>
      </c>
      <c r="HN13" t="s">
        <v>584</v>
      </c>
      <c r="HO13">
        <v>2</v>
      </c>
      <c r="HP13">
        <v>0</v>
      </c>
      <c r="HQ13">
        <v>0</v>
      </c>
      <c r="HR13">
        <v>0</v>
      </c>
      <c r="HS13">
        <v>0</v>
      </c>
      <c r="HT13">
        <v>1</v>
      </c>
      <c r="HU13">
        <v>1</v>
      </c>
      <c r="HV13">
        <v>0</v>
      </c>
      <c r="HW13">
        <v>0</v>
      </c>
      <c r="HX13">
        <v>0</v>
      </c>
      <c r="HY13">
        <v>0</v>
      </c>
      <c r="HZ13">
        <v>0</v>
      </c>
      <c r="IA13">
        <v>0</v>
      </c>
      <c r="IB13">
        <v>0</v>
      </c>
      <c r="IC13">
        <v>0</v>
      </c>
      <c r="ID13">
        <v>1</v>
      </c>
      <c r="IE13">
        <v>0</v>
      </c>
      <c r="IF13">
        <v>1</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1</v>
      </c>
      <c r="JG13">
        <v>1</v>
      </c>
      <c r="JH13">
        <v>0</v>
      </c>
      <c r="JI13">
        <v>0</v>
      </c>
      <c r="JJ13">
        <v>0</v>
      </c>
      <c r="JK13">
        <v>0</v>
      </c>
      <c r="JL13">
        <v>0</v>
      </c>
      <c r="JM13">
        <v>0</v>
      </c>
      <c r="JN13">
        <v>0</v>
      </c>
      <c r="JO13">
        <v>1</v>
      </c>
      <c r="JP13">
        <v>1</v>
      </c>
      <c r="JQ13">
        <v>1</v>
      </c>
      <c r="JR13">
        <v>1</v>
      </c>
      <c r="JS13">
        <v>1</v>
      </c>
      <c r="JT13">
        <v>0</v>
      </c>
      <c r="JU13">
        <v>0</v>
      </c>
      <c r="JV13">
        <v>1</v>
      </c>
      <c r="JW13">
        <v>1</v>
      </c>
      <c r="JX13">
        <v>0</v>
      </c>
      <c r="JY13">
        <v>0</v>
      </c>
      <c r="JZ13">
        <v>2</v>
      </c>
      <c r="KA13">
        <v>1</v>
      </c>
      <c r="KB13">
        <v>2</v>
      </c>
      <c r="KC13">
        <v>0</v>
      </c>
      <c r="KD13" s="52">
        <f t="shared" si="71"/>
        <v>7</v>
      </c>
      <c r="KE13" s="48">
        <f t="shared" si="72"/>
        <v>5</v>
      </c>
      <c r="KF13" s="53">
        <f t="shared" si="73"/>
        <v>12</v>
      </c>
      <c r="KG13">
        <v>51</v>
      </c>
      <c r="KH13">
        <v>0</v>
      </c>
      <c r="KI13">
        <v>0</v>
      </c>
      <c r="KJ13">
        <v>0</v>
      </c>
      <c r="KK13">
        <v>0</v>
      </c>
      <c r="KL13">
        <v>1</v>
      </c>
      <c r="KM13">
        <v>0</v>
      </c>
      <c r="KN13">
        <v>0</v>
      </c>
      <c r="KO13">
        <v>0</v>
      </c>
      <c r="KP13">
        <v>0</v>
      </c>
      <c r="KQ13">
        <v>0</v>
      </c>
      <c r="KR13">
        <v>0</v>
      </c>
      <c r="KS13" t="s">
        <v>584</v>
      </c>
      <c r="KT13" t="s">
        <v>621</v>
      </c>
      <c r="KU13" t="s">
        <v>622</v>
      </c>
      <c r="KV13">
        <v>1</v>
      </c>
      <c r="KW13">
        <v>1</v>
      </c>
      <c r="KX13">
        <v>1</v>
      </c>
      <c r="KY13">
        <v>1</v>
      </c>
      <c r="KZ13">
        <v>1</v>
      </c>
      <c r="LA13">
        <v>1</v>
      </c>
      <c r="LB13">
        <v>2</v>
      </c>
      <c r="LC13">
        <v>1</v>
      </c>
      <c r="LD13">
        <v>2</v>
      </c>
      <c r="LE13">
        <v>2</v>
      </c>
      <c r="LF13">
        <v>2</v>
      </c>
      <c r="LG13" t="s">
        <v>584</v>
      </c>
      <c r="LH13">
        <v>4</v>
      </c>
      <c r="LI13">
        <v>3</v>
      </c>
      <c r="LJ13">
        <v>4</v>
      </c>
      <c r="LK13">
        <v>3</v>
      </c>
      <c r="LL13">
        <v>3</v>
      </c>
      <c r="LM13">
        <v>3</v>
      </c>
      <c r="LN13">
        <v>3</v>
      </c>
      <c r="LO13">
        <v>2</v>
      </c>
      <c r="LP13">
        <v>3</v>
      </c>
      <c r="LQ13">
        <v>3</v>
      </c>
      <c r="LR13">
        <v>4</v>
      </c>
      <c r="LS13">
        <v>3</v>
      </c>
      <c r="LT13">
        <v>4</v>
      </c>
      <c r="LU13">
        <v>4</v>
      </c>
      <c r="LV13">
        <v>3</v>
      </c>
      <c r="LW13">
        <v>3</v>
      </c>
      <c r="LX13">
        <v>3</v>
      </c>
      <c r="LY13">
        <v>3</v>
      </c>
      <c r="LZ13">
        <v>3</v>
      </c>
      <c r="MA13">
        <v>3</v>
      </c>
      <c r="MB13" s="3">
        <f t="shared" si="38"/>
        <v>4</v>
      </c>
      <c r="MC13" s="3">
        <f t="shared" si="39"/>
        <v>3</v>
      </c>
      <c r="MD13" s="3">
        <f t="shared" si="40"/>
        <v>4</v>
      </c>
      <c r="ME13" s="3">
        <f t="shared" si="41"/>
        <v>3</v>
      </c>
      <c r="MF13" s="3">
        <f t="shared" si="42"/>
        <v>3</v>
      </c>
      <c r="MG13" s="3">
        <f t="shared" si="43"/>
        <v>3</v>
      </c>
      <c r="MH13" s="3">
        <f t="shared" si="44"/>
        <v>3</v>
      </c>
      <c r="MI13" s="3">
        <f t="shared" si="45"/>
        <v>4</v>
      </c>
      <c r="MJ13" s="3">
        <f t="shared" si="74"/>
        <v>3</v>
      </c>
      <c r="MK13" s="3">
        <f t="shared" si="75"/>
        <v>3</v>
      </c>
      <c r="ML13" s="3">
        <f t="shared" si="82"/>
        <v>4</v>
      </c>
      <c r="MM13" s="3">
        <f t="shared" si="76"/>
        <v>3</v>
      </c>
      <c r="MN13" s="3">
        <f t="shared" si="77"/>
        <v>4</v>
      </c>
      <c r="MO13" s="3">
        <f t="shared" si="78"/>
        <v>4</v>
      </c>
      <c r="MP13" s="3">
        <f t="shared" si="79"/>
        <v>3</v>
      </c>
      <c r="MQ13" s="3">
        <f t="shared" si="80"/>
        <v>3</v>
      </c>
      <c r="MR13" s="3">
        <f t="shared" si="81"/>
        <v>3</v>
      </c>
      <c r="MS13" s="3">
        <f t="shared" si="47"/>
        <v>3</v>
      </c>
      <c r="MT13" s="3">
        <f t="shared" si="48"/>
        <v>3</v>
      </c>
      <c r="MU13" s="3">
        <f t="shared" si="49"/>
        <v>3</v>
      </c>
      <c r="MV13" s="34">
        <f t="shared" si="50"/>
        <v>66</v>
      </c>
      <c r="MW13">
        <v>0</v>
      </c>
      <c r="MX13">
        <v>0</v>
      </c>
      <c r="MY13">
        <v>1</v>
      </c>
      <c r="MZ13">
        <v>0</v>
      </c>
      <c r="NA13">
        <v>1</v>
      </c>
      <c r="NB13">
        <v>1</v>
      </c>
      <c r="NC13">
        <v>1</v>
      </c>
      <c r="ND13">
        <v>1</v>
      </c>
      <c r="NE13">
        <v>1</v>
      </c>
      <c r="NF13">
        <v>1</v>
      </c>
      <c r="NG13">
        <v>2</v>
      </c>
      <c r="NH13" s="59">
        <f t="shared" si="51"/>
        <v>0</v>
      </c>
      <c r="NI13">
        <f t="shared" si="52"/>
        <v>50</v>
      </c>
      <c r="NJ13">
        <f t="shared" si="53"/>
        <v>7</v>
      </c>
      <c r="NK13" s="34">
        <f t="shared" si="54"/>
        <v>14.000000000000002</v>
      </c>
    </row>
    <row r="14" spans="1:375" x14ac:dyDescent="0.2">
      <c r="A14" t="s">
        <v>127</v>
      </c>
      <c r="B14">
        <v>13</v>
      </c>
      <c r="C14" s="26">
        <v>42625</v>
      </c>
      <c r="D14">
        <v>8</v>
      </c>
      <c r="E14">
        <v>8</v>
      </c>
      <c r="F14">
        <v>8</v>
      </c>
      <c r="G14">
        <v>0</v>
      </c>
      <c r="H14">
        <v>1</v>
      </c>
      <c r="I14">
        <v>0</v>
      </c>
      <c r="J14">
        <v>0</v>
      </c>
      <c r="K14">
        <v>0</v>
      </c>
      <c r="L14">
        <v>1</v>
      </c>
      <c r="M14">
        <v>4</v>
      </c>
      <c r="N14">
        <v>4</v>
      </c>
      <c r="O14">
        <v>3</v>
      </c>
      <c r="P14">
        <v>5</v>
      </c>
      <c r="Q14">
        <v>1</v>
      </c>
      <c r="R14">
        <v>4</v>
      </c>
      <c r="S14">
        <v>5</v>
      </c>
      <c r="T14">
        <f t="shared" si="55"/>
        <v>-1</v>
      </c>
      <c r="U14">
        <f t="shared" si="0"/>
        <v>2</v>
      </c>
      <c r="V14" s="35">
        <f t="shared" si="56"/>
        <v>27</v>
      </c>
      <c r="W14">
        <v>2</v>
      </c>
      <c r="X14">
        <v>2</v>
      </c>
      <c r="Y14">
        <v>2</v>
      </c>
      <c r="Z14">
        <v>2</v>
      </c>
      <c r="AA14">
        <v>1</v>
      </c>
      <c r="AB14">
        <v>1</v>
      </c>
      <c r="AC14">
        <v>0</v>
      </c>
      <c r="AD14">
        <v>1</v>
      </c>
      <c r="AE14">
        <v>0</v>
      </c>
      <c r="AF14">
        <v>1</v>
      </c>
      <c r="AG14">
        <v>1</v>
      </c>
      <c r="AH14">
        <v>0</v>
      </c>
      <c r="AI14">
        <v>0</v>
      </c>
      <c r="AJ14" s="38">
        <f t="shared" si="57"/>
        <v>3</v>
      </c>
      <c r="AK14" s="38">
        <f t="shared" si="58"/>
        <v>1</v>
      </c>
      <c r="AL14" s="38">
        <f t="shared" si="59"/>
        <v>9</v>
      </c>
      <c r="AM14" s="38">
        <f t="shared" si="60"/>
        <v>13</v>
      </c>
      <c r="AN14">
        <v>1</v>
      </c>
      <c r="AO14">
        <v>0</v>
      </c>
      <c r="AP14">
        <v>0</v>
      </c>
      <c r="AQ14">
        <v>0</v>
      </c>
      <c r="AR14">
        <v>0</v>
      </c>
      <c r="AS14">
        <v>1</v>
      </c>
      <c r="AT14">
        <v>0</v>
      </c>
      <c r="AU14">
        <v>0</v>
      </c>
      <c r="AV14">
        <v>0</v>
      </c>
      <c r="AW14">
        <v>0</v>
      </c>
      <c r="AX14">
        <v>1</v>
      </c>
      <c r="AY14">
        <v>0</v>
      </c>
      <c r="AZ14">
        <v>0</v>
      </c>
      <c r="BA14">
        <v>0</v>
      </c>
      <c r="BB14">
        <v>0</v>
      </c>
      <c r="BC14">
        <v>1</v>
      </c>
      <c r="BD14">
        <v>0</v>
      </c>
      <c r="BE14">
        <v>0</v>
      </c>
      <c r="BF14">
        <v>0</v>
      </c>
      <c r="BG14">
        <v>0</v>
      </c>
      <c r="BH14">
        <v>1</v>
      </c>
      <c r="BI14">
        <v>0</v>
      </c>
      <c r="BJ14">
        <v>0</v>
      </c>
      <c r="BK14">
        <v>0</v>
      </c>
      <c r="BL14">
        <v>0</v>
      </c>
      <c r="BM14">
        <v>1</v>
      </c>
      <c r="BN14">
        <v>0</v>
      </c>
      <c r="BO14">
        <v>0</v>
      </c>
      <c r="BP14">
        <v>0</v>
      </c>
      <c r="BQ14">
        <v>0</v>
      </c>
      <c r="BR14">
        <v>1</v>
      </c>
      <c r="BS14">
        <v>0</v>
      </c>
      <c r="BT14">
        <v>0</v>
      </c>
      <c r="BU14">
        <v>0</v>
      </c>
      <c r="BV14">
        <v>0</v>
      </c>
      <c r="BW14">
        <v>1</v>
      </c>
      <c r="BX14">
        <v>0</v>
      </c>
      <c r="BY14">
        <v>0</v>
      </c>
      <c r="BZ14">
        <v>0</v>
      </c>
      <c r="CA14">
        <v>0</v>
      </c>
      <c r="CB14">
        <v>1</v>
      </c>
      <c r="CC14">
        <v>0</v>
      </c>
      <c r="CD14">
        <v>0</v>
      </c>
      <c r="CE14">
        <v>0</v>
      </c>
      <c r="CF14">
        <v>0</v>
      </c>
      <c r="CG14">
        <v>1</v>
      </c>
      <c r="CH14">
        <v>0</v>
      </c>
      <c r="CI14">
        <v>0</v>
      </c>
      <c r="CJ14">
        <v>0</v>
      </c>
      <c r="CK14">
        <v>0</v>
      </c>
      <c r="CL14">
        <v>1</v>
      </c>
      <c r="CM14">
        <v>0</v>
      </c>
      <c r="CN14">
        <v>0</v>
      </c>
      <c r="CO14">
        <v>0</v>
      </c>
      <c r="CP14">
        <v>0</v>
      </c>
      <c r="CQ14">
        <v>1</v>
      </c>
      <c r="CR14">
        <v>0</v>
      </c>
      <c r="CS14">
        <v>0</v>
      </c>
      <c r="CT14">
        <v>0</v>
      </c>
      <c r="CU14">
        <v>0</v>
      </c>
      <c r="CV14">
        <v>1</v>
      </c>
      <c r="CW14">
        <v>0</v>
      </c>
      <c r="CX14">
        <v>0</v>
      </c>
      <c r="CY14">
        <v>0</v>
      </c>
      <c r="CZ14">
        <v>0</v>
      </c>
      <c r="DA14">
        <v>1</v>
      </c>
      <c r="DB14">
        <v>0</v>
      </c>
      <c r="DC14">
        <v>0</v>
      </c>
      <c r="DD14">
        <v>0</v>
      </c>
      <c r="DE14">
        <v>0</v>
      </c>
      <c r="DF14">
        <v>1</v>
      </c>
      <c r="DG14">
        <v>0</v>
      </c>
      <c r="DH14">
        <v>0</v>
      </c>
      <c r="DI14">
        <v>0</v>
      </c>
      <c r="DJ14">
        <v>0</v>
      </c>
      <c r="DK14">
        <v>1</v>
      </c>
      <c r="DL14">
        <v>0</v>
      </c>
      <c r="DM14">
        <v>0</v>
      </c>
      <c r="DN14">
        <v>0</v>
      </c>
      <c r="DO14">
        <v>0</v>
      </c>
      <c r="DP14">
        <v>1</v>
      </c>
      <c r="DQ14">
        <v>0</v>
      </c>
      <c r="DR14">
        <v>0</v>
      </c>
      <c r="DS14">
        <v>0</v>
      </c>
      <c r="DT14">
        <v>0</v>
      </c>
      <c r="DU14">
        <v>1</v>
      </c>
      <c r="DV14">
        <v>0</v>
      </c>
      <c r="DW14">
        <v>0</v>
      </c>
      <c r="DX14">
        <v>0</v>
      </c>
      <c r="DY14">
        <v>0</v>
      </c>
      <c r="DZ14">
        <v>1</v>
      </c>
      <c r="EA14">
        <v>0</v>
      </c>
      <c r="EB14">
        <v>0</v>
      </c>
      <c r="EC14">
        <v>0</v>
      </c>
      <c r="ED14">
        <v>0</v>
      </c>
      <c r="EF14">
        <v>1</v>
      </c>
      <c r="EG14">
        <v>0</v>
      </c>
      <c r="EH14">
        <v>0</v>
      </c>
      <c r="EI14">
        <v>0</v>
      </c>
      <c r="EJ14">
        <v>0</v>
      </c>
      <c r="EK14">
        <v>1</v>
      </c>
      <c r="EL14">
        <v>0</v>
      </c>
      <c r="EM14">
        <v>0</v>
      </c>
      <c r="EN14">
        <v>0</v>
      </c>
      <c r="EO14">
        <v>0</v>
      </c>
      <c r="EP14" s="40">
        <f t="shared" si="4"/>
        <v>0</v>
      </c>
      <c r="EQ14" s="40">
        <f t="shared" si="5"/>
        <v>0</v>
      </c>
      <c r="ER14" s="40">
        <f t="shared" si="6"/>
        <v>0</v>
      </c>
      <c r="ES14" s="40">
        <f t="shared" si="7"/>
        <v>0</v>
      </c>
      <c r="ET14" s="40">
        <f t="shared" si="8"/>
        <v>0</v>
      </c>
      <c r="EU14" s="40">
        <f t="shared" si="9"/>
        <v>0</v>
      </c>
      <c r="EV14" s="40">
        <f t="shared" si="10"/>
        <v>0</v>
      </c>
      <c r="EW14" s="40">
        <f t="shared" si="11"/>
        <v>0</v>
      </c>
      <c r="EX14" s="40">
        <f t="shared" si="12"/>
        <v>0</v>
      </c>
      <c r="EY14" s="40">
        <f t="shared" si="13"/>
        <v>0</v>
      </c>
      <c r="EZ14" s="40">
        <f t="shared" si="14"/>
        <v>0</v>
      </c>
      <c r="FA14" s="40">
        <f t="shared" si="15"/>
        <v>0</v>
      </c>
      <c r="FB14" s="40">
        <f t="shared" si="16"/>
        <v>0</v>
      </c>
      <c r="FC14" s="40">
        <f t="shared" si="17"/>
        <v>0</v>
      </c>
      <c r="FD14" s="40">
        <f t="shared" si="18"/>
        <v>0</v>
      </c>
      <c r="FE14" s="40">
        <f t="shared" si="19"/>
        <v>0</v>
      </c>
      <c r="FF14" s="40">
        <f t="shared" si="20"/>
        <v>0</v>
      </c>
      <c r="FG14" s="40">
        <f t="shared" si="21"/>
        <v>0</v>
      </c>
      <c r="FH14" s="40">
        <f t="shared" si="22"/>
        <v>0</v>
      </c>
      <c r="FI14" s="40">
        <f t="shared" si="23"/>
        <v>0</v>
      </c>
      <c r="FJ14" s="40">
        <f t="shared" si="24"/>
        <v>0</v>
      </c>
      <c r="FK14" s="38">
        <f t="shared" si="25"/>
        <v>0</v>
      </c>
      <c r="FL14">
        <v>7</v>
      </c>
      <c r="FM14">
        <v>7</v>
      </c>
      <c r="FN14">
        <v>7</v>
      </c>
      <c r="FO14">
        <v>7</v>
      </c>
      <c r="FP14">
        <v>7</v>
      </c>
      <c r="FQ14">
        <v>7</v>
      </c>
      <c r="FR14">
        <v>4</v>
      </c>
      <c r="FS14">
        <v>4</v>
      </c>
      <c r="FT14">
        <v>2</v>
      </c>
      <c r="FU14">
        <v>1</v>
      </c>
      <c r="FV14" s="38">
        <f t="shared" si="61"/>
        <v>30</v>
      </c>
      <c r="FW14" s="38">
        <f t="shared" si="62"/>
        <v>23</v>
      </c>
      <c r="FX14">
        <v>5</v>
      </c>
      <c r="FY14">
        <v>5</v>
      </c>
      <c r="FZ14">
        <v>5</v>
      </c>
      <c r="GA14">
        <v>5</v>
      </c>
      <c r="GB14">
        <v>5</v>
      </c>
      <c r="GC14">
        <v>5</v>
      </c>
      <c r="GD14">
        <v>5</v>
      </c>
      <c r="GE14">
        <v>1</v>
      </c>
      <c r="GF14">
        <v>0</v>
      </c>
      <c r="GG14">
        <v>4</v>
      </c>
      <c r="GH14">
        <v>2</v>
      </c>
      <c r="GI14">
        <v>3</v>
      </c>
      <c r="GJ14">
        <v>5</v>
      </c>
      <c r="GK14">
        <v>4</v>
      </c>
      <c r="GL14">
        <v>4</v>
      </c>
      <c r="GM14">
        <v>4</v>
      </c>
      <c r="GN14">
        <v>4</v>
      </c>
      <c r="GO14">
        <v>2</v>
      </c>
      <c r="GP14">
        <v>1</v>
      </c>
      <c r="GQ14">
        <v>3</v>
      </c>
      <c r="GR14">
        <v>5</v>
      </c>
      <c r="GS14">
        <v>4</v>
      </c>
      <c r="GT14">
        <v>4</v>
      </c>
      <c r="GU14">
        <v>4</v>
      </c>
      <c r="GV14">
        <v>4</v>
      </c>
      <c r="GW14">
        <v>3</v>
      </c>
      <c r="GX14">
        <v>3</v>
      </c>
      <c r="GY14">
        <v>3</v>
      </c>
      <c r="GZ14">
        <v>5</v>
      </c>
      <c r="HA14">
        <v>4</v>
      </c>
      <c r="HB14">
        <v>3</v>
      </c>
      <c r="HC14">
        <v>4</v>
      </c>
      <c r="HD14" s="38">
        <f t="shared" si="63"/>
        <v>5</v>
      </c>
      <c r="HE14" s="38">
        <f t="shared" si="64"/>
        <v>5</v>
      </c>
      <c r="HF14" s="38">
        <f t="shared" si="65"/>
        <v>1.6666666666666667</v>
      </c>
      <c r="HG14" s="38">
        <f t="shared" si="66"/>
        <v>3.7142857142857144</v>
      </c>
      <c r="HH14" s="38">
        <f t="shared" si="67"/>
        <v>3</v>
      </c>
      <c r="HI14" s="38">
        <f t="shared" si="68"/>
        <v>3.75</v>
      </c>
      <c r="HJ14" s="38">
        <f t="shared" si="69"/>
        <v>3.6666666666666665</v>
      </c>
      <c r="HK14" s="38">
        <f t="shared" si="70"/>
        <v>3.6666666666666665</v>
      </c>
      <c r="HL14" t="s">
        <v>623</v>
      </c>
      <c r="HM14">
        <v>1</v>
      </c>
      <c r="HN14" t="s">
        <v>624</v>
      </c>
      <c r="HO14">
        <v>2</v>
      </c>
      <c r="HP14">
        <v>0</v>
      </c>
      <c r="HQ14">
        <v>0</v>
      </c>
      <c r="HR14">
        <v>0</v>
      </c>
      <c r="HS14">
        <v>0</v>
      </c>
      <c r="HT14">
        <v>1</v>
      </c>
      <c r="HU14">
        <v>1</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1</v>
      </c>
      <c r="JA14">
        <v>1</v>
      </c>
      <c r="JB14">
        <v>1</v>
      </c>
      <c r="JC14">
        <v>1</v>
      </c>
      <c r="JD14">
        <v>0</v>
      </c>
      <c r="JE14">
        <v>0</v>
      </c>
      <c r="JF14">
        <v>0</v>
      </c>
      <c r="JG14">
        <v>0</v>
      </c>
      <c r="JH14">
        <v>0</v>
      </c>
      <c r="JI14">
        <v>0</v>
      </c>
      <c r="JJ14">
        <v>0</v>
      </c>
      <c r="JK14">
        <v>0</v>
      </c>
      <c r="JL14">
        <v>0</v>
      </c>
      <c r="JM14">
        <v>0</v>
      </c>
      <c r="JN14">
        <v>0</v>
      </c>
      <c r="JO14">
        <v>3</v>
      </c>
      <c r="JP14">
        <v>2</v>
      </c>
      <c r="JQ14">
        <v>2</v>
      </c>
      <c r="JR14">
        <v>2</v>
      </c>
      <c r="JS14">
        <v>2</v>
      </c>
      <c r="JT14">
        <v>3</v>
      </c>
      <c r="JU14">
        <v>2</v>
      </c>
      <c r="JV14">
        <v>2</v>
      </c>
      <c r="JW14">
        <v>2</v>
      </c>
      <c r="JX14">
        <v>3</v>
      </c>
      <c r="JY14">
        <v>2</v>
      </c>
      <c r="JZ14">
        <v>3</v>
      </c>
      <c r="KA14">
        <v>2</v>
      </c>
      <c r="KB14">
        <v>2</v>
      </c>
      <c r="KC14">
        <v>2</v>
      </c>
      <c r="KD14" s="52">
        <f t="shared" si="71"/>
        <v>25</v>
      </c>
      <c r="KE14" s="48">
        <f t="shared" si="72"/>
        <v>9</v>
      </c>
      <c r="KF14" s="53">
        <f t="shared" si="73"/>
        <v>34</v>
      </c>
      <c r="KG14">
        <v>76</v>
      </c>
      <c r="KH14">
        <v>0</v>
      </c>
      <c r="KI14">
        <v>0</v>
      </c>
      <c r="KJ14">
        <v>1</v>
      </c>
      <c r="KK14">
        <v>0</v>
      </c>
      <c r="KL14">
        <v>0</v>
      </c>
      <c r="KM14">
        <v>0</v>
      </c>
      <c r="KN14">
        <v>0</v>
      </c>
      <c r="KO14">
        <v>0</v>
      </c>
      <c r="KP14">
        <v>0</v>
      </c>
      <c r="KQ14">
        <v>0</v>
      </c>
      <c r="KR14">
        <v>0</v>
      </c>
      <c r="KS14" t="s">
        <v>584</v>
      </c>
      <c r="KT14" t="s">
        <v>625</v>
      </c>
      <c r="KU14" t="s">
        <v>626</v>
      </c>
      <c r="KV14">
        <v>4</v>
      </c>
      <c r="KW14">
        <v>1</v>
      </c>
      <c r="KX14">
        <v>1</v>
      </c>
      <c r="KY14">
        <v>1</v>
      </c>
      <c r="KZ14">
        <v>0</v>
      </c>
      <c r="LA14">
        <v>2</v>
      </c>
      <c r="LB14">
        <v>2</v>
      </c>
      <c r="LC14">
        <v>1</v>
      </c>
      <c r="LD14">
        <v>2</v>
      </c>
      <c r="LE14">
        <v>2</v>
      </c>
      <c r="LF14">
        <v>1</v>
      </c>
      <c r="LG14" t="s">
        <v>584</v>
      </c>
      <c r="LH14">
        <v>2</v>
      </c>
      <c r="LI14">
        <v>2</v>
      </c>
      <c r="LJ14">
        <v>4</v>
      </c>
      <c r="LK14">
        <v>3</v>
      </c>
      <c r="LL14">
        <v>3</v>
      </c>
      <c r="LM14">
        <v>4</v>
      </c>
      <c r="LN14">
        <v>4</v>
      </c>
      <c r="LO14">
        <v>1</v>
      </c>
      <c r="LP14">
        <v>99</v>
      </c>
      <c r="LQ14">
        <v>2</v>
      </c>
      <c r="LR14">
        <v>4</v>
      </c>
      <c r="LS14">
        <v>5</v>
      </c>
      <c r="LT14">
        <v>5</v>
      </c>
      <c r="LU14">
        <v>4</v>
      </c>
      <c r="LV14">
        <v>1</v>
      </c>
      <c r="LW14">
        <v>3</v>
      </c>
      <c r="LX14">
        <v>5</v>
      </c>
      <c r="LY14">
        <v>2</v>
      </c>
      <c r="LZ14">
        <v>3</v>
      </c>
      <c r="MA14">
        <v>5</v>
      </c>
      <c r="MB14" s="3">
        <f t="shared" si="38"/>
        <v>2</v>
      </c>
      <c r="MC14" s="3">
        <f t="shared" si="39"/>
        <v>4</v>
      </c>
      <c r="MD14" s="3">
        <f t="shared" si="40"/>
        <v>4</v>
      </c>
      <c r="ME14" s="3">
        <f t="shared" si="41"/>
        <v>3</v>
      </c>
      <c r="MF14" s="3">
        <f t="shared" si="42"/>
        <v>3</v>
      </c>
      <c r="MG14" s="3">
        <f t="shared" si="43"/>
        <v>4</v>
      </c>
      <c r="MH14" s="3">
        <f t="shared" si="44"/>
        <v>2</v>
      </c>
      <c r="MI14" s="3">
        <f t="shared" si="45"/>
        <v>5</v>
      </c>
      <c r="MJ14" s="56">
        <f>AVERAGE(MB14:MI14,MK14:MU14)</f>
        <v>3.3684210526315788</v>
      </c>
      <c r="MK14" s="3">
        <f t="shared" ref="MK14:MK20" si="83">LQ14</f>
        <v>2</v>
      </c>
      <c r="ML14" s="3">
        <f t="shared" si="82"/>
        <v>4</v>
      </c>
      <c r="MM14" s="3">
        <f t="shared" si="76"/>
        <v>5</v>
      </c>
      <c r="MN14" s="3">
        <f t="shared" si="77"/>
        <v>5</v>
      </c>
      <c r="MO14" s="3">
        <f t="shared" si="78"/>
        <v>4</v>
      </c>
      <c r="MP14" s="3">
        <f t="shared" si="79"/>
        <v>1</v>
      </c>
      <c r="MQ14" s="3">
        <f t="shared" si="80"/>
        <v>3</v>
      </c>
      <c r="MR14" s="3">
        <f t="shared" si="81"/>
        <v>5</v>
      </c>
      <c r="MS14" s="3">
        <f t="shared" si="47"/>
        <v>4</v>
      </c>
      <c r="MT14" s="3">
        <f t="shared" si="48"/>
        <v>3</v>
      </c>
      <c r="MU14" s="3">
        <f t="shared" si="49"/>
        <v>1</v>
      </c>
      <c r="MV14" s="34">
        <f t="shared" si="50"/>
        <v>67.368421052631575</v>
      </c>
      <c r="MW14">
        <v>3</v>
      </c>
      <c r="MX14">
        <v>0</v>
      </c>
      <c r="MY14">
        <v>2</v>
      </c>
      <c r="MZ14">
        <v>0</v>
      </c>
      <c r="NA14">
        <v>2</v>
      </c>
      <c r="NB14">
        <v>1</v>
      </c>
      <c r="NC14">
        <v>2</v>
      </c>
      <c r="ND14">
        <v>3</v>
      </c>
      <c r="NE14">
        <v>3</v>
      </c>
      <c r="NF14">
        <v>2</v>
      </c>
      <c r="NG14">
        <v>2</v>
      </c>
      <c r="NH14" s="59">
        <f t="shared" si="51"/>
        <v>0</v>
      </c>
      <c r="NI14">
        <f t="shared" si="52"/>
        <v>50</v>
      </c>
      <c r="NJ14">
        <f t="shared" si="53"/>
        <v>18</v>
      </c>
      <c r="NK14" s="34">
        <f t="shared" si="54"/>
        <v>36</v>
      </c>
    </row>
    <row r="15" spans="1:375" x14ac:dyDescent="0.2">
      <c r="A15" t="s">
        <v>100</v>
      </c>
      <c r="B15">
        <v>14</v>
      </c>
      <c r="C15" s="26">
        <v>42628</v>
      </c>
      <c r="D15">
        <v>2</v>
      </c>
      <c r="E15">
        <v>8</v>
      </c>
      <c r="F15">
        <v>4</v>
      </c>
      <c r="G15">
        <v>0</v>
      </c>
      <c r="H15">
        <v>0</v>
      </c>
      <c r="I15">
        <v>0</v>
      </c>
      <c r="J15">
        <v>1</v>
      </c>
      <c r="K15">
        <v>0</v>
      </c>
      <c r="L15">
        <v>1</v>
      </c>
      <c r="M15">
        <v>2</v>
      </c>
      <c r="N15">
        <v>3</v>
      </c>
      <c r="O15">
        <v>0</v>
      </c>
      <c r="P15">
        <v>3</v>
      </c>
      <c r="Q15">
        <v>0</v>
      </c>
      <c r="R15">
        <v>2</v>
      </c>
      <c r="S15">
        <v>1</v>
      </c>
      <c r="T15">
        <f t="shared" si="55"/>
        <v>1</v>
      </c>
      <c r="U15">
        <f t="shared" si="0"/>
        <v>2</v>
      </c>
      <c r="V15" s="35">
        <f t="shared" si="56"/>
        <v>14</v>
      </c>
      <c r="W15">
        <v>2</v>
      </c>
      <c r="X15">
        <v>1</v>
      </c>
      <c r="Y15">
        <v>0</v>
      </c>
      <c r="Z15">
        <v>1</v>
      </c>
      <c r="AA15">
        <v>1</v>
      </c>
      <c r="AB15">
        <v>3</v>
      </c>
      <c r="AC15">
        <v>1</v>
      </c>
      <c r="AD15">
        <v>4</v>
      </c>
      <c r="AE15">
        <v>2</v>
      </c>
      <c r="AF15">
        <v>2</v>
      </c>
      <c r="AG15">
        <v>2</v>
      </c>
      <c r="AH15">
        <v>1</v>
      </c>
      <c r="AI15">
        <v>3</v>
      </c>
      <c r="AJ15" s="38">
        <f t="shared" si="57"/>
        <v>10</v>
      </c>
      <c r="AK15" s="38">
        <f t="shared" si="58"/>
        <v>7</v>
      </c>
      <c r="AL15" s="38">
        <f t="shared" si="59"/>
        <v>6</v>
      </c>
      <c r="AM15" s="38">
        <f t="shared" si="60"/>
        <v>23</v>
      </c>
      <c r="AN15">
        <v>1</v>
      </c>
      <c r="AO15">
        <v>0</v>
      </c>
      <c r="AP15">
        <v>0</v>
      </c>
      <c r="AQ15">
        <v>0</v>
      </c>
      <c r="AR15">
        <v>0</v>
      </c>
      <c r="AS15">
        <v>1</v>
      </c>
      <c r="AT15">
        <v>0</v>
      </c>
      <c r="AU15">
        <v>0</v>
      </c>
      <c r="AV15">
        <v>0</v>
      </c>
      <c r="AW15">
        <v>0</v>
      </c>
      <c r="AX15">
        <v>1</v>
      </c>
      <c r="AY15">
        <v>0</v>
      </c>
      <c r="AZ15">
        <v>0</v>
      </c>
      <c r="BA15">
        <v>0</v>
      </c>
      <c r="BB15">
        <v>0</v>
      </c>
      <c r="BC15">
        <v>0</v>
      </c>
      <c r="BD15">
        <v>1</v>
      </c>
      <c r="BE15">
        <v>0</v>
      </c>
      <c r="BF15">
        <v>0</v>
      </c>
      <c r="BG15">
        <v>0</v>
      </c>
      <c r="BH15">
        <v>0</v>
      </c>
      <c r="BI15">
        <v>1</v>
      </c>
      <c r="BJ15">
        <v>0</v>
      </c>
      <c r="BK15">
        <v>0</v>
      </c>
      <c r="BL15">
        <v>0</v>
      </c>
      <c r="BM15">
        <v>1</v>
      </c>
      <c r="BN15">
        <v>0</v>
      </c>
      <c r="BO15">
        <v>0</v>
      </c>
      <c r="BP15">
        <v>0</v>
      </c>
      <c r="BQ15">
        <v>0</v>
      </c>
      <c r="BR15">
        <v>1</v>
      </c>
      <c r="BS15">
        <v>0</v>
      </c>
      <c r="BT15">
        <v>0</v>
      </c>
      <c r="BU15">
        <v>0</v>
      </c>
      <c r="BV15">
        <v>0</v>
      </c>
      <c r="BW15">
        <v>1</v>
      </c>
      <c r="BX15">
        <v>0</v>
      </c>
      <c r="BY15">
        <v>0</v>
      </c>
      <c r="BZ15">
        <v>0</v>
      </c>
      <c r="CA15">
        <v>0</v>
      </c>
      <c r="CB15">
        <v>1</v>
      </c>
      <c r="CC15">
        <v>0</v>
      </c>
      <c r="CD15">
        <v>0</v>
      </c>
      <c r="CE15">
        <v>0</v>
      </c>
      <c r="CF15">
        <v>0</v>
      </c>
      <c r="CG15">
        <v>0</v>
      </c>
      <c r="CH15">
        <v>1</v>
      </c>
      <c r="CI15">
        <v>0</v>
      </c>
      <c r="CJ15">
        <v>0</v>
      </c>
      <c r="CK15">
        <v>0</v>
      </c>
      <c r="CL15">
        <v>0</v>
      </c>
      <c r="CM15">
        <v>1</v>
      </c>
      <c r="CN15">
        <v>0</v>
      </c>
      <c r="CO15">
        <v>0</v>
      </c>
      <c r="CP15">
        <v>0</v>
      </c>
      <c r="CQ15">
        <v>0</v>
      </c>
      <c r="CR15">
        <v>1</v>
      </c>
      <c r="CS15">
        <v>0</v>
      </c>
      <c r="CT15">
        <v>0</v>
      </c>
      <c r="CU15">
        <v>0</v>
      </c>
      <c r="CV15">
        <v>0</v>
      </c>
      <c r="CW15">
        <v>1</v>
      </c>
      <c r="CX15">
        <v>0</v>
      </c>
      <c r="CY15">
        <v>0</v>
      </c>
      <c r="CZ15">
        <v>0</v>
      </c>
      <c r="DA15">
        <v>1</v>
      </c>
      <c r="DB15">
        <v>0</v>
      </c>
      <c r="DC15">
        <v>0</v>
      </c>
      <c r="DD15">
        <v>0</v>
      </c>
      <c r="DE15">
        <v>0</v>
      </c>
      <c r="DF15">
        <v>0</v>
      </c>
      <c r="DG15">
        <v>1</v>
      </c>
      <c r="DH15">
        <v>1</v>
      </c>
      <c r="DI15">
        <v>0</v>
      </c>
      <c r="DJ15">
        <v>0</v>
      </c>
      <c r="DK15">
        <v>0</v>
      </c>
      <c r="DL15">
        <v>1</v>
      </c>
      <c r="DM15">
        <v>1</v>
      </c>
      <c r="DN15">
        <v>0</v>
      </c>
      <c r="DO15">
        <v>0</v>
      </c>
      <c r="DP15">
        <v>0</v>
      </c>
      <c r="DQ15">
        <v>1</v>
      </c>
      <c r="DR15">
        <v>0</v>
      </c>
      <c r="DS15">
        <v>0</v>
      </c>
      <c r="DT15">
        <v>0</v>
      </c>
      <c r="DU15">
        <v>0</v>
      </c>
      <c r="DV15">
        <v>1</v>
      </c>
      <c r="DW15">
        <v>0</v>
      </c>
      <c r="DX15">
        <v>0</v>
      </c>
      <c r="DY15">
        <v>0</v>
      </c>
      <c r="DZ15">
        <v>1</v>
      </c>
      <c r="EA15">
        <v>0</v>
      </c>
      <c r="EB15">
        <v>0</v>
      </c>
      <c r="EC15">
        <v>0</v>
      </c>
      <c r="ED15">
        <v>0</v>
      </c>
      <c r="EF15">
        <v>1</v>
      </c>
      <c r="EG15">
        <v>1</v>
      </c>
      <c r="EH15">
        <v>0</v>
      </c>
      <c r="EI15">
        <v>0</v>
      </c>
      <c r="EJ15">
        <v>0</v>
      </c>
      <c r="EK15">
        <v>1</v>
      </c>
      <c r="EL15">
        <v>1</v>
      </c>
      <c r="EM15">
        <v>0</v>
      </c>
      <c r="EN15">
        <v>0</v>
      </c>
      <c r="EO15">
        <v>0</v>
      </c>
      <c r="EP15" s="40">
        <f t="shared" si="4"/>
        <v>0</v>
      </c>
      <c r="EQ15" s="40">
        <f t="shared" si="5"/>
        <v>0</v>
      </c>
      <c r="ER15" s="40">
        <f t="shared" si="6"/>
        <v>0</v>
      </c>
      <c r="ES15" s="40">
        <f t="shared" si="7"/>
        <v>1</v>
      </c>
      <c r="ET15" s="40">
        <f t="shared" si="8"/>
        <v>1</v>
      </c>
      <c r="EU15" s="40">
        <f t="shared" si="9"/>
        <v>0</v>
      </c>
      <c r="EV15" s="40">
        <f t="shared" si="10"/>
        <v>0</v>
      </c>
      <c r="EW15" s="40">
        <f t="shared" si="11"/>
        <v>0</v>
      </c>
      <c r="EX15" s="40">
        <f t="shared" si="12"/>
        <v>0</v>
      </c>
      <c r="EY15" s="40">
        <f t="shared" si="13"/>
        <v>1</v>
      </c>
      <c r="EZ15" s="40">
        <f t="shared" si="14"/>
        <v>1</v>
      </c>
      <c r="FA15" s="40">
        <f t="shared" si="15"/>
        <v>1</v>
      </c>
      <c r="FB15" s="40">
        <f t="shared" si="16"/>
        <v>1</v>
      </c>
      <c r="FC15" s="40">
        <f t="shared" si="17"/>
        <v>0</v>
      </c>
      <c r="FD15" s="40">
        <f t="shared" si="18"/>
        <v>2</v>
      </c>
      <c r="FE15" s="40">
        <f t="shared" si="19"/>
        <v>2</v>
      </c>
      <c r="FF15" s="40">
        <f t="shared" si="20"/>
        <v>1</v>
      </c>
      <c r="FG15" s="40">
        <f t="shared" si="21"/>
        <v>1</v>
      </c>
      <c r="FH15" s="40">
        <f t="shared" si="22"/>
        <v>0</v>
      </c>
      <c r="FI15" s="40">
        <f t="shared" si="23"/>
        <v>1</v>
      </c>
      <c r="FJ15" s="40">
        <f t="shared" si="24"/>
        <v>1</v>
      </c>
      <c r="FK15" s="38">
        <f t="shared" si="25"/>
        <v>14</v>
      </c>
      <c r="FL15">
        <v>4</v>
      </c>
      <c r="FM15">
        <v>3</v>
      </c>
      <c r="FN15">
        <v>5</v>
      </c>
      <c r="FO15">
        <v>4</v>
      </c>
      <c r="FP15">
        <v>0</v>
      </c>
      <c r="FQ15">
        <v>5</v>
      </c>
      <c r="FR15">
        <v>1</v>
      </c>
      <c r="FS15">
        <v>0</v>
      </c>
      <c r="FT15">
        <v>0</v>
      </c>
      <c r="FU15">
        <v>0</v>
      </c>
      <c r="FV15" s="38">
        <f t="shared" si="61"/>
        <v>10</v>
      </c>
      <c r="FW15" s="38">
        <f t="shared" si="62"/>
        <v>12</v>
      </c>
      <c r="FX15">
        <v>1</v>
      </c>
      <c r="FY15">
        <v>3</v>
      </c>
      <c r="FZ15">
        <v>2</v>
      </c>
      <c r="GA15">
        <v>3</v>
      </c>
      <c r="GB15">
        <v>2</v>
      </c>
      <c r="GC15">
        <v>3</v>
      </c>
      <c r="GD15">
        <v>4</v>
      </c>
      <c r="GE15">
        <v>4</v>
      </c>
      <c r="GF15">
        <v>2</v>
      </c>
      <c r="GG15">
        <v>2</v>
      </c>
      <c r="GH15">
        <v>4</v>
      </c>
      <c r="GI15">
        <v>2</v>
      </c>
      <c r="GJ15">
        <v>4</v>
      </c>
      <c r="GK15">
        <v>1</v>
      </c>
      <c r="GL15">
        <v>2</v>
      </c>
      <c r="GM15">
        <v>2</v>
      </c>
      <c r="GN15">
        <v>3</v>
      </c>
      <c r="GO15">
        <v>1</v>
      </c>
      <c r="GP15">
        <v>1</v>
      </c>
      <c r="GQ15">
        <v>1</v>
      </c>
      <c r="GR15">
        <v>1</v>
      </c>
      <c r="GS15">
        <v>1</v>
      </c>
      <c r="GT15">
        <v>1</v>
      </c>
      <c r="GU15">
        <v>1</v>
      </c>
      <c r="GV15">
        <v>4</v>
      </c>
      <c r="GW15">
        <v>1</v>
      </c>
      <c r="GX15">
        <v>1</v>
      </c>
      <c r="GY15">
        <v>1</v>
      </c>
      <c r="GZ15">
        <v>1</v>
      </c>
      <c r="HA15">
        <v>0</v>
      </c>
      <c r="HB15">
        <v>0</v>
      </c>
      <c r="HC15">
        <v>1</v>
      </c>
      <c r="HD15" s="38">
        <f t="shared" si="63"/>
        <v>2.25</v>
      </c>
      <c r="HE15" s="38">
        <f t="shared" si="64"/>
        <v>3</v>
      </c>
      <c r="HF15" s="38">
        <f t="shared" si="65"/>
        <v>2.6666666666666665</v>
      </c>
      <c r="HG15" s="38">
        <f t="shared" si="66"/>
        <v>2.5714285714285716</v>
      </c>
      <c r="HH15" s="38">
        <f t="shared" si="67"/>
        <v>1</v>
      </c>
      <c r="HI15" s="38">
        <f t="shared" si="68"/>
        <v>1.75</v>
      </c>
      <c r="HJ15" s="38">
        <f t="shared" si="69"/>
        <v>1</v>
      </c>
      <c r="HK15" s="38">
        <f t="shared" si="70"/>
        <v>0.33333333333333331</v>
      </c>
      <c r="HL15" t="s">
        <v>627</v>
      </c>
      <c r="HM15">
        <v>1</v>
      </c>
      <c r="HN15" t="s">
        <v>628</v>
      </c>
      <c r="HO15">
        <v>7</v>
      </c>
      <c r="HP15">
        <v>0</v>
      </c>
      <c r="HQ15">
        <v>0</v>
      </c>
      <c r="HR15">
        <v>0</v>
      </c>
      <c r="HS15">
        <v>0</v>
      </c>
      <c r="HT15">
        <v>1</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1</v>
      </c>
      <c r="JG15">
        <v>1</v>
      </c>
      <c r="JH15">
        <v>0</v>
      </c>
      <c r="JI15">
        <v>0</v>
      </c>
      <c r="JJ15">
        <v>0</v>
      </c>
      <c r="JK15">
        <v>0</v>
      </c>
      <c r="JL15">
        <v>1</v>
      </c>
      <c r="JM15">
        <v>1</v>
      </c>
      <c r="JN15">
        <v>0</v>
      </c>
      <c r="JO15">
        <v>2</v>
      </c>
      <c r="JP15">
        <v>1</v>
      </c>
      <c r="JQ15">
        <v>1</v>
      </c>
      <c r="JR15">
        <v>1</v>
      </c>
      <c r="JS15">
        <v>2</v>
      </c>
      <c r="JT15">
        <v>1</v>
      </c>
      <c r="JU15">
        <v>1</v>
      </c>
      <c r="JV15">
        <v>2</v>
      </c>
      <c r="JW15">
        <v>0</v>
      </c>
      <c r="JX15">
        <v>1</v>
      </c>
      <c r="JY15">
        <v>0</v>
      </c>
      <c r="JZ15">
        <v>2</v>
      </c>
      <c r="KA15">
        <v>1</v>
      </c>
      <c r="KB15">
        <v>2</v>
      </c>
      <c r="KC15">
        <v>1</v>
      </c>
      <c r="KD15" s="52">
        <f t="shared" si="71"/>
        <v>12</v>
      </c>
      <c r="KE15" s="48">
        <f t="shared" si="72"/>
        <v>6</v>
      </c>
      <c r="KF15" s="53">
        <f t="shared" si="73"/>
        <v>18</v>
      </c>
      <c r="KG15">
        <v>41</v>
      </c>
      <c r="KH15">
        <v>0</v>
      </c>
      <c r="KI15">
        <v>0</v>
      </c>
      <c r="KJ15">
        <v>0</v>
      </c>
      <c r="KK15">
        <v>1</v>
      </c>
      <c r="KL15">
        <v>1</v>
      </c>
      <c r="KM15">
        <v>0</v>
      </c>
      <c r="KN15">
        <v>1</v>
      </c>
      <c r="KO15">
        <v>1</v>
      </c>
      <c r="KP15">
        <v>0</v>
      </c>
      <c r="KQ15">
        <v>0</v>
      </c>
      <c r="KR15">
        <v>0</v>
      </c>
      <c r="KS15" t="s">
        <v>305</v>
      </c>
      <c r="KT15" t="s">
        <v>629</v>
      </c>
      <c r="KU15" t="s">
        <v>630</v>
      </c>
      <c r="KV15">
        <v>2</v>
      </c>
      <c r="KW15">
        <v>0</v>
      </c>
      <c r="KX15">
        <v>1</v>
      </c>
      <c r="KY15">
        <v>1</v>
      </c>
      <c r="KZ15">
        <v>1</v>
      </c>
      <c r="LA15">
        <v>2</v>
      </c>
      <c r="LB15">
        <v>2</v>
      </c>
      <c r="LC15">
        <v>2</v>
      </c>
      <c r="LD15">
        <v>2</v>
      </c>
      <c r="LE15">
        <v>2</v>
      </c>
      <c r="LF15">
        <v>2</v>
      </c>
      <c r="LG15" t="s">
        <v>631</v>
      </c>
      <c r="LH15">
        <v>4</v>
      </c>
      <c r="LI15">
        <v>2</v>
      </c>
      <c r="LJ15">
        <v>4</v>
      </c>
      <c r="LK15">
        <v>3</v>
      </c>
      <c r="LL15">
        <v>4</v>
      </c>
      <c r="LM15">
        <v>3</v>
      </c>
      <c r="LN15">
        <v>5</v>
      </c>
      <c r="LO15">
        <v>3</v>
      </c>
      <c r="LP15">
        <v>4</v>
      </c>
      <c r="LQ15">
        <v>2</v>
      </c>
      <c r="LR15">
        <v>3</v>
      </c>
      <c r="LS15">
        <v>2</v>
      </c>
      <c r="LT15">
        <v>4</v>
      </c>
      <c r="LU15">
        <v>2</v>
      </c>
      <c r="LV15">
        <v>2</v>
      </c>
      <c r="LW15">
        <v>2</v>
      </c>
      <c r="LX15">
        <v>2</v>
      </c>
      <c r="LY15">
        <v>2</v>
      </c>
      <c r="LZ15">
        <v>3</v>
      </c>
      <c r="MA15">
        <v>3</v>
      </c>
      <c r="MB15" s="3">
        <f t="shared" si="38"/>
        <v>4</v>
      </c>
      <c r="MC15" s="3">
        <f t="shared" si="39"/>
        <v>4</v>
      </c>
      <c r="MD15" s="3">
        <f t="shared" si="40"/>
        <v>4</v>
      </c>
      <c r="ME15" s="3">
        <f t="shared" si="41"/>
        <v>3</v>
      </c>
      <c r="MF15" s="3">
        <f t="shared" si="42"/>
        <v>4</v>
      </c>
      <c r="MG15" s="3">
        <f t="shared" si="43"/>
        <v>3</v>
      </c>
      <c r="MH15" s="3">
        <f t="shared" si="44"/>
        <v>1</v>
      </c>
      <c r="MI15" s="3">
        <f t="shared" si="45"/>
        <v>3</v>
      </c>
      <c r="MJ15" s="3">
        <f t="shared" ref="MJ15:MJ20" si="84">LP15</f>
        <v>4</v>
      </c>
      <c r="MK15" s="3">
        <f t="shared" si="83"/>
        <v>2</v>
      </c>
      <c r="ML15" s="3">
        <f t="shared" si="82"/>
        <v>3</v>
      </c>
      <c r="MM15" s="3">
        <f t="shared" si="76"/>
        <v>2</v>
      </c>
      <c r="MN15" s="3">
        <f t="shared" si="77"/>
        <v>4</v>
      </c>
      <c r="MO15" s="3">
        <f t="shared" si="78"/>
        <v>2</v>
      </c>
      <c r="MP15" s="3">
        <f t="shared" si="79"/>
        <v>2</v>
      </c>
      <c r="MQ15" s="3">
        <f t="shared" si="80"/>
        <v>2</v>
      </c>
      <c r="MR15" s="3">
        <f t="shared" si="81"/>
        <v>2</v>
      </c>
      <c r="MS15" s="3">
        <f t="shared" si="47"/>
        <v>4</v>
      </c>
      <c r="MT15" s="3">
        <f t="shared" si="48"/>
        <v>3</v>
      </c>
      <c r="MU15" s="3">
        <f t="shared" si="49"/>
        <v>3</v>
      </c>
      <c r="MV15" s="34">
        <f t="shared" si="50"/>
        <v>59</v>
      </c>
      <c r="MW15">
        <v>1</v>
      </c>
      <c r="MX15">
        <v>0</v>
      </c>
      <c r="MY15">
        <v>0</v>
      </c>
      <c r="MZ15">
        <v>0</v>
      </c>
      <c r="NA15">
        <v>1</v>
      </c>
      <c r="NB15">
        <v>1</v>
      </c>
      <c r="NC15">
        <v>2</v>
      </c>
      <c r="ND15">
        <v>1</v>
      </c>
      <c r="NE15">
        <v>1</v>
      </c>
      <c r="NF15">
        <v>2</v>
      </c>
      <c r="NG15">
        <v>2</v>
      </c>
      <c r="NH15" s="59">
        <f t="shared" si="51"/>
        <v>0</v>
      </c>
      <c r="NI15">
        <f t="shared" si="52"/>
        <v>50</v>
      </c>
      <c r="NJ15">
        <f t="shared" si="53"/>
        <v>9</v>
      </c>
      <c r="NK15" s="34">
        <f t="shared" si="54"/>
        <v>18</v>
      </c>
    </row>
    <row r="16" spans="1:375" x14ac:dyDescent="0.2">
      <c r="A16" t="s">
        <v>101</v>
      </c>
      <c r="B16">
        <v>15</v>
      </c>
      <c r="C16" s="26">
        <v>42646</v>
      </c>
      <c r="D16">
        <v>4</v>
      </c>
      <c r="E16">
        <v>10</v>
      </c>
      <c r="F16">
        <v>10</v>
      </c>
      <c r="G16">
        <v>0</v>
      </c>
      <c r="H16">
        <v>1</v>
      </c>
      <c r="I16">
        <v>0</v>
      </c>
      <c r="J16">
        <v>0</v>
      </c>
      <c r="K16">
        <v>0</v>
      </c>
      <c r="L16">
        <v>1</v>
      </c>
      <c r="M16">
        <v>1</v>
      </c>
      <c r="N16">
        <v>1</v>
      </c>
      <c r="O16">
        <v>1</v>
      </c>
      <c r="P16">
        <v>1</v>
      </c>
      <c r="Q16">
        <v>2</v>
      </c>
      <c r="R16">
        <v>2</v>
      </c>
      <c r="S16">
        <v>1</v>
      </c>
      <c r="T16">
        <f t="shared" si="55"/>
        <v>-1</v>
      </c>
      <c r="U16">
        <f t="shared" si="0"/>
        <v>2</v>
      </c>
      <c r="V16" s="35">
        <f t="shared" si="56"/>
        <v>10</v>
      </c>
      <c r="W16">
        <v>3</v>
      </c>
      <c r="X16">
        <v>3</v>
      </c>
      <c r="Y16">
        <v>3</v>
      </c>
      <c r="Z16">
        <v>3</v>
      </c>
      <c r="AA16">
        <v>3</v>
      </c>
      <c r="AB16">
        <v>2</v>
      </c>
      <c r="AC16">
        <v>3</v>
      </c>
      <c r="AD16">
        <v>4</v>
      </c>
      <c r="AE16">
        <v>3</v>
      </c>
      <c r="AF16">
        <v>3</v>
      </c>
      <c r="AG16" s="32">
        <f>AVERAGE(AD16:AF16)</f>
        <v>3.3333333333333335</v>
      </c>
      <c r="AH16">
        <v>3</v>
      </c>
      <c r="AI16" s="32">
        <f>AVERAGE(AB16:AC16)</f>
        <v>2.5</v>
      </c>
      <c r="AJ16" s="38">
        <f>SUM(AD16:AG16)</f>
        <v>13.333333333333334</v>
      </c>
      <c r="AK16" s="38">
        <f>AB16+AC16+AI16</f>
        <v>7.5</v>
      </c>
      <c r="AL16" s="38">
        <f t="shared" si="59"/>
        <v>18</v>
      </c>
      <c r="AM16" s="38">
        <f>SUM(AJ16:AL16)</f>
        <v>38.833333333333336</v>
      </c>
      <c r="AN16">
        <v>1</v>
      </c>
      <c r="AO16">
        <v>0</v>
      </c>
      <c r="AP16">
        <v>0</v>
      </c>
      <c r="AQ16">
        <v>0</v>
      </c>
      <c r="AR16">
        <v>0</v>
      </c>
      <c r="AS16">
        <v>0</v>
      </c>
      <c r="AT16">
        <v>0</v>
      </c>
      <c r="AU16">
        <v>0</v>
      </c>
      <c r="AV16">
        <v>0</v>
      </c>
      <c r="AW16">
        <v>1</v>
      </c>
      <c r="AX16">
        <v>0</v>
      </c>
      <c r="AY16">
        <v>0</v>
      </c>
      <c r="AZ16">
        <v>1</v>
      </c>
      <c r="BA16">
        <v>0</v>
      </c>
      <c r="BB16">
        <v>0</v>
      </c>
      <c r="BC16">
        <v>0</v>
      </c>
      <c r="BD16">
        <v>0</v>
      </c>
      <c r="BE16">
        <v>1</v>
      </c>
      <c r="BF16">
        <v>0</v>
      </c>
      <c r="BG16">
        <v>0</v>
      </c>
      <c r="BH16">
        <v>0</v>
      </c>
      <c r="BI16">
        <v>1</v>
      </c>
      <c r="BJ16">
        <v>0</v>
      </c>
      <c r="BK16">
        <v>0</v>
      </c>
      <c r="BL16">
        <v>0</v>
      </c>
      <c r="BM16">
        <v>0</v>
      </c>
      <c r="BN16">
        <v>1</v>
      </c>
      <c r="BO16">
        <v>0</v>
      </c>
      <c r="BP16">
        <v>0</v>
      </c>
      <c r="BQ16">
        <v>0</v>
      </c>
      <c r="BR16">
        <v>1</v>
      </c>
      <c r="BS16">
        <v>0</v>
      </c>
      <c r="BT16">
        <v>0</v>
      </c>
      <c r="BU16">
        <v>0</v>
      </c>
      <c r="BV16">
        <v>0</v>
      </c>
      <c r="BW16">
        <v>0</v>
      </c>
      <c r="BX16">
        <v>1</v>
      </c>
      <c r="BY16">
        <v>0</v>
      </c>
      <c r="BZ16">
        <v>0</v>
      </c>
      <c r="CA16">
        <v>0</v>
      </c>
      <c r="CB16">
        <v>0</v>
      </c>
      <c r="CC16">
        <v>0</v>
      </c>
      <c r="CD16">
        <v>0</v>
      </c>
      <c r="CE16">
        <v>0</v>
      </c>
      <c r="CF16">
        <v>0</v>
      </c>
      <c r="CG16">
        <v>1</v>
      </c>
      <c r="CH16">
        <v>0</v>
      </c>
      <c r="CI16">
        <v>0</v>
      </c>
      <c r="CJ16">
        <v>0</v>
      </c>
      <c r="CK16">
        <v>0</v>
      </c>
      <c r="CL16">
        <v>0</v>
      </c>
      <c r="CM16">
        <v>1</v>
      </c>
      <c r="CN16">
        <v>0</v>
      </c>
      <c r="CO16">
        <v>0</v>
      </c>
      <c r="CP16">
        <v>0</v>
      </c>
      <c r="CQ16">
        <v>0</v>
      </c>
      <c r="CR16">
        <v>1</v>
      </c>
      <c r="CS16">
        <v>0</v>
      </c>
      <c r="CT16">
        <v>0</v>
      </c>
      <c r="CU16">
        <v>0</v>
      </c>
      <c r="CV16">
        <v>0</v>
      </c>
      <c r="CW16">
        <v>1</v>
      </c>
      <c r="CX16">
        <v>0</v>
      </c>
      <c r="CY16">
        <v>0</v>
      </c>
      <c r="CZ16">
        <v>0</v>
      </c>
      <c r="DA16">
        <v>0</v>
      </c>
      <c r="DB16">
        <v>0</v>
      </c>
      <c r="DC16">
        <v>1</v>
      </c>
      <c r="DD16">
        <v>0</v>
      </c>
      <c r="DE16">
        <v>0</v>
      </c>
      <c r="DF16">
        <v>0</v>
      </c>
      <c r="DG16">
        <v>0</v>
      </c>
      <c r="DH16">
        <v>1</v>
      </c>
      <c r="DI16">
        <v>0</v>
      </c>
      <c r="DJ16">
        <v>0</v>
      </c>
      <c r="DK16">
        <v>0</v>
      </c>
      <c r="DL16">
        <v>1</v>
      </c>
      <c r="DM16">
        <v>0</v>
      </c>
      <c r="DN16">
        <v>0</v>
      </c>
      <c r="DO16">
        <v>0</v>
      </c>
      <c r="DP16">
        <v>0</v>
      </c>
      <c r="DQ16">
        <v>0</v>
      </c>
      <c r="DR16">
        <v>1</v>
      </c>
      <c r="DS16">
        <v>0</v>
      </c>
      <c r="DT16">
        <v>0</v>
      </c>
      <c r="DU16">
        <v>0</v>
      </c>
      <c r="DV16">
        <v>1</v>
      </c>
      <c r="DW16">
        <v>0</v>
      </c>
      <c r="DX16">
        <v>0</v>
      </c>
      <c r="DY16">
        <v>0</v>
      </c>
      <c r="DZ16">
        <v>0</v>
      </c>
      <c r="EA16">
        <v>0</v>
      </c>
      <c r="EB16">
        <v>1</v>
      </c>
      <c r="EC16">
        <v>0</v>
      </c>
      <c r="ED16">
        <v>0</v>
      </c>
      <c r="EE16">
        <v>0</v>
      </c>
      <c r="EF16">
        <v>0</v>
      </c>
      <c r="EG16">
        <v>1</v>
      </c>
      <c r="EH16">
        <v>0</v>
      </c>
      <c r="EI16">
        <v>0</v>
      </c>
      <c r="EJ16">
        <v>0</v>
      </c>
      <c r="EK16">
        <v>0</v>
      </c>
      <c r="EL16">
        <v>0</v>
      </c>
      <c r="EM16">
        <v>0</v>
      </c>
      <c r="EN16">
        <v>1</v>
      </c>
      <c r="EO16">
        <v>0</v>
      </c>
      <c r="EP16" s="40">
        <f t="shared" si="4"/>
        <v>0</v>
      </c>
      <c r="EQ16" s="40" t="str">
        <f t="shared" si="5"/>
        <v>SKIP</v>
      </c>
      <c r="ER16" s="40">
        <f t="shared" si="6"/>
        <v>2</v>
      </c>
      <c r="ES16" s="40">
        <f t="shared" si="7"/>
        <v>2</v>
      </c>
      <c r="ET16" s="40">
        <f t="shared" si="8"/>
        <v>1</v>
      </c>
      <c r="EU16" s="40">
        <f t="shared" si="9"/>
        <v>1</v>
      </c>
      <c r="EV16" s="40">
        <f t="shared" si="10"/>
        <v>0</v>
      </c>
      <c r="EW16" s="40">
        <f t="shared" si="11"/>
        <v>1</v>
      </c>
      <c r="EX16" s="40" t="str">
        <f t="shared" si="12"/>
        <v>ERR</v>
      </c>
      <c r="EY16" s="40">
        <f t="shared" si="13"/>
        <v>0</v>
      </c>
      <c r="EZ16" s="40">
        <f t="shared" si="14"/>
        <v>1</v>
      </c>
      <c r="FA16" s="40">
        <f t="shared" si="15"/>
        <v>1</v>
      </c>
      <c r="FB16" s="40">
        <f t="shared" si="16"/>
        <v>1</v>
      </c>
      <c r="FC16" s="40">
        <f t="shared" si="17"/>
        <v>2</v>
      </c>
      <c r="FD16" s="40">
        <f t="shared" si="18"/>
        <v>2</v>
      </c>
      <c r="FE16" s="40">
        <f t="shared" si="19"/>
        <v>1</v>
      </c>
      <c r="FF16" s="40">
        <f t="shared" si="20"/>
        <v>2</v>
      </c>
      <c r="FG16" s="40">
        <f t="shared" si="21"/>
        <v>1</v>
      </c>
      <c r="FH16" s="40">
        <f t="shared" si="22"/>
        <v>2</v>
      </c>
      <c r="FI16" s="40">
        <f t="shared" si="23"/>
        <v>1</v>
      </c>
      <c r="FJ16" s="40">
        <f t="shared" si="24"/>
        <v>3</v>
      </c>
      <c r="FK16" s="38">
        <f t="shared" si="25"/>
        <v>24</v>
      </c>
      <c r="FL16">
        <v>4</v>
      </c>
      <c r="FM16">
        <v>4</v>
      </c>
      <c r="FN16">
        <v>4</v>
      </c>
      <c r="FO16">
        <v>6</v>
      </c>
      <c r="FP16">
        <v>4</v>
      </c>
      <c r="FQ16">
        <v>4</v>
      </c>
      <c r="FR16">
        <v>6</v>
      </c>
      <c r="FS16">
        <v>7</v>
      </c>
      <c r="FT16">
        <v>6</v>
      </c>
      <c r="FV16" s="38">
        <f t="shared" si="61"/>
        <v>25</v>
      </c>
      <c r="FW16" s="38">
        <f t="shared" si="62"/>
        <v>20</v>
      </c>
      <c r="FX16">
        <v>4</v>
      </c>
      <c r="FY16">
        <v>5</v>
      </c>
      <c r="FZ16">
        <v>5</v>
      </c>
      <c r="GA16">
        <v>5</v>
      </c>
      <c r="GB16">
        <v>5</v>
      </c>
      <c r="GC16">
        <v>3</v>
      </c>
      <c r="GD16">
        <v>3</v>
      </c>
      <c r="GE16">
        <v>5</v>
      </c>
      <c r="GF16">
        <v>5</v>
      </c>
      <c r="GG16" s="32" t="s">
        <v>306</v>
      </c>
      <c r="GH16">
        <v>3</v>
      </c>
      <c r="GI16">
        <v>5</v>
      </c>
      <c r="GJ16">
        <v>1</v>
      </c>
      <c r="GK16">
        <v>5</v>
      </c>
      <c r="GL16">
        <v>5</v>
      </c>
      <c r="GM16">
        <v>5</v>
      </c>
      <c r="GN16">
        <v>5</v>
      </c>
      <c r="GO16">
        <v>5</v>
      </c>
      <c r="GP16">
        <v>5</v>
      </c>
      <c r="GQ16">
        <v>5</v>
      </c>
      <c r="GR16">
        <v>5</v>
      </c>
      <c r="GS16">
        <v>5</v>
      </c>
      <c r="GT16">
        <v>3</v>
      </c>
      <c r="GU16">
        <v>4</v>
      </c>
      <c r="GV16" s="32">
        <f>AVERAGE(GT16:GU16,GW16)</f>
        <v>4</v>
      </c>
      <c r="GW16">
        <v>5</v>
      </c>
      <c r="GX16" s="32">
        <f>AVERAGE(GY16)</f>
        <v>4</v>
      </c>
      <c r="GY16">
        <v>4</v>
      </c>
      <c r="GZ16" s="32">
        <f>AVERAGE(GY16)</f>
        <v>4</v>
      </c>
      <c r="HA16">
        <v>5</v>
      </c>
      <c r="HB16">
        <v>5</v>
      </c>
      <c r="HC16">
        <v>5</v>
      </c>
      <c r="HD16" s="38">
        <f t="shared" si="63"/>
        <v>4.75</v>
      </c>
      <c r="HE16" s="38">
        <f t="shared" si="64"/>
        <v>3.6666666666666665</v>
      </c>
      <c r="HF16" s="38">
        <f t="shared" si="65"/>
        <v>5</v>
      </c>
      <c r="HG16" s="38">
        <f t="shared" si="66"/>
        <v>4.1428571428571432</v>
      </c>
      <c r="HH16" s="38">
        <f t="shared" si="67"/>
        <v>5</v>
      </c>
      <c r="HI16" s="38">
        <f>AVERAGE(GT16:GW16)</f>
        <v>4</v>
      </c>
      <c r="HJ16" s="38">
        <f>AVERAGE(GX16:GZ16)</f>
        <v>4</v>
      </c>
      <c r="HK16" s="38">
        <f t="shared" si="70"/>
        <v>5</v>
      </c>
      <c r="HL16" t="s">
        <v>632</v>
      </c>
      <c r="HM16">
        <v>1</v>
      </c>
      <c r="HN16" t="s">
        <v>633</v>
      </c>
      <c r="HO16">
        <v>1</v>
      </c>
      <c r="HP16">
        <v>0</v>
      </c>
      <c r="HQ16">
        <v>0</v>
      </c>
      <c r="HR16">
        <v>0</v>
      </c>
      <c r="HS16">
        <v>0</v>
      </c>
      <c r="HT16">
        <v>0</v>
      </c>
      <c r="HU16">
        <v>0</v>
      </c>
      <c r="HV16">
        <v>0</v>
      </c>
      <c r="HW16">
        <v>0</v>
      </c>
      <c r="HX16">
        <v>1</v>
      </c>
      <c r="HY16">
        <v>1</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1</v>
      </c>
      <c r="JG16">
        <v>1</v>
      </c>
      <c r="JH16">
        <v>0</v>
      </c>
      <c r="JI16">
        <v>0</v>
      </c>
      <c r="JJ16">
        <v>0</v>
      </c>
      <c r="JK16">
        <v>0</v>
      </c>
      <c r="JL16">
        <v>0</v>
      </c>
      <c r="JM16">
        <v>0</v>
      </c>
      <c r="JN16">
        <v>0</v>
      </c>
      <c r="JO16">
        <v>2</v>
      </c>
      <c r="JP16">
        <v>3</v>
      </c>
      <c r="JQ16">
        <v>3</v>
      </c>
      <c r="JR16">
        <v>3</v>
      </c>
      <c r="JS16">
        <v>0</v>
      </c>
      <c r="JT16">
        <v>0</v>
      </c>
      <c r="JU16">
        <v>1</v>
      </c>
      <c r="JV16">
        <v>2</v>
      </c>
      <c r="JW16">
        <v>2</v>
      </c>
      <c r="JX16">
        <v>3</v>
      </c>
      <c r="JY16">
        <v>3</v>
      </c>
      <c r="JZ16">
        <v>2</v>
      </c>
      <c r="KA16">
        <v>2</v>
      </c>
      <c r="KB16">
        <v>3</v>
      </c>
      <c r="KC16">
        <v>2</v>
      </c>
      <c r="KD16" s="52">
        <f t="shared" si="71"/>
        <v>22</v>
      </c>
      <c r="KE16" s="48">
        <f t="shared" si="72"/>
        <v>9</v>
      </c>
      <c r="KF16" s="53">
        <f t="shared" si="73"/>
        <v>31</v>
      </c>
      <c r="KG16" s="32" t="s">
        <v>306</v>
      </c>
      <c r="KH16">
        <v>0</v>
      </c>
      <c r="KI16">
        <v>0</v>
      </c>
      <c r="KJ16">
        <v>0</v>
      </c>
      <c r="KK16">
        <v>0</v>
      </c>
      <c r="KL16">
        <v>1</v>
      </c>
      <c r="KM16">
        <v>0</v>
      </c>
      <c r="KN16">
        <v>0</v>
      </c>
      <c r="KO16">
        <v>0</v>
      </c>
      <c r="KP16">
        <v>0</v>
      </c>
      <c r="KQ16">
        <v>0</v>
      </c>
      <c r="KR16">
        <v>0</v>
      </c>
      <c r="KS16" t="s">
        <v>584</v>
      </c>
      <c r="KT16" t="s">
        <v>634</v>
      </c>
      <c r="KU16" t="s">
        <v>635</v>
      </c>
      <c r="KV16">
        <v>3</v>
      </c>
      <c r="KW16">
        <v>1</v>
      </c>
      <c r="KX16">
        <v>1</v>
      </c>
      <c r="KY16">
        <v>3</v>
      </c>
      <c r="KZ16">
        <v>1</v>
      </c>
      <c r="LA16">
        <v>2</v>
      </c>
      <c r="LB16">
        <v>2</v>
      </c>
      <c r="LC16">
        <v>2</v>
      </c>
      <c r="LD16">
        <v>2</v>
      </c>
      <c r="LE16">
        <v>2</v>
      </c>
      <c r="LF16">
        <v>2</v>
      </c>
      <c r="LH16">
        <v>4</v>
      </c>
      <c r="LI16">
        <v>4</v>
      </c>
      <c r="LJ16">
        <v>5</v>
      </c>
      <c r="LK16">
        <v>5</v>
      </c>
      <c r="LL16">
        <v>5</v>
      </c>
      <c r="LM16">
        <v>5</v>
      </c>
      <c r="LN16">
        <v>5</v>
      </c>
      <c r="LO16">
        <v>1</v>
      </c>
      <c r="LP16">
        <v>3</v>
      </c>
      <c r="LQ16">
        <v>1</v>
      </c>
      <c r="LR16">
        <v>5</v>
      </c>
      <c r="LS16">
        <v>99</v>
      </c>
      <c r="LT16">
        <v>5</v>
      </c>
      <c r="LU16">
        <v>1</v>
      </c>
      <c r="LV16">
        <v>2</v>
      </c>
      <c r="LW16">
        <v>3</v>
      </c>
      <c r="LX16">
        <v>3</v>
      </c>
      <c r="LY16">
        <v>3</v>
      </c>
      <c r="LZ16">
        <v>3</v>
      </c>
      <c r="MA16">
        <v>3</v>
      </c>
      <c r="MB16" s="3">
        <f t="shared" si="38"/>
        <v>4</v>
      </c>
      <c r="MC16" s="3">
        <f t="shared" si="39"/>
        <v>2</v>
      </c>
      <c r="MD16" s="3">
        <f t="shared" si="40"/>
        <v>5</v>
      </c>
      <c r="ME16" s="3">
        <f t="shared" si="41"/>
        <v>5</v>
      </c>
      <c r="MF16" s="3">
        <f t="shared" si="42"/>
        <v>5</v>
      </c>
      <c r="MG16" s="3">
        <f t="shared" si="43"/>
        <v>5</v>
      </c>
      <c r="MH16" s="3">
        <f t="shared" si="44"/>
        <v>1</v>
      </c>
      <c r="MI16" s="3">
        <f t="shared" si="45"/>
        <v>5</v>
      </c>
      <c r="MJ16" s="3">
        <f t="shared" si="84"/>
        <v>3</v>
      </c>
      <c r="MK16" s="3">
        <f t="shared" si="83"/>
        <v>1</v>
      </c>
      <c r="ML16" s="3">
        <f t="shared" si="82"/>
        <v>5</v>
      </c>
      <c r="MM16" s="56">
        <f>AVERAGE(MB16:ML16,MN16:MU16)</f>
        <v>3.3684210526315788</v>
      </c>
      <c r="MN16" s="3">
        <f>LT16</f>
        <v>5</v>
      </c>
      <c r="MO16" s="3">
        <f>LU16</f>
        <v>1</v>
      </c>
      <c r="MP16" s="3">
        <f>LV16</f>
        <v>2</v>
      </c>
      <c r="MQ16" s="3">
        <f>LW16</f>
        <v>3</v>
      </c>
      <c r="MR16" s="3">
        <f>LX16</f>
        <v>3</v>
      </c>
      <c r="MS16" s="3">
        <f t="shared" si="47"/>
        <v>3</v>
      </c>
      <c r="MT16" s="3">
        <f t="shared" si="48"/>
        <v>3</v>
      </c>
      <c r="MU16" s="3">
        <f t="shared" si="49"/>
        <v>3</v>
      </c>
      <c r="MV16" s="34">
        <f t="shared" si="50"/>
        <v>67.368421052631575</v>
      </c>
      <c r="MW16">
        <v>1</v>
      </c>
      <c r="MX16">
        <v>2</v>
      </c>
      <c r="MY16">
        <v>4</v>
      </c>
      <c r="MZ16">
        <v>1</v>
      </c>
      <c r="NA16">
        <v>2</v>
      </c>
      <c r="NB16">
        <v>3</v>
      </c>
      <c r="NC16">
        <v>2</v>
      </c>
      <c r="ND16">
        <v>3</v>
      </c>
      <c r="NE16">
        <v>1</v>
      </c>
      <c r="NF16">
        <v>1</v>
      </c>
      <c r="NG16">
        <v>1</v>
      </c>
      <c r="NH16" s="59">
        <f t="shared" si="51"/>
        <v>0</v>
      </c>
      <c r="NI16">
        <f t="shared" si="52"/>
        <v>50</v>
      </c>
      <c r="NJ16">
        <f t="shared" si="53"/>
        <v>20</v>
      </c>
      <c r="NK16" s="34">
        <f t="shared" si="54"/>
        <v>40</v>
      </c>
    </row>
    <row r="17" spans="1:375" x14ac:dyDescent="0.2">
      <c r="A17" t="s">
        <v>102</v>
      </c>
      <c r="B17">
        <v>16</v>
      </c>
      <c r="C17" s="26">
        <v>42629</v>
      </c>
      <c r="D17">
        <v>6</v>
      </c>
      <c r="E17">
        <v>10</v>
      </c>
      <c r="F17">
        <v>7</v>
      </c>
      <c r="G17">
        <v>0</v>
      </c>
      <c r="H17">
        <v>0</v>
      </c>
      <c r="I17">
        <v>0</v>
      </c>
      <c r="J17">
        <v>1</v>
      </c>
      <c r="K17">
        <v>0</v>
      </c>
      <c r="L17">
        <v>1</v>
      </c>
      <c r="M17">
        <v>0</v>
      </c>
      <c r="N17">
        <v>2</v>
      </c>
      <c r="O17">
        <v>0</v>
      </c>
      <c r="P17">
        <v>5</v>
      </c>
      <c r="Q17">
        <v>2</v>
      </c>
      <c r="R17">
        <v>0</v>
      </c>
      <c r="S17">
        <v>0</v>
      </c>
      <c r="T17">
        <f t="shared" si="55"/>
        <v>1</v>
      </c>
      <c r="U17">
        <f t="shared" si="0"/>
        <v>2</v>
      </c>
      <c r="V17" s="35">
        <f t="shared" si="56"/>
        <v>12</v>
      </c>
      <c r="W17">
        <v>2</v>
      </c>
      <c r="X17">
        <v>0</v>
      </c>
      <c r="Y17">
        <v>1</v>
      </c>
      <c r="Z17">
        <v>2</v>
      </c>
      <c r="AA17">
        <v>1</v>
      </c>
      <c r="AB17">
        <v>3</v>
      </c>
      <c r="AC17">
        <v>1</v>
      </c>
      <c r="AD17">
        <v>3</v>
      </c>
      <c r="AE17">
        <v>2</v>
      </c>
      <c r="AF17">
        <v>2</v>
      </c>
      <c r="AG17">
        <v>3</v>
      </c>
      <c r="AH17">
        <v>0</v>
      </c>
      <c r="AI17">
        <v>2</v>
      </c>
      <c r="AJ17" s="38">
        <f t="shared" si="57"/>
        <v>10</v>
      </c>
      <c r="AK17" s="38">
        <f t="shared" si="58"/>
        <v>6</v>
      </c>
      <c r="AL17" s="38">
        <f t="shared" si="59"/>
        <v>6</v>
      </c>
      <c r="AM17" s="38">
        <f t="shared" si="60"/>
        <v>22</v>
      </c>
      <c r="AN17">
        <v>1</v>
      </c>
      <c r="AO17">
        <v>0</v>
      </c>
      <c r="AP17">
        <v>0</v>
      </c>
      <c r="AQ17">
        <v>0</v>
      </c>
      <c r="AR17">
        <v>0</v>
      </c>
      <c r="AS17">
        <v>1</v>
      </c>
      <c r="AT17">
        <v>0</v>
      </c>
      <c r="AU17">
        <v>0</v>
      </c>
      <c r="AV17">
        <v>0</v>
      </c>
      <c r="AW17">
        <v>0</v>
      </c>
      <c r="AX17">
        <v>1</v>
      </c>
      <c r="AY17">
        <v>0</v>
      </c>
      <c r="AZ17">
        <v>0</v>
      </c>
      <c r="BA17">
        <v>0</v>
      </c>
      <c r="BB17">
        <v>0</v>
      </c>
      <c r="BC17">
        <v>0</v>
      </c>
      <c r="BD17">
        <v>1</v>
      </c>
      <c r="BE17">
        <v>0</v>
      </c>
      <c r="BF17">
        <v>0</v>
      </c>
      <c r="BG17">
        <v>0</v>
      </c>
      <c r="BH17">
        <v>1</v>
      </c>
      <c r="BI17">
        <v>0</v>
      </c>
      <c r="BJ17">
        <v>0</v>
      </c>
      <c r="BK17">
        <v>0</v>
      </c>
      <c r="BL17">
        <v>0</v>
      </c>
      <c r="BM17">
        <v>1</v>
      </c>
      <c r="BN17">
        <v>0</v>
      </c>
      <c r="BO17">
        <v>0</v>
      </c>
      <c r="BP17">
        <v>0</v>
      </c>
      <c r="BQ17">
        <v>0</v>
      </c>
      <c r="BR17">
        <v>1</v>
      </c>
      <c r="BS17">
        <v>0</v>
      </c>
      <c r="BT17">
        <v>0</v>
      </c>
      <c r="BU17">
        <v>0</v>
      </c>
      <c r="BV17">
        <v>0</v>
      </c>
      <c r="BW17">
        <v>0</v>
      </c>
      <c r="BX17">
        <v>1</v>
      </c>
      <c r="BY17">
        <v>0</v>
      </c>
      <c r="BZ17">
        <v>0</v>
      </c>
      <c r="CA17">
        <v>0</v>
      </c>
      <c r="CB17">
        <v>1</v>
      </c>
      <c r="CC17">
        <v>0</v>
      </c>
      <c r="CD17">
        <v>0</v>
      </c>
      <c r="CE17">
        <v>0</v>
      </c>
      <c r="CF17">
        <v>0</v>
      </c>
      <c r="CG17">
        <v>1</v>
      </c>
      <c r="CH17">
        <v>0</v>
      </c>
      <c r="CI17">
        <v>0</v>
      </c>
      <c r="CJ17">
        <v>0</v>
      </c>
      <c r="CK17">
        <v>0</v>
      </c>
      <c r="CL17">
        <v>1</v>
      </c>
      <c r="CM17">
        <v>0</v>
      </c>
      <c r="CN17">
        <v>0</v>
      </c>
      <c r="CO17">
        <v>0</v>
      </c>
      <c r="CP17">
        <v>0</v>
      </c>
      <c r="CQ17">
        <v>1</v>
      </c>
      <c r="CR17">
        <v>0</v>
      </c>
      <c r="CS17">
        <v>0</v>
      </c>
      <c r="CT17">
        <v>0</v>
      </c>
      <c r="CU17">
        <v>0</v>
      </c>
      <c r="CV17">
        <v>1</v>
      </c>
      <c r="CW17">
        <v>0</v>
      </c>
      <c r="CX17">
        <v>0</v>
      </c>
      <c r="CY17">
        <v>0</v>
      </c>
      <c r="CZ17">
        <v>0</v>
      </c>
      <c r="DA17">
        <v>0</v>
      </c>
      <c r="DB17">
        <v>1</v>
      </c>
      <c r="DC17">
        <v>0</v>
      </c>
      <c r="DD17">
        <v>0</v>
      </c>
      <c r="DE17">
        <v>0</v>
      </c>
      <c r="DF17">
        <v>1</v>
      </c>
      <c r="DG17">
        <v>0</v>
      </c>
      <c r="DH17">
        <v>0</v>
      </c>
      <c r="DI17">
        <v>0</v>
      </c>
      <c r="DJ17">
        <v>0</v>
      </c>
      <c r="DK17">
        <v>0</v>
      </c>
      <c r="DL17">
        <v>1</v>
      </c>
      <c r="DM17">
        <v>0</v>
      </c>
      <c r="DN17">
        <v>0</v>
      </c>
      <c r="DO17">
        <v>0</v>
      </c>
      <c r="DP17">
        <v>1</v>
      </c>
      <c r="DQ17">
        <v>0</v>
      </c>
      <c r="DR17">
        <v>0</v>
      </c>
      <c r="DS17">
        <v>0</v>
      </c>
      <c r="DT17">
        <v>0</v>
      </c>
      <c r="DU17">
        <v>1</v>
      </c>
      <c r="DV17">
        <v>0</v>
      </c>
      <c r="DW17">
        <v>0</v>
      </c>
      <c r="DX17">
        <v>0</v>
      </c>
      <c r="DY17">
        <v>0</v>
      </c>
      <c r="DZ17">
        <v>1</v>
      </c>
      <c r="EA17">
        <v>0</v>
      </c>
      <c r="EB17">
        <v>0</v>
      </c>
      <c r="EC17">
        <v>0</v>
      </c>
      <c r="ED17">
        <v>0</v>
      </c>
      <c r="EF17">
        <v>0</v>
      </c>
      <c r="EG17">
        <v>1</v>
      </c>
      <c r="EH17">
        <v>0</v>
      </c>
      <c r="EI17">
        <v>0</v>
      </c>
      <c r="EJ17">
        <v>0</v>
      </c>
      <c r="EK17">
        <v>1</v>
      </c>
      <c r="EL17">
        <v>0</v>
      </c>
      <c r="EM17">
        <v>0</v>
      </c>
      <c r="EN17">
        <v>0</v>
      </c>
      <c r="EO17">
        <v>0</v>
      </c>
      <c r="EP17" s="40">
        <f t="shared" si="4"/>
        <v>0</v>
      </c>
      <c r="EQ17" s="40">
        <f t="shared" si="5"/>
        <v>0</v>
      </c>
      <c r="ER17" s="40">
        <f t="shared" si="6"/>
        <v>0</v>
      </c>
      <c r="ES17" s="40">
        <f t="shared" si="7"/>
        <v>1</v>
      </c>
      <c r="ET17" s="40">
        <f t="shared" si="8"/>
        <v>0</v>
      </c>
      <c r="EU17" s="40">
        <f t="shared" si="9"/>
        <v>0</v>
      </c>
      <c r="EV17" s="40">
        <f t="shared" si="10"/>
        <v>0</v>
      </c>
      <c r="EW17" s="40">
        <f t="shared" si="11"/>
        <v>1</v>
      </c>
      <c r="EX17" s="40">
        <f t="shared" si="12"/>
        <v>0</v>
      </c>
      <c r="EY17" s="40">
        <f t="shared" si="13"/>
        <v>0</v>
      </c>
      <c r="EZ17" s="40">
        <f t="shared" si="14"/>
        <v>0</v>
      </c>
      <c r="FA17" s="40">
        <f t="shared" si="15"/>
        <v>0</v>
      </c>
      <c r="FB17" s="40">
        <f t="shared" si="16"/>
        <v>0</v>
      </c>
      <c r="FC17" s="40">
        <f t="shared" si="17"/>
        <v>1</v>
      </c>
      <c r="FD17" s="40">
        <f t="shared" si="18"/>
        <v>0</v>
      </c>
      <c r="FE17" s="40">
        <f t="shared" si="19"/>
        <v>1</v>
      </c>
      <c r="FF17" s="40">
        <f t="shared" si="20"/>
        <v>0</v>
      </c>
      <c r="FG17" s="40">
        <f t="shared" si="21"/>
        <v>0</v>
      </c>
      <c r="FH17" s="40">
        <f t="shared" si="22"/>
        <v>0</v>
      </c>
      <c r="FI17" s="40">
        <f t="shared" si="23"/>
        <v>1</v>
      </c>
      <c r="FJ17" s="40">
        <f t="shared" si="24"/>
        <v>0</v>
      </c>
      <c r="FK17" s="38">
        <f t="shared" si="25"/>
        <v>5</v>
      </c>
      <c r="FL17">
        <v>6</v>
      </c>
      <c r="FM17">
        <v>6</v>
      </c>
      <c r="FN17">
        <v>6</v>
      </c>
      <c r="FO17">
        <v>6</v>
      </c>
      <c r="FP17">
        <v>6</v>
      </c>
      <c r="FQ17">
        <v>7</v>
      </c>
      <c r="FR17">
        <v>4</v>
      </c>
      <c r="FS17">
        <v>2</v>
      </c>
      <c r="FT17">
        <v>1</v>
      </c>
      <c r="FU17">
        <v>0</v>
      </c>
      <c r="FV17" s="38">
        <f t="shared" si="61"/>
        <v>24</v>
      </c>
      <c r="FW17" s="38">
        <f t="shared" si="62"/>
        <v>20</v>
      </c>
      <c r="FX17">
        <v>4</v>
      </c>
      <c r="FY17">
        <v>5</v>
      </c>
      <c r="FZ17">
        <v>3</v>
      </c>
      <c r="GA17">
        <v>3</v>
      </c>
      <c r="GB17">
        <v>4</v>
      </c>
      <c r="GC17">
        <v>4</v>
      </c>
      <c r="GD17">
        <v>5</v>
      </c>
      <c r="GE17">
        <v>4</v>
      </c>
      <c r="GF17">
        <v>4</v>
      </c>
      <c r="GG17">
        <v>4</v>
      </c>
      <c r="GH17">
        <v>3</v>
      </c>
      <c r="GI17">
        <v>3</v>
      </c>
      <c r="GJ17">
        <v>4</v>
      </c>
      <c r="GK17">
        <v>4</v>
      </c>
      <c r="GL17">
        <v>4</v>
      </c>
      <c r="GM17">
        <v>2</v>
      </c>
      <c r="GN17">
        <v>3</v>
      </c>
      <c r="GO17">
        <v>4</v>
      </c>
      <c r="GP17">
        <v>4</v>
      </c>
      <c r="GQ17">
        <v>4</v>
      </c>
      <c r="GR17">
        <v>4</v>
      </c>
      <c r="GS17">
        <v>4</v>
      </c>
      <c r="GT17">
        <v>4</v>
      </c>
      <c r="GU17">
        <v>4</v>
      </c>
      <c r="GV17">
        <v>5</v>
      </c>
      <c r="GW17">
        <v>4</v>
      </c>
      <c r="GX17">
        <v>4</v>
      </c>
      <c r="GY17">
        <v>4</v>
      </c>
      <c r="GZ17">
        <v>4</v>
      </c>
      <c r="HA17">
        <v>3</v>
      </c>
      <c r="HB17">
        <v>4</v>
      </c>
      <c r="HC17">
        <v>4</v>
      </c>
      <c r="HD17" s="38">
        <f t="shared" si="63"/>
        <v>3.75</v>
      </c>
      <c r="HE17" s="38">
        <f t="shared" si="64"/>
        <v>4.333333333333333</v>
      </c>
      <c r="HF17" s="38">
        <f t="shared" si="65"/>
        <v>4</v>
      </c>
      <c r="HG17" s="38">
        <f t="shared" si="66"/>
        <v>3.2857142857142856</v>
      </c>
      <c r="HH17" s="38">
        <f t="shared" si="67"/>
        <v>4</v>
      </c>
      <c r="HI17" s="38">
        <f t="shared" si="68"/>
        <v>4.25</v>
      </c>
      <c r="HJ17" s="38">
        <f t="shared" si="69"/>
        <v>4</v>
      </c>
      <c r="HK17" s="38">
        <f t="shared" si="70"/>
        <v>3.6666666666666665</v>
      </c>
      <c r="HL17" t="s">
        <v>636</v>
      </c>
      <c r="HM17">
        <v>1</v>
      </c>
      <c r="HN17" t="s">
        <v>637</v>
      </c>
      <c r="HO17">
        <v>7</v>
      </c>
      <c r="HP17">
        <v>0</v>
      </c>
      <c r="HQ17">
        <v>0</v>
      </c>
      <c r="HR17">
        <v>0</v>
      </c>
      <c r="HS17">
        <v>0</v>
      </c>
      <c r="HT17">
        <v>0</v>
      </c>
      <c r="HU17">
        <v>0</v>
      </c>
      <c r="HV17">
        <v>0</v>
      </c>
      <c r="HW17">
        <v>0</v>
      </c>
      <c r="HX17">
        <v>1</v>
      </c>
      <c r="HY17">
        <v>1</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1</v>
      </c>
      <c r="JG17">
        <v>1</v>
      </c>
      <c r="JH17">
        <v>0</v>
      </c>
      <c r="JI17">
        <v>0</v>
      </c>
      <c r="JJ17">
        <v>0</v>
      </c>
      <c r="JK17">
        <v>0</v>
      </c>
      <c r="JL17">
        <v>1</v>
      </c>
      <c r="JM17">
        <v>1</v>
      </c>
      <c r="JN17">
        <v>0</v>
      </c>
      <c r="JO17">
        <v>2</v>
      </c>
      <c r="JP17">
        <v>1</v>
      </c>
      <c r="JQ17">
        <v>1</v>
      </c>
      <c r="JR17">
        <v>1</v>
      </c>
      <c r="JS17">
        <v>1</v>
      </c>
      <c r="JT17">
        <v>0</v>
      </c>
      <c r="JU17">
        <v>0</v>
      </c>
      <c r="JV17">
        <v>3</v>
      </c>
      <c r="JW17">
        <v>0</v>
      </c>
      <c r="JX17">
        <v>3</v>
      </c>
      <c r="JY17">
        <v>0</v>
      </c>
      <c r="JZ17">
        <v>2</v>
      </c>
      <c r="KA17">
        <v>1</v>
      </c>
      <c r="KB17">
        <v>2</v>
      </c>
      <c r="KC17">
        <v>2</v>
      </c>
      <c r="KD17" s="52">
        <f t="shared" si="71"/>
        <v>12</v>
      </c>
      <c r="KE17" s="48">
        <f t="shared" si="72"/>
        <v>7</v>
      </c>
      <c r="KF17" s="53">
        <f t="shared" si="73"/>
        <v>19</v>
      </c>
      <c r="KG17">
        <v>54</v>
      </c>
      <c r="KH17">
        <v>1</v>
      </c>
      <c r="KI17">
        <v>1</v>
      </c>
      <c r="KJ17">
        <v>1</v>
      </c>
      <c r="KK17">
        <v>0</v>
      </c>
      <c r="KL17">
        <v>0</v>
      </c>
      <c r="KM17">
        <v>0</v>
      </c>
      <c r="KN17">
        <v>0</v>
      </c>
      <c r="KO17">
        <v>0</v>
      </c>
      <c r="KP17">
        <v>0</v>
      </c>
      <c r="KQ17">
        <v>0</v>
      </c>
      <c r="KR17">
        <v>0</v>
      </c>
      <c r="KS17" t="s">
        <v>584</v>
      </c>
      <c r="KT17" t="s">
        <v>638</v>
      </c>
      <c r="KU17" t="s">
        <v>639</v>
      </c>
      <c r="KV17">
        <v>4</v>
      </c>
      <c r="KW17">
        <v>1</v>
      </c>
      <c r="KX17">
        <v>1</v>
      </c>
      <c r="KY17">
        <v>1</v>
      </c>
      <c r="KZ17">
        <v>1</v>
      </c>
      <c r="LA17">
        <v>2</v>
      </c>
      <c r="LB17">
        <v>1</v>
      </c>
      <c r="LC17">
        <v>1</v>
      </c>
      <c r="LD17">
        <v>3</v>
      </c>
      <c r="LE17">
        <v>1</v>
      </c>
      <c r="LF17">
        <v>1</v>
      </c>
      <c r="LG17" t="s">
        <v>640</v>
      </c>
      <c r="LH17">
        <v>4</v>
      </c>
      <c r="LI17">
        <v>4</v>
      </c>
      <c r="LJ17">
        <v>5</v>
      </c>
      <c r="LK17">
        <v>4</v>
      </c>
      <c r="LL17">
        <v>4</v>
      </c>
      <c r="LM17">
        <v>4</v>
      </c>
      <c r="LN17">
        <v>5</v>
      </c>
      <c r="LO17">
        <v>2</v>
      </c>
      <c r="LP17">
        <v>4</v>
      </c>
      <c r="LQ17">
        <v>3</v>
      </c>
      <c r="LR17">
        <v>5</v>
      </c>
      <c r="LS17">
        <v>5</v>
      </c>
      <c r="LT17">
        <v>5</v>
      </c>
      <c r="LU17">
        <v>2</v>
      </c>
      <c r="LV17">
        <v>2</v>
      </c>
      <c r="LW17">
        <v>5</v>
      </c>
      <c r="LX17">
        <v>99</v>
      </c>
      <c r="LY17">
        <v>5</v>
      </c>
      <c r="LZ17">
        <v>2</v>
      </c>
      <c r="MA17">
        <v>5</v>
      </c>
      <c r="MB17" s="3">
        <f t="shared" si="38"/>
        <v>4</v>
      </c>
      <c r="MC17" s="3">
        <f t="shared" si="39"/>
        <v>2</v>
      </c>
      <c r="MD17" s="3">
        <f t="shared" si="40"/>
        <v>5</v>
      </c>
      <c r="ME17" s="3">
        <f t="shared" si="41"/>
        <v>4</v>
      </c>
      <c r="MF17" s="3">
        <f t="shared" si="42"/>
        <v>4</v>
      </c>
      <c r="MG17" s="3">
        <f t="shared" si="43"/>
        <v>4</v>
      </c>
      <c r="MH17" s="3">
        <f t="shared" si="44"/>
        <v>1</v>
      </c>
      <c r="MI17" s="3">
        <f t="shared" si="45"/>
        <v>4</v>
      </c>
      <c r="MJ17" s="3">
        <f t="shared" si="84"/>
        <v>4</v>
      </c>
      <c r="MK17" s="3">
        <f t="shared" si="83"/>
        <v>3</v>
      </c>
      <c r="ML17" s="3">
        <f t="shared" si="82"/>
        <v>5</v>
      </c>
      <c r="MM17" s="3">
        <f t="shared" ref="MM17:MQ20" si="85">LS17</f>
        <v>5</v>
      </c>
      <c r="MN17" s="3">
        <f t="shared" si="85"/>
        <v>5</v>
      </c>
      <c r="MO17" s="3">
        <f t="shared" si="85"/>
        <v>2</v>
      </c>
      <c r="MP17" s="3">
        <f t="shared" si="85"/>
        <v>2</v>
      </c>
      <c r="MQ17" s="3">
        <f t="shared" si="85"/>
        <v>5</v>
      </c>
      <c r="MR17" s="56">
        <f>AVERAGE(MB17:MQ17,MS17:MU17)</f>
        <v>3.3157894736842106</v>
      </c>
      <c r="MS17" s="3">
        <f t="shared" si="47"/>
        <v>1</v>
      </c>
      <c r="MT17" s="3">
        <f t="shared" si="48"/>
        <v>2</v>
      </c>
      <c r="MU17" s="3">
        <f t="shared" si="49"/>
        <v>1</v>
      </c>
      <c r="MV17" s="34">
        <f t="shared" si="50"/>
        <v>66.31578947368422</v>
      </c>
      <c r="MW17">
        <v>3</v>
      </c>
      <c r="MX17">
        <v>1</v>
      </c>
      <c r="MY17">
        <v>4</v>
      </c>
      <c r="MZ17">
        <v>0</v>
      </c>
      <c r="NA17">
        <v>3</v>
      </c>
      <c r="NB17">
        <v>1</v>
      </c>
      <c r="NC17">
        <v>3</v>
      </c>
      <c r="ND17">
        <v>1</v>
      </c>
      <c r="NE17">
        <v>1</v>
      </c>
      <c r="NF17">
        <v>2</v>
      </c>
      <c r="NG17">
        <v>2</v>
      </c>
      <c r="NH17" s="59">
        <f t="shared" si="51"/>
        <v>0</v>
      </c>
      <c r="NI17">
        <f t="shared" si="52"/>
        <v>50</v>
      </c>
      <c r="NJ17">
        <f t="shared" si="53"/>
        <v>19</v>
      </c>
      <c r="NK17" s="34">
        <f t="shared" si="54"/>
        <v>38</v>
      </c>
    </row>
    <row r="18" spans="1:375" x14ac:dyDescent="0.2">
      <c r="A18" t="s">
        <v>128</v>
      </c>
      <c r="B18">
        <v>17</v>
      </c>
      <c r="C18" s="26">
        <v>42634</v>
      </c>
      <c r="D18">
        <v>6</v>
      </c>
      <c r="E18">
        <v>8</v>
      </c>
      <c r="F18">
        <v>7</v>
      </c>
      <c r="G18">
        <v>0</v>
      </c>
      <c r="H18">
        <v>0</v>
      </c>
      <c r="I18">
        <v>0</v>
      </c>
      <c r="J18">
        <v>1</v>
      </c>
      <c r="K18">
        <v>0</v>
      </c>
      <c r="L18">
        <v>1</v>
      </c>
      <c r="M18">
        <v>1</v>
      </c>
      <c r="N18">
        <v>2</v>
      </c>
      <c r="O18">
        <v>0</v>
      </c>
      <c r="P18">
        <v>0</v>
      </c>
      <c r="Q18">
        <v>0</v>
      </c>
      <c r="R18">
        <v>2</v>
      </c>
      <c r="S18">
        <v>2</v>
      </c>
      <c r="T18">
        <f t="shared" si="55"/>
        <v>1</v>
      </c>
      <c r="U18">
        <f t="shared" si="0"/>
        <v>2</v>
      </c>
      <c r="V18" s="35">
        <f t="shared" si="56"/>
        <v>10</v>
      </c>
      <c r="W18">
        <v>3</v>
      </c>
      <c r="X18">
        <v>2</v>
      </c>
      <c r="Y18">
        <v>3</v>
      </c>
      <c r="Z18">
        <v>2</v>
      </c>
      <c r="AA18">
        <v>3</v>
      </c>
      <c r="AB18">
        <v>3</v>
      </c>
      <c r="AC18">
        <v>3</v>
      </c>
      <c r="AD18">
        <v>4</v>
      </c>
      <c r="AE18">
        <v>2</v>
      </c>
      <c r="AF18">
        <v>2</v>
      </c>
      <c r="AG18">
        <v>3</v>
      </c>
      <c r="AH18">
        <v>3</v>
      </c>
      <c r="AI18">
        <v>3</v>
      </c>
      <c r="AJ18" s="38">
        <f t="shared" si="57"/>
        <v>11</v>
      </c>
      <c r="AK18" s="38">
        <f t="shared" si="58"/>
        <v>9</v>
      </c>
      <c r="AL18" s="38">
        <f t="shared" si="59"/>
        <v>16</v>
      </c>
      <c r="AM18" s="38">
        <f t="shared" si="60"/>
        <v>36</v>
      </c>
      <c r="AN18">
        <v>0</v>
      </c>
      <c r="AO18">
        <v>0</v>
      </c>
      <c r="AP18">
        <v>0</v>
      </c>
      <c r="AQ18">
        <v>0</v>
      </c>
      <c r="AR18">
        <v>1</v>
      </c>
      <c r="AS18">
        <v>0</v>
      </c>
      <c r="AT18">
        <v>0</v>
      </c>
      <c r="AU18">
        <v>0</v>
      </c>
      <c r="AV18">
        <v>0</v>
      </c>
      <c r="AW18">
        <v>1</v>
      </c>
      <c r="AX18">
        <v>1</v>
      </c>
      <c r="AY18">
        <v>0</v>
      </c>
      <c r="AZ18">
        <v>0</v>
      </c>
      <c r="BA18">
        <v>0</v>
      </c>
      <c r="BB18">
        <v>0</v>
      </c>
      <c r="BC18">
        <v>0</v>
      </c>
      <c r="BD18">
        <v>1</v>
      </c>
      <c r="BE18">
        <v>0</v>
      </c>
      <c r="BF18">
        <v>0</v>
      </c>
      <c r="BG18">
        <v>0</v>
      </c>
      <c r="BH18">
        <v>0</v>
      </c>
      <c r="BI18">
        <v>0</v>
      </c>
      <c r="BJ18">
        <v>0</v>
      </c>
      <c r="BK18">
        <v>0</v>
      </c>
      <c r="BL18">
        <v>1</v>
      </c>
      <c r="BM18">
        <v>0</v>
      </c>
      <c r="BN18">
        <v>0</v>
      </c>
      <c r="BO18">
        <v>0</v>
      </c>
      <c r="BP18">
        <v>0</v>
      </c>
      <c r="BQ18">
        <v>1</v>
      </c>
      <c r="BR18">
        <v>0</v>
      </c>
      <c r="BS18">
        <v>0</v>
      </c>
      <c r="BT18">
        <v>0</v>
      </c>
      <c r="BU18">
        <v>0</v>
      </c>
      <c r="BV18">
        <v>1</v>
      </c>
      <c r="BW18">
        <v>0</v>
      </c>
      <c r="BX18">
        <v>0</v>
      </c>
      <c r="BY18">
        <v>0</v>
      </c>
      <c r="BZ18">
        <v>0</v>
      </c>
      <c r="CA18">
        <v>1</v>
      </c>
      <c r="CB18">
        <v>0</v>
      </c>
      <c r="CC18">
        <v>0</v>
      </c>
      <c r="CD18">
        <v>0</v>
      </c>
      <c r="CE18">
        <v>0</v>
      </c>
      <c r="CF18">
        <v>1</v>
      </c>
      <c r="CG18">
        <v>0</v>
      </c>
      <c r="CH18">
        <v>0</v>
      </c>
      <c r="CI18">
        <v>0</v>
      </c>
      <c r="CJ18">
        <v>0</v>
      </c>
      <c r="CK18">
        <v>1</v>
      </c>
      <c r="CL18">
        <v>0</v>
      </c>
      <c r="CM18">
        <v>0</v>
      </c>
      <c r="CN18">
        <v>0</v>
      </c>
      <c r="CO18">
        <v>0</v>
      </c>
      <c r="CP18">
        <v>1</v>
      </c>
      <c r="CQ18">
        <v>0</v>
      </c>
      <c r="CR18">
        <v>0</v>
      </c>
      <c r="CS18">
        <v>0</v>
      </c>
      <c r="CT18">
        <v>0</v>
      </c>
      <c r="CU18">
        <v>1</v>
      </c>
      <c r="CV18">
        <v>0</v>
      </c>
      <c r="CW18">
        <v>0</v>
      </c>
      <c r="CX18">
        <v>0</v>
      </c>
      <c r="CY18">
        <v>0</v>
      </c>
      <c r="CZ18">
        <v>1</v>
      </c>
      <c r="DA18">
        <v>0</v>
      </c>
      <c r="DB18">
        <v>0</v>
      </c>
      <c r="DC18">
        <v>0</v>
      </c>
      <c r="DD18">
        <v>0</v>
      </c>
      <c r="DE18">
        <v>1</v>
      </c>
      <c r="DF18">
        <v>0</v>
      </c>
      <c r="DG18">
        <v>0</v>
      </c>
      <c r="DH18">
        <v>0</v>
      </c>
      <c r="DI18">
        <v>0</v>
      </c>
      <c r="DJ18">
        <v>1</v>
      </c>
      <c r="DK18">
        <v>0</v>
      </c>
      <c r="DL18">
        <v>0</v>
      </c>
      <c r="DM18">
        <v>0</v>
      </c>
      <c r="DN18">
        <v>0</v>
      </c>
      <c r="DO18">
        <v>1</v>
      </c>
      <c r="DP18">
        <v>0</v>
      </c>
      <c r="DQ18">
        <v>0</v>
      </c>
      <c r="DR18">
        <v>0</v>
      </c>
      <c r="DS18">
        <v>0</v>
      </c>
      <c r="DT18">
        <v>1</v>
      </c>
      <c r="DU18">
        <v>0</v>
      </c>
      <c r="DV18">
        <v>0</v>
      </c>
      <c r="DW18">
        <v>0</v>
      </c>
      <c r="DX18">
        <v>0</v>
      </c>
      <c r="DY18">
        <v>1</v>
      </c>
      <c r="DZ18">
        <v>0</v>
      </c>
      <c r="EA18">
        <v>0</v>
      </c>
      <c r="EB18">
        <v>0</v>
      </c>
      <c r="EC18">
        <v>0</v>
      </c>
      <c r="ED18">
        <v>1</v>
      </c>
      <c r="EF18">
        <v>0</v>
      </c>
      <c r="EG18">
        <v>0</v>
      </c>
      <c r="EH18">
        <v>0</v>
      </c>
      <c r="EI18">
        <v>0</v>
      </c>
      <c r="EJ18">
        <v>1</v>
      </c>
      <c r="EK18">
        <v>0</v>
      </c>
      <c r="EL18">
        <v>0</v>
      </c>
      <c r="EM18">
        <v>0</v>
      </c>
      <c r="EN18">
        <v>0</v>
      </c>
      <c r="EO18">
        <v>1</v>
      </c>
      <c r="EP18" s="40" t="str">
        <f t="shared" si="4"/>
        <v>SKIP</v>
      </c>
      <c r="EQ18" s="40" t="str">
        <f t="shared" si="5"/>
        <v>SKIP</v>
      </c>
      <c r="ER18" s="40">
        <f t="shared" si="6"/>
        <v>0</v>
      </c>
      <c r="ES18" s="40">
        <f t="shared" si="7"/>
        <v>1</v>
      </c>
      <c r="ET18" s="40" t="str">
        <f t="shared" si="8"/>
        <v>SKIP</v>
      </c>
      <c r="EU18" s="40" t="str">
        <f t="shared" si="9"/>
        <v>SKIP</v>
      </c>
      <c r="EV18" s="40" t="str">
        <f t="shared" si="10"/>
        <v>SKIP</v>
      </c>
      <c r="EW18" s="40" t="str">
        <f t="shared" si="11"/>
        <v>SKIP</v>
      </c>
      <c r="EX18" s="40" t="str">
        <f t="shared" si="12"/>
        <v>SKIP</v>
      </c>
      <c r="EY18" s="40" t="str">
        <f t="shared" si="13"/>
        <v>SKIP</v>
      </c>
      <c r="EZ18" s="40" t="str">
        <f t="shared" si="14"/>
        <v>SKIP</v>
      </c>
      <c r="FA18" s="40" t="str">
        <f t="shared" si="15"/>
        <v>SKIP</v>
      </c>
      <c r="FB18" s="40" t="str">
        <f t="shared" si="16"/>
        <v>SKIP</v>
      </c>
      <c r="FC18" s="40" t="str">
        <f t="shared" si="17"/>
        <v>SKIP</v>
      </c>
      <c r="FD18" s="40" t="str">
        <f t="shared" si="18"/>
        <v>SKIP</v>
      </c>
      <c r="FE18" s="40" t="str">
        <f t="shared" si="19"/>
        <v>SKIP</v>
      </c>
      <c r="FF18" s="40" t="str">
        <f t="shared" si="20"/>
        <v>SKIP</v>
      </c>
      <c r="FG18" s="40" t="str">
        <f t="shared" si="21"/>
        <v>SKIP</v>
      </c>
      <c r="FH18" s="40" t="str">
        <f t="shared" si="22"/>
        <v>SKIP</v>
      </c>
      <c r="FI18" s="40" t="str">
        <f t="shared" si="23"/>
        <v>SKIP</v>
      </c>
      <c r="FJ18" s="40" t="str">
        <f t="shared" si="24"/>
        <v>SKIP</v>
      </c>
      <c r="FK18" s="39">
        <f t="shared" si="25"/>
        <v>1</v>
      </c>
      <c r="FL18">
        <v>7</v>
      </c>
      <c r="FM18">
        <v>7</v>
      </c>
      <c r="FN18">
        <v>7</v>
      </c>
      <c r="FO18">
        <v>7</v>
      </c>
      <c r="FP18">
        <v>7</v>
      </c>
      <c r="FQ18">
        <v>7</v>
      </c>
      <c r="FR18">
        <v>7</v>
      </c>
      <c r="FS18">
        <v>7</v>
      </c>
      <c r="FT18">
        <v>7</v>
      </c>
      <c r="FU18">
        <v>7</v>
      </c>
      <c r="FV18" s="38">
        <f t="shared" si="61"/>
        <v>42</v>
      </c>
      <c r="FW18" s="38">
        <f t="shared" si="62"/>
        <v>28</v>
      </c>
      <c r="FX18">
        <v>0</v>
      </c>
      <c r="FY18">
        <v>2</v>
      </c>
      <c r="FZ18">
        <v>2</v>
      </c>
      <c r="GA18">
        <v>2</v>
      </c>
      <c r="GB18">
        <v>2</v>
      </c>
      <c r="GC18">
        <v>2</v>
      </c>
      <c r="GD18">
        <v>2</v>
      </c>
      <c r="GE18">
        <v>2</v>
      </c>
      <c r="GF18">
        <v>3</v>
      </c>
      <c r="GG18">
        <v>2</v>
      </c>
      <c r="GH18">
        <v>2</v>
      </c>
      <c r="GI18">
        <v>2</v>
      </c>
      <c r="GJ18">
        <v>2</v>
      </c>
      <c r="GK18">
        <v>2</v>
      </c>
      <c r="GL18">
        <v>2</v>
      </c>
      <c r="GM18">
        <v>2</v>
      </c>
      <c r="GN18">
        <v>2</v>
      </c>
      <c r="GO18">
        <v>2</v>
      </c>
      <c r="GP18">
        <v>2</v>
      </c>
      <c r="GQ18">
        <v>2</v>
      </c>
      <c r="GR18">
        <v>2</v>
      </c>
      <c r="GS18">
        <v>2</v>
      </c>
      <c r="GT18">
        <v>2</v>
      </c>
      <c r="GU18">
        <v>2</v>
      </c>
      <c r="GV18">
        <v>2</v>
      </c>
      <c r="GW18">
        <v>3</v>
      </c>
      <c r="GX18">
        <v>1</v>
      </c>
      <c r="GY18">
        <v>2</v>
      </c>
      <c r="GZ18">
        <v>2</v>
      </c>
      <c r="HA18">
        <v>2</v>
      </c>
      <c r="HB18">
        <v>1</v>
      </c>
      <c r="HC18">
        <v>3</v>
      </c>
      <c r="HD18" s="38">
        <f t="shared" si="63"/>
        <v>1.5</v>
      </c>
      <c r="HE18" s="38">
        <f t="shared" si="64"/>
        <v>2</v>
      </c>
      <c r="HF18" s="38">
        <f t="shared" si="65"/>
        <v>2.3333333333333335</v>
      </c>
      <c r="HG18" s="38">
        <f t="shared" si="66"/>
        <v>2</v>
      </c>
      <c r="HH18" s="38">
        <f t="shared" si="67"/>
        <v>2</v>
      </c>
      <c r="HI18" s="38">
        <f t="shared" si="68"/>
        <v>2.25</v>
      </c>
      <c r="HJ18" s="38">
        <f t="shared" si="69"/>
        <v>1.6666666666666667</v>
      </c>
      <c r="HK18" s="38">
        <f t="shared" si="70"/>
        <v>2</v>
      </c>
      <c r="HL18" t="s">
        <v>641</v>
      </c>
      <c r="HM18">
        <v>1</v>
      </c>
      <c r="HN18" t="s">
        <v>584</v>
      </c>
      <c r="HO18">
        <v>8</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1</v>
      </c>
      <c r="IU18">
        <v>1</v>
      </c>
      <c r="IV18">
        <v>0</v>
      </c>
      <c r="IW18">
        <v>0</v>
      </c>
      <c r="IX18">
        <v>1</v>
      </c>
      <c r="IY18">
        <v>1</v>
      </c>
      <c r="IZ18">
        <v>0</v>
      </c>
      <c r="JA18">
        <v>0</v>
      </c>
      <c r="JB18">
        <v>0</v>
      </c>
      <c r="JC18">
        <v>0</v>
      </c>
      <c r="JD18">
        <v>0</v>
      </c>
      <c r="JE18">
        <v>0</v>
      </c>
      <c r="JF18">
        <v>1</v>
      </c>
      <c r="JG18">
        <v>1</v>
      </c>
      <c r="JH18">
        <v>0</v>
      </c>
      <c r="JI18">
        <v>0</v>
      </c>
      <c r="JJ18">
        <v>0</v>
      </c>
      <c r="JK18">
        <v>0</v>
      </c>
      <c r="JL18">
        <v>0</v>
      </c>
      <c r="JM18">
        <v>0</v>
      </c>
      <c r="JN18">
        <v>0</v>
      </c>
      <c r="JO18">
        <v>1</v>
      </c>
      <c r="JP18">
        <v>2</v>
      </c>
      <c r="JQ18">
        <v>2</v>
      </c>
      <c r="JR18">
        <v>3</v>
      </c>
      <c r="JS18">
        <v>1</v>
      </c>
      <c r="JT18">
        <v>2</v>
      </c>
      <c r="JU18">
        <v>2</v>
      </c>
      <c r="JV18">
        <v>3</v>
      </c>
      <c r="JW18">
        <v>1</v>
      </c>
      <c r="JX18">
        <v>0</v>
      </c>
      <c r="JY18">
        <v>2</v>
      </c>
      <c r="JZ18">
        <v>2</v>
      </c>
      <c r="KA18">
        <v>1</v>
      </c>
      <c r="KB18">
        <v>1</v>
      </c>
      <c r="KC18">
        <v>2</v>
      </c>
      <c r="KD18" s="52">
        <f t="shared" si="71"/>
        <v>19</v>
      </c>
      <c r="KE18" s="48">
        <f t="shared" si="72"/>
        <v>6</v>
      </c>
      <c r="KF18" s="53">
        <f t="shared" si="73"/>
        <v>25</v>
      </c>
      <c r="KG18">
        <v>66</v>
      </c>
      <c r="KH18">
        <v>0</v>
      </c>
      <c r="KI18">
        <v>0</v>
      </c>
      <c r="KJ18">
        <v>0</v>
      </c>
      <c r="KK18">
        <v>0</v>
      </c>
      <c r="KL18">
        <v>0</v>
      </c>
      <c r="KM18">
        <v>0</v>
      </c>
      <c r="KN18">
        <v>0</v>
      </c>
      <c r="KO18">
        <v>0</v>
      </c>
      <c r="KP18">
        <v>0</v>
      </c>
      <c r="KQ18">
        <v>0</v>
      </c>
      <c r="KR18">
        <v>1</v>
      </c>
      <c r="KS18" t="s">
        <v>584</v>
      </c>
      <c r="KT18" t="s">
        <v>584</v>
      </c>
      <c r="KU18" t="s">
        <v>642</v>
      </c>
      <c r="KV18">
        <v>2</v>
      </c>
      <c r="KW18">
        <v>1</v>
      </c>
      <c r="KX18">
        <v>1</v>
      </c>
      <c r="KY18">
        <v>1</v>
      </c>
      <c r="KZ18">
        <v>0</v>
      </c>
      <c r="LA18">
        <v>2</v>
      </c>
      <c r="LB18">
        <v>1</v>
      </c>
      <c r="LC18">
        <v>2</v>
      </c>
      <c r="LD18">
        <v>2</v>
      </c>
      <c r="LE18">
        <v>1</v>
      </c>
      <c r="LF18">
        <v>1</v>
      </c>
      <c r="LG18" t="s">
        <v>584</v>
      </c>
      <c r="LH18">
        <v>3</v>
      </c>
      <c r="LI18">
        <v>3</v>
      </c>
      <c r="LJ18">
        <v>3</v>
      </c>
      <c r="LK18">
        <v>3</v>
      </c>
      <c r="LL18">
        <v>1</v>
      </c>
      <c r="LM18">
        <v>3</v>
      </c>
      <c r="LN18">
        <v>5</v>
      </c>
      <c r="LO18">
        <v>1</v>
      </c>
      <c r="LP18">
        <v>3</v>
      </c>
      <c r="LQ18">
        <v>3</v>
      </c>
      <c r="LR18">
        <v>3</v>
      </c>
      <c r="LS18">
        <v>1</v>
      </c>
      <c r="LT18">
        <v>3</v>
      </c>
      <c r="LU18">
        <v>3</v>
      </c>
      <c r="LV18">
        <v>3</v>
      </c>
      <c r="LW18">
        <v>3</v>
      </c>
      <c r="LX18">
        <v>3</v>
      </c>
      <c r="LY18">
        <v>3</v>
      </c>
      <c r="LZ18">
        <v>3</v>
      </c>
      <c r="MA18">
        <v>3</v>
      </c>
      <c r="MB18" s="3">
        <f t="shared" si="38"/>
        <v>3</v>
      </c>
      <c r="MC18" s="3">
        <f t="shared" si="39"/>
        <v>3</v>
      </c>
      <c r="MD18" s="3">
        <f t="shared" si="40"/>
        <v>3</v>
      </c>
      <c r="ME18" s="3">
        <f t="shared" si="41"/>
        <v>3</v>
      </c>
      <c r="MF18" s="3">
        <f t="shared" si="42"/>
        <v>1</v>
      </c>
      <c r="MG18" s="3">
        <f t="shared" si="43"/>
        <v>3</v>
      </c>
      <c r="MH18" s="3">
        <f t="shared" si="44"/>
        <v>1</v>
      </c>
      <c r="MI18" s="3">
        <f t="shared" si="45"/>
        <v>5</v>
      </c>
      <c r="MJ18" s="3">
        <f t="shared" si="84"/>
        <v>3</v>
      </c>
      <c r="MK18" s="3">
        <f t="shared" si="83"/>
        <v>3</v>
      </c>
      <c r="ML18" s="3">
        <f t="shared" si="82"/>
        <v>3</v>
      </c>
      <c r="MM18" s="3">
        <f t="shared" si="85"/>
        <v>1</v>
      </c>
      <c r="MN18" s="3">
        <f t="shared" si="85"/>
        <v>3</v>
      </c>
      <c r="MO18" s="3">
        <f t="shared" si="85"/>
        <v>3</v>
      </c>
      <c r="MP18" s="3">
        <f t="shared" si="85"/>
        <v>3</v>
      </c>
      <c r="MQ18" s="3">
        <f t="shared" si="85"/>
        <v>3</v>
      </c>
      <c r="MR18" s="3">
        <f>LX18</f>
        <v>3</v>
      </c>
      <c r="MS18" s="3">
        <f t="shared" si="47"/>
        <v>3</v>
      </c>
      <c r="MT18" s="3">
        <f t="shared" si="48"/>
        <v>3</v>
      </c>
      <c r="MU18" s="3">
        <f t="shared" si="49"/>
        <v>3</v>
      </c>
      <c r="MV18" s="34">
        <f t="shared" si="50"/>
        <v>56</v>
      </c>
      <c r="MW18">
        <v>1</v>
      </c>
      <c r="MX18">
        <v>1</v>
      </c>
      <c r="MY18">
        <v>4</v>
      </c>
      <c r="MZ18">
        <v>2</v>
      </c>
      <c r="NA18">
        <v>3</v>
      </c>
      <c r="NB18">
        <v>3</v>
      </c>
      <c r="NC18">
        <v>1</v>
      </c>
      <c r="ND18">
        <v>4</v>
      </c>
      <c r="NE18">
        <v>3</v>
      </c>
      <c r="NF18">
        <v>1</v>
      </c>
      <c r="NG18">
        <v>2</v>
      </c>
      <c r="NH18" s="59">
        <f t="shared" si="51"/>
        <v>0</v>
      </c>
      <c r="NI18">
        <f t="shared" si="52"/>
        <v>50</v>
      </c>
      <c r="NJ18">
        <f t="shared" si="53"/>
        <v>23</v>
      </c>
      <c r="NK18" s="34">
        <f t="shared" si="54"/>
        <v>46</v>
      </c>
    </row>
    <row r="19" spans="1:375" x14ac:dyDescent="0.2">
      <c r="A19" t="s">
        <v>103</v>
      </c>
      <c r="B19">
        <v>18</v>
      </c>
      <c r="C19" s="26">
        <v>42639</v>
      </c>
      <c r="D19">
        <v>7</v>
      </c>
      <c r="E19">
        <v>7</v>
      </c>
      <c r="F19">
        <v>7</v>
      </c>
      <c r="G19">
        <v>0</v>
      </c>
      <c r="H19">
        <v>0</v>
      </c>
      <c r="I19">
        <v>0</v>
      </c>
      <c r="J19">
        <v>1</v>
      </c>
      <c r="K19">
        <v>0</v>
      </c>
      <c r="L19">
        <v>0</v>
      </c>
      <c r="M19">
        <v>1</v>
      </c>
      <c r="N19">
        <v>1</v>
      </c>
      <c r="O19">
        <v>0</v>
      </c>
      <c r="P19">
        <v>0</v>
      </c>
      <c r="Q19">
        <v>1</v>
      </c>
      <c r="R19">
        <v>1</v>
      </c>
      <c r="S19">
        <v>1</v>
      </c>
      <c r="T19">
        <f t="shared" si="55"/>
        <v>1</v>
      </c>
      <c r="U19">
        <f t="shared" si="0"/>
        <v>0</v>
      </c>
      <c r="V19" s="35">
        <f t="shared" si="56"/>
        <v>6</v>
      </c>
      <c r="W19">
        <v>2</v>
      </c>
      <c r="X19">
        <v>0</v>
      </c>
      <c r="Y19">
        <v>1</v>
      </c>
      <c r="Z19">
        <v>1</v>
      </c>
      <c r="AA19">
        <v>0</v>
      </c>
      <c r="AB19">
        <v>1</v>
      </c>
      <c r="AC19">
        <v>0</v>
      </c>
      <c r="AD19">
        <v>2</v>
      </c>
      <c r="AE19">
        <v>1</v>
      </c>
      <c r="AF19">
        <v>1</v>
      </c>
      <c r="AG19">
        <v>2</v>
      </c>
      <c r="AH19">
        <v>1</v>
      </c>
      <c r="AI19">
        <v>1</v>
      </c>
      <c r="AJ19" s="38">
        <f t="shared" si="57"/>
        <v>6</v>
      </c>
      <c r="AK19" s="38">
        <f t="shared" si="58"/>
        <v>2</v>
      </c>
      <c r="AL19" s="38">
        <f t="shared" si="59"/>
        <v>5</v>
      </c>
      <c r="AM19" s="38">
        <f t="shared" si="60"/>
        <v>13</v>
      </c>
      <c r="AN19">
        <v>0</v>
      </c>
      <c r="AO19">
        <v>1</v>
      </c>
      <c r="AP19">
        <v>0</v>
      </c>
      <c r="AQ19">
        <v>0</v>
      </c>
      <c r="AR19">
        <v>0</v>
      </c>
      <c r="AS19">
        <v>1</v>
      </c>
      <c r="AT19">
        <v>0</v>
      </c>
      <c r="AU19">
        <v>0</v>
      </c>
      <c r="AV19">
        <v>0</v>
      </c>
      <c r="AW19">
        <v>0</v>
      </c>
      <c r="AX19">
        <v>1</v>
      </c>
      <c r="AY19">
        <v>0</v>
      </c>
      <c r="AZ19">
        <v>0</v>
      </c>
      <c r="BA19">
        <v>0</v>
      </c>
      <c r="BB19">
        <v>0</v>
      </c>
      <c r="BC19">
        <v>0</v>
      </c>
      <c r="BD19">
        <v>1</v>
      </c>
      <c r="BE19">
        <v>0</v>
      </c>
      <c r="BF19">
        <v>0</v>
      </c>
      <c r="BG19">
        <v>0</v>
      </c>
      <c r="BH19">
        <v>1</v>
      </c>
      <c r="BI19">
        <v>0</v>
      </c>
      <c r="BJ19">
        <v>0</v>
      </c>
      <c r="BK19">
        <v>0</v>
      </c>
      <c r="BL19">
        <v>0</v>
      </c>
      <c r="BM19">
        <v>1</v>
      </c>
      <c r="BN19">
        <v>0</v>
      </c>
      <c r="BO19">
        <v>0</v>
      </c>
      <c r="BP19">
        <v>0</v>
      </c>
      <c r="BQ19">
        <v>0</v>
      </c>
      <c r="BR19">
        <v>0</v>
      </c>
      <c r="BS19">
        <v>1</v>
      </c>
      <c r="BT19">
        <v>0</v>
      </c>
      <c r="BU19">
        <v>0</v>
      </c>
      <c r="BV19">
        <v>0</v>
      </c>
      <c r="BW19">
        <v>1</v>
      </c>
      <c r="BX19">
        <v>0</v>
      </c>
      <c r="BY19">
        <v>0</v>
      </c>
      <c r="BZ19">
        <v>0</v>
      </c>
      <c r="CA19">
        <v>0</v>
      </c>
      <c r="CB19">
        <v>1</v>
      </c>
      <c r="CC19">
        <v>0</v>
      </c>
      <c r="CD19">
        <v>0</v>
      </c>
      <c r="CE19">
        <v>0</v>
      </c>
      <c r="CF19">
        <v>0</v>
      </c>
      <c r="CG19">
        <v>1</v>
      </c>
      <c r="CH19">
        <v>0</v>
      </c>
      <c r="CI19">
        <v>0</v>
      </c>
      <c r="CJ19">
        <v>0</v>
      </c>
      <c r="CK19">
        <v>0</v>
      </c>
      <c r="CL19">
        <v>1</v>
      </c>
      <c r="CM19">
        <v>0</v>
      </c>
      <c r="CN19">
        <v>0</v>
      </c>
      <c r="CO19">
        <v>0</v>
      </c>
      <c r="CP19">
        <v>0</v>
      </c>
      <c r="CQ19">
        <v>0</v>
      </c>
      <c r="CR19">
        <v>1</v>
      </c>
      <c r="CS19">
        <v>0</v>
      </c>
      <c r="CT19">
        <v>0</v>
      </c>
      <c r="CU19">
        <v>0</v>
      </c>
      <c r="CV19">
        <v>0</v>
      </c>
      <c r="CW19">
        <v>1</v>
      </c>
      <c r="CX19">
        <v>0</v>
      </c>
      <c r="CY19">
        <v>0</v>
      </c>
      <c r="CZ19">
        <v>0</v>
      </c>
      <c r="DA19">
        <v>0</v>
      </c>
      <c r="DB19">
        <v>1</v>
      </c>
      <c r="DC19">
        <v>0</v>
      </c>
      <c r="DD19">
        <v>0</v>
      </c>
      <c r="DE19">
        <v>0</v>
      </c>
      <c r="DF19">
        <v>0</v>
      </c>
      <c r="DG19">
        <v>1</v>
      </c>
      <c r="DH19">
        <v>0</v>
      </c>
      <c r="DI19">
        <v>0</v>
      </c>
      <c r="DJ19">
        <v>0</v>
      </c>
      <c r="DK19">
        <v>1</v>
      </c>
      <c r="DL19">
        <v>0</v>
      </c>
      <c r="DM19">
        <v>0</v>
      </c>
      <c r="DN19">
        <v>0</v>
      </c>
      <c r="DO19">
        <v>0</v>
      </c>
      <c r="DP19">
        <v>0</v>
      </c>
      <c r="DQ19">
        <v>1</v>
      </c>
      <c r="DR19">
        <v>0</v>
      </c>
      <c r="DS19">
        <v>0</v>
      </c>
      <c r="DT19">
        <v>0</v>
      </c>
      <c r="DU19">
        <v>0</v>
      </c>
      <c r="DV19">
        <v>1</v>
      </c>
      <c r="DW19">
        <v>0</v>
      </c>
      <c r="DX19">
        <v>0</v>
      </c>
      <c r="DY19">
        <v>0</v>
      </c>
      <c r="DZ19">
        <v>0</v>
      </c>
      <c r="EA19">
        <v>0</v>
      </c>
      <c r="EB19">
        <v>1</v>
      </c>
      <c r="EC19">
        <v>0</v>
      </c>
      <c r="ED19">
        <v>0</v>
      </c>
      <c r="EE19">
        <v>0</v>
      </c>
      <c r="EF19">
        <v>1</v>
      </c>
      <c r="EG19">
        <v>0</v>
      </c>
      <c r="EH19">
        <v>0</v>
      </c>
      <c r="EI19">
        <v>0</v>
      </c>
      <c r="EJ19">
        <v>0</v>
      </c>
      <c r="EK19">
        <v>0</v>
      </c>
      <c r="EL19">
        <v>1</v>
      </c>
      <c r="EM19">
        <v>0</v>
      </c>
      <c r="EN19">
        <v>0</v>
      </c>
      <c r="EO19">
        <v>0</v>
      </c>
      <c r="EP19" s="40">
        <f t="shared" si="4"/>
        <v>1</v>
      </c>
      <c r="EQ19" s="40">
        <f t="shared" si="5"/>
        <v>0</v>
      </c>
      <c r="ER19" s="40">
        <f t="shared" si="6"/>
        <v>0</v>
      </c>
      <c r="ES19" s="40">
        <f t="shared" si="7"/>
        <v>1</v>
      </c>
      <c r="ET19" s="40">
        <f t="shared" si="8"/>
        <v>0</v>
      </c>
      <c r="EU19" s="40">
        <f t="shared" si="9"/>
        <v>0</v>
      </c>
      <c r="EV19" s="40">
        <f t="shared" si="10"/>
        <v>1</v>
      </c>
      <c r="EW19" s="40">
        <f t="shared" si="11"/>
        <v>0</v>
      </c>
      <c r="EX19" s="40">
        <f t="shared" si="12"/>
        <v>0</v>
      </c>
      <c r="EY19" s="40">
        <f t="shared" si="13"/>
        <v>0</v>
      </c>
      <c r="EZ19" s="40">
        <f t="shared" si="14"/>
        <v>0</v>
      </c>
      <c r="FA19" s="40">
        <f t="shared" si="15"/>
        <v>1</v>
      </c>
      <c r="FB19" s="40">
        <f t="shared" si="16"/>
        <v>1</v>
      </c>
      <c r="FC19" s="40">
        <f t="shared" si="17"/>
        <v>1</v>
      </c>
      <c r="FD19" s="40">
        <f t="shared" si="18"/>
        <v>1</v>
      </c>
      <c r="FE19" s="40">
        <f t="shared" si="19"/>
        <v>0</v>
      </c>
      <c r="FF19" s="40">
        <f t="shared" si="20"/>
        <v>1</v>
      </c>
      <c r="FG19" s="40">
        <f t="shared" si="21"/>
        <v>1</v>
      </c>
      <c r="FH19" s="40">
        <f t="shared" si="22"/>
        <v>2</v>
      </c>
      <c r="FI19" s="40">
        <f t="shared" si="23"/>
        <v>0</v>
      </c>
      <c r="FJ19" s="40">
        <f t="shared" si="24"/>
        <v>1</v>
      </c>
      <c r="FK19" s="38">
        <f t="shared" si="25"/>
        <v>12</v>
      </c>
      <c r="FL19">
        <v>6</v>
      </c>
      <c r="FM19">
        <v>6</v>
      </c>
      <c r="FN19">
        <v>7</v>
      </c>
      <c r="FO19">
        <v>6</v>
      </c>
      <c r="FP19">
        <v>6</v>
      </c>
      <c r="FQ19">
        <v>6</v>
      </c>
      <c r="FR19">
        <v>6</v>
      </c>
      <c r="FS19">
        <v>6</v>
      </c>
      <c r="FT19">
        <v>6</v>
      </c>
      <c r="FU19">
        <v>1</v>
      </c>
      <c r="FV19" s="38">
        <f t="shared" si="61"/>
        <v>32</v>
      </c>
      <c r="FW19" s="38">
        <f t="shared" si="62"/>
        <v>24</v>
      </c>
      <c r="FX19">
        <v>3</v>
      </c>
      <c r="FY19">
        <v>3</v>
      </c>
      <c r="FZ19">
        <v>3</v>
      </c>
      <c r="GA19">
        <v>4</v>
      </c>
      <c r="GB19">
        <v>5</v>
      </c>
      <c r="GC19">
        <v>4</v>
      </c>
      <c r="GD19">
        <v>4</v>
      </c>
      <c r="GE19">
        <v>2</v>
      </c>
      <c r="GF19">
        <v>1</v>
      </c>
      <c r="GG19">
        <v>1</v>
      </c>
      <c r="GH19">
        <v>2</v>
      </c>
      <c r="GI19">
        <v>2</v>
      </c>
      <c r="GJ19">
        <v>5</v>
      </c>
      <c r="GK19">
        <v>5</v>
      </c>
      <c r="GL19">
        <v>4</v>
      </c>
      <c r="GM19">
        <v>3</v>
      </c>
      <c r="GN19">
        <v>3</v>
      </c>
      <c r="GO19">
        <v>4</v>
      </c>
      <c r="GP19">
        <v>2</v>
      </c>
      <c r="GQ19">
        <v>5</v>
      </c>
      <c r="GR19">
        <v>5</v>
      </c>
      <c r="GS19">
        <v>5</v>
      </c>
      <c r="GT19">
        <v>5</v>
      </c>
      <c r="GU19">
        <v>5</v>
      </c>
      <c r="GV19">
        <v>5</v>
      </c>
      <c r="GW19">
        <v>4</v>
      </c>
      <c r="GX19">
        <v>4</v>
      </c>
      <c r="GY19">
        <v>4</v>
      </c>
      <c r="GZ19">
        <v>4</v>
      </c>
      <c r="HA19">
        <v>4</v>
      </c>
      <c r="HB19">
        <v>5</v>
      </c>
      <c r="HC19">
        <v>5</v>
      </c>
      <c r="HD19" s="38">
        <f t="shared" si="63"/>
        <v>3.25</v>
      </c>
      <c r="HE19" s="38">
        <f t="shared" si="64"/>
        <v>4.333333333333333</v>
      </c>
      <c r="HF19" s="38">
        <f t="shared" si="65"/>
        <v>1.3333333333333333</v>
      </c>
      <c r="HG19" s="38">
        <f t="shared" si="66"/>
        <v>3.4285714285714284</v>
      </c>
      <c r="HH19" s="38">
        <f t="shared" si="67"/>
        <v>4.2</v>
      </c>
      <c r="HI19" s="38">
        <f t="shared" si="68"/>
        <v>4.75</v>
      </c>
      <c r="HJ19" s="38">
        <f t="shared" si="69"/>
        <v>4</v>
      </c>
      <c r="HK19" s="38">
        <f t="shared" si="70"/>
        <v>4.666666666666667</v>
      </c>
      <c r="HL19" t="s">
        <v>643</v>
      </c>
      <c r="HM19">
        <v>0</v>
      </c>
      <c r="HN19" t="s">
        <v>584</v>
      </c>
      <c r="HO19">
        <v>1</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1</v>
      </c>
      <c r="IY19">
        <v>0</v>
      </c>
      <c r="IZ19">
        <v>0</v>
      </c>
      <c r="JA19">
        <v>0</v>
      </c>
      <c r="JB19">
        <v>0</v>
      </c>
      <c r="JC19">
        <v>0</v>
      </c>
      <c r="JD19">
        <v>0</v>
      </c>
      <c r="JE19">
        <v>0</v>
      </c>
      <c r="JF19">
        <v>1</v>
      </c>
      <c r="JG19">
        <v>1</v>
      </c>
      <c r="JH19">
        <v>0</v>
      </c>
      <c r="JI19">
        <v>0</v>
      </c>
      <c r="JJ19">
        <v>0</v>
      </c>
      <c r="JK19">
        <v>0</v>
      </c>
      <c r="JL19">
        <v>0</v>
      </c>
      <c r="JM19">
        <v>0</v>
      </c>
      <c r="JN19">
        <v>0</v>
      </c>
      <c r="JO19">
        <v>0</v>
      </c>
      <c r="JP19">
        <v>0</v>
      </c>
      <c r="JQ19">
        <v>0</v>
      </c>
      <c r="JR19">
        <v>0</v>
      </c>
      <c r="JS19">
        <v>3</v>
      </c>
      <c r="JT19">
        <v>0</v>
      </c>
      <c r="JU19">
        <v>0</v>
      </c>
      <c r="JV19">
        <v>0</v>
      </c>
      <c r="JW19">
        <v>0</v>
      </c>
      <c r="JX19">
        <v>0</v>
      </c>
      <c r="JY19">
        <v>0</v>
      </c>
      <c r="JZ19">
        <v>0</v>
      </c>
      <c r="KA19">
        <v>0</v>
      </c>
      <c r="KB19">
        <v>0</v>
      </c>
      <c r="KC19">
        <v>0</v>
      </c>
      <c r="KD19" s="52">
        <f t="shared" si="71"/>
        <v>3</v>
      </c>
      <c r="KE19" s="48">
        <f t="shared" si="72"/>
        <v>0</v>
      </c>
      <c r="KF19" s="53">
        <f t="shared" si="73"/>
        <v>3</v>
      </c>
      <c r="KG19">
        <v>75</v>
      </c>
      <c r="KH19">
        <v>0</v>
      </c>
      <c r="KI19">
        <v>0</v>
      </c>
      <c r="KJ19">
        <v>0</v>
      </c>
      <c r="KK19">
        <v>1</v>
      </c>
      <c r="KL19">
        <v>1</v>
      </c>
      <c r="KM19">
        <v>0</v>
      </c>
      <c r="KN19">
        <v>0</v>
      </c>
      <c r="KO19">
        <v>0</v>
      </c>
      <c r="KP19">
        <v>0</v>
      </c>
      <c r="KQ19">
        <v>0</v>
      </c>
      <c r="KR19">
        <v>0</v>
      </c>
      <c r="KS19" t="s">
        <v>584</v>
      </c>
      <c r="KT19" t="s">
        <v>644</v>
      </c>
      <c r="KU19" t="s">
        <v>645</v>
      </c>
      <c r="KV19">
        <v>1</v>
      </c>
      <c r="KW19">
        <v>0</v>
      </c>
      <c r="KX19">
        <v>0</v>
      </c>
      <c r="KY19">
        <v>1</v>
      </c>
      <c r="KZ19">
        <v>1</v>
      </c>
      <c r="LA19">
        <v>2</v>
      </c>
      <c r="LB19">
        <v>2</v>
      </c>
      <c r="LC19">
        <v>2</v>
      </c>
      <c r="LD19">
        <v>2</v>
      </c>
      <c r="LE19">
        <v>2</v>
      </c>
      <c r="LF19">
        <v>2</v>
      </c>
      <c r="LG19" t="s">
        <v>584</v>
      </c>
      <c r="LH19">
        <v>4</v>
      </c>
      <c r="LI19">
        <v>5</v>
      </c>
      <c r="LJ19">
        <v>5</v>
      </c>
      <c r="LK19">
        <v>5</v>
      </c>
      <c r="LL19">
        <v>5</v>
      </c>
      <c r="LM19">
        <v>5</v>
      </c>
      <c r="LN19">
        <v>5</v>
      </c>
      <c r="LO19">
        <v>4</v>
      </c>
      <c r="LP19">
        <v>2</v>
      </c>
      <c r="LQ19">
        <v>5</v>
      </c>
      <c r="LR19">
        <v>4</v>
      </c>
      <c r="LS19">
        <v>5</v>
      </c>
      <c r="LT19">
        <v>4</v>
      </c>
      <c r="LU19">
        <v>4</v>
      </c>
      <c r="LV19">
        <v>3</v>
      </c>
      <c r="LW19">
        <v>3</v>
      </c>
      <c r="LX19">
        <v>3</v>
      </c>
      <c r="LY19">
        <v>4</v>
      </c>
      <c r="LZ19">
        <v>4</v>
      </c>
      <c r="MA19">
        <v>5</v>
      </c>
      <c r="MB19" s="3">
        <f t="shared" si="38"/>
        <v>4</v>
      </c>
      <c r="MC19" s="3">
        <f t="shared" si="39"/>
        <v>1</v>
      </c>
      <c r="MD19" s="3">
        <f t="shared" si="40"/>
        <v>5</v>
      </c>
      <c r="ME19" s="3">
        <f t="shared" si="41"/>
        <v>5</v>
      </c>
      <c r="MF19" s="3">
        <f t="shared" si="42"/>
        <v>5</v>
      </c>
      <c r="MG19" s="3">
        <f t="shared" si="43"/>
        <v>5</v>
      </c>
      <c r="MH19" s="3">
        <f t="shared" si="44"/>
        <v>1</v>
      </c>
      <c r="MI19" s="3">
        <f t="shared" si="45"/>
        <v>2</v>
      </c>
      <c r="MJ19" s="3">
        <f t="shared" si="84"/>
        <v>2</v>
      </c>
      <c r="MK19" s="3">
        <f t="shared" si="83"/>
        <v>5</v>
      </c>
      <c r="ML19" s="3">
        <f t="shared" si="82"/>
        <v>4</v>
      </c>
      <c r="MM19" s="3">
        <f t="shared" si="85"/>
        <v>5</v>
      </c>
      <c r="MN19" s="3">
        <f t="shared" si="85"/>
        <v>4</v>
      </c>
      <c r="MO19" s="3">
        <f t="shared" si="85"/>
        <v>4</v>
      </c>
      <c r="MP19" s="3">
        <f t="shared" si="85"/>
        <v>3</v>
      </c>
      <c r="MQ19" s="3">
        <f t="shared" si="85"/>
        <v>3</v>
      </c>
      <c r="MR19" s="3">
        <f>LX19</f>
        <v>3</v>
      </c>
      <c r="MS19" s="3">
        <f t="shared" si="47"/>
        <v>2</v>
      </c>
      <c r="MT19" s="3">
        <f t="shared" si="48"/>
        <v>4</v>
      </c>
      <c r="MU19" s="3">
        <f t="shared" si="49"/>
        <v>1</v>
      </c>
      <c r="MV19" s="34">
        <f t="shared" si="50"/>
        <v>68</v>
      </c>
      <c r="MW19">
        <v>2</v>
      </c>
      <c r="MX19">
        <v>0</v>
      </c>
      <c r="MY19">
        <v>1</v>
      </c>
      <c r="MZ19">
        <v>1</v>
      </c>
      <c r="NA19">
        <v>1</v>
      </c>
      <c r="NB19">
        <v>0</v>
      </c>
      <c r="NC19">
        <v>1</v>
      </c>
      <c r="ND19">
        <v>1</v>
      </c>
      <c r="NE19">
        <v>1</v>
      </c>
      <c r="NF19">
        <v>0</v>
      </c>
      <c r="NG19">
        <v>2</v>
      </c>
      <c r="NH19" s="59">
        <f t="shared" si="51"/>
        <v>0</v>
      </c>
      <c r="NI19">
        <f t="shared" si="52"/>
        <v>50</v>
      </c>
      <c r="NJ19">
        <f t="shared" si="53"/>
        <v>8</v>
      </c>
      <c r="NK19" s="34">
        <f t="shared" si="54"/>
        <v>16</v>
      </c>
    </row>
    <row r="20" spans="1:375" x14ac:dyDescent="0.2">
      <c r="A20" t="s">
        <v>104</v>
      </c>
      <c r="B20">
        <v>19</v>
      </c>
      <c r="C20" s="26">
        <v>42636</v>
      </c>
      <c r="D20">
        <v>3</v>
      </c>
      <c r="E20">
        <v>8</v>
      </c>
      <c r="F20">
        <v>6</v>
      </c>
      <c r="G20">
        <v>0</v>
      </c>
      <c r="H20">
        <v>1</v>
      </c>
      <c r="I20">
        <v>0</v>
      </c>
      <c r="J20">
        <v>0</v>
      </c>
      <c r="K20">
        <v>0</v>
      </c>
      <c r="L20">
        <v>1</v>
      </c>
      <c r="M20">
        <v>3</v>
      </c>
      <c r="N20">
        <v>3</v>
      </c>
      <c r="O20">
        <v>1</v>
      </c>
      <c r="P20">
        <v>2</v>
      </c>
      <c r="Q20">
        <v>1</v>
      </c>
      <c r="R20">
        <v>1</v>
      </c>
      <c r="S20">
        <v>1</v>
      </c>
      <c r="T20">
        <f t="shared" si="55"/>
        <v>-1</v>
      </c>
      <c r="U20">
        <f t="shared" si="0"/>
        <v>2</v>
      </c>
      <c r="V20" s="35">
        <f t="shared" si="56"/>
        <v>13</v>
      </c>
      <c r="W20">
        <v>3</v>
      </c>
      <c r="X20">
        <v>2</v>
      </c>
      <c r="Y20">
        <v>3</v>
      </c>
      <c r="Z20">
        <v>3</v>
      </c>
      <c r="AA20">
        <v>3</v>
      </c>
      <c r="AB20">
        <v>2</v>
      </c>
      <c r="AC20">
        <v>2</v>
      </c>
      <c r="AD20">
        <v>3</v>
      </c>
      <c r="AE20">
        <v>2</v>
      </c>
      <c r="AF20">
        <v>2</v>
      </c>
      <c r="AG20">
        <v>3</v>
      </c>
      <c r="AH20">
        <v>3</v>
      </c>
      <c r="AI20">
        <v>2</v>
      </c>
      <c r="AJ20" s="38">
        <f t="shared" si="57"/>
        <v>10</v>
      </c>
      <c r="AK20" s="38">
        <f t="shared" si="58"/>
        <v>6</v>
      </c>
      <c r="AL20" s="38">
        <f t="shared" si="59"/>
        <v>17</v>
      </c>
      <c r="AM20" s="38">
        <f t="shared" si="60"/>
        <v>33</v>
      </c>
      <c r="AN20">
        <v>1</v>
      </c>
      <c r="AO20">
        <v>0</v>
      </c>
      <c r="AP20">
        <v>0</v>
      </c>
      <c r="AQ20">
        <v>0</v>
      </c>
      <c r="AR20">
        <v>0</v>
      </c>
      <c r="AS20">
        <v>1</v>
      </c>
      <c r="AT20">
        <v>0</v>
      </c>
      <c r="AU20">
        <v>0</v>
      </c>
      <c r="AV20">
        <v>0</v>
      </c>
      <c r="AW20">
        <v>0</v>
      </c>
      <c r="AX20">
        <v>1</v>
      </c>
      <c r="AY20">
        <v>0</v>
      </c>
      <c r="AZ20">
        <v>0</v>
      </c>
      <c r="BA20">
        <v>0</v>
      </c>
      <c r="BB20">
        <v>0</v>
      </c>
      <c r="BC20">
        <v>1</v>
      </c>
      <c r="BD20">
        <v>0</v>
      </c>
      <c r="BE20">
        <v>0</v>
      </c>
      <c r="BF20">
        <v>0</v>
      </c>
      <c r="BG20">
        <v>0</v>
      </c>
      <c r="BH20">
        <v>1</v>
      </c>
      <c r="BI20">
        <v>0</v>
      </c>
      <c r="BJ20">
        <v>0</v>
      </c>
      <c r="BK20">
        <v>0</v>
      </c>
      <c r="BL20">
        <v>0</v>
      </c>
      <c r="BM20">
        <v>1</v>
      </c>
      <c r="BN20">
        <v>0</v>
      </c>
      <c r="BO20">
        <v>0</v>
      </c>
      <c r="BP20">
        <v>0</v>
      </c>
      <c r="BQ20">
        <v>0</v>
      </c>
      <c r="BR20">
        <v>1</v>
      </c>
      <c r="BS20">
        <v>0</v>
      </c>
      <c r="BT20">
        <v>0</v>
      </c>
      <c r="BU20">
        <v>0</v>
      </c>
      <c r="BV20">
        <v>0</v>
      </c>
      <c r="BW20">
        <v>1</v>
      </c>
      <c r="BX20">
        <v>0</v>
      </c>
      <c r="BY20">
        <v>0</v>
      </c>
      <c r="BZ20">
        <v>0</v>
      </c>
      <c r="CA20">
        <v>0</v>
      </c>
      <c r="CB20">
        <v>1</v>
      </c>
      <c r="CC20">
        <v>0</v>
      </c>
      <c r="CD20">
        <v>0</v>
      </c>
      <c r="CE20">
        <v>0</v>
      </c>
      <c r="CF20">
        <v>0</v>
      </c>
      <c r="CG20">
        <v>1</v>
      </c>
      <c r="CH20">
        <v>0</v>
      </c>
      <c r="CI20">
        <v>0</v>
      </c>
      <c r="CJ20">
        <v>0</v>
      </c>
      <c r="CK20">
        <v>0</v>
      </c>
      <c r="CL20">
        <v>1</v>
      </c>
      <c r="CM20">
        <v>0</v>
      </c>
      <c r="CN20">
        <v>0</v>
      </c>
      <c r="CO20">
        <v>0</v>
      </c>
      <c r="CP20">
        <v>0</v>
      </c>
      <c r="CQ20">
        <v>1</v>
      </c>
      <c r="CR20">
        <v>0</v>
      </c>
      <c r="CS20">
        <v>0</v>
      </c>
      <c r="CT20">
        <v>0</v>
      </c>
      <c r="CU20">
        <v>0</v>
      </c>
      <c r="CV20">
        <v>1</v>
      </c>
      <c r="CW20">
        <v>0</v>
      </c>
      <c r="CX20">
        <v>0</v>
      </c>
      <c r="CY20">
        <v>0</v>
      </c>
      <c r="CZ20">
        <v>0</v>
      </c>
      <c r="DA20">
        <v>1</v>
      </c>
      <c r="DB20">
        <v>0</v>
      </c>
      <c r="DC20">
        <v>0</v>
      </c>
      <c r="DD20">
        <v>0</v>
      </c>
      <c r="DE20">
        <v>0</v>
      </c>
      <c r="DF20">
        <v>1</v>
      </c>
      <c r="DG20">
        <v>0</v>
      </c>
      <c r="DH20">
        <v>0</v>
      </c>
      <c r="DI20">
        <v>0</v>
      </c>
      <c r="DJ20">
        <v>0</v>
      </c>
      <c r="DK20">
        <v>0</v>
      </c>
      <c r="DL20">
        <v>1</v>
      </c>
      <c r="DM20">
        <v>0</v>
      </c>
      <c r="DN20">
        <v>0</v>
      </c>
      <c r="DO20">
        <v>0</v>
      </c>
      <c r="DP20">
        <v>0</v>
      </c>
      <c r="DQ20">
        <v>1</v>
      </c>
      <c r="DR20">
        <v>0</v>
      </c>
      <c r="DS20">
        <v>0</v>
      </c>
      <c r="DT20">
        <v>0</v>
      </c>
      <c r="DU20">
        <v>1</v>
      </c>
      <c r="DV20">
        <v>0</v>
      </c>
      <c r="DW20">
        <v>0</v>
      </c>
      <c r="DX20">
        <v>0</v>
      </c>
      <c r="DY20">
        <v>0</v>
      </c>
      <c r="DZ20">
        <v>1</v>
      </c>
      <c r="EA20">
        <v>0</v>
      </c>
      <c r="EB20">
        <v>0</v>
      </c>
      <c r="EC20">
        <v>0</v>
      </c>
      <c r="ED20">
        <v>0</v>
      </c>
      <c r="EF20">
        <v>1</v>
      </c>
      <c r="EG20">
        <v>0</v>
      </c>
      <c r="EH20">
        <v>0</v>
      </c>
      <c r="EI20">
        <v>0</v>
      </c>
      <c r="EJ20">
        <v>0</v>
      </c>
      <c r="EK20">
        <v>1</v>
      </c>
      <c r="EL20">
        <v>0</v>
      </c>
      <c r="EM20">
        <v>0</v>
      </c>
      <c r="EN20">
        <v>0</v>
      </c>
      <c r="EO20">
        <v>0</v>
      </c>
      <c r="EP20" s="40">
        <f t="shared" si="4"/>
        <v>0</v>
      </c>
      <c r="EQ20" s="40">
        <f t="shared" si="5"/>
        <v>0</v>
      </c>
      <c r="ER20" s="40">
        <f t="shared" si="6"/>
        <v>0</v>
      </c>
      <c r="ES20" s="40">
        <f t="shared" si="7"/>
        <v>0</v>
      </c>
      <c r="ET20" s="40">
        <f t="shared" si="8"/>
        <v>0</v>
      </c>
      <c r="EU20" s="40">
        <f t="shared" si="9"/>
        <v>0</v>
      </c>
      <c r="EV20" s="40">
        <f t="shared" si="10"/>
        <v>0</v>
      </c>
      <c r="EW20" s="40">
        <f t="shared" si="11"/>
        <v>0</v>
      </c>
      <c r="EX20" s="40">
        <f t="shared" si="12"/>
        <v>0</v>
      </c>
      <c r="EY20" s="40">
        <f t="shared" si="13"/>
        <v>0</v>
      </c>
      <c r="EZ20" s="40">
        <f t="shared" si="14"/>
        <v>0</v>
      </c>
      <c r="FA20" s="40">
        <f t="shared" si="15"/>
        <v>0</v>
      </c>
      <c r="FB20" s="40">
        <f t="shared" si="16"/>
        <v>0</v>
      </c>
      <c r="FC20" s="40">
        <f t="shared" si="17"/>
        <v>0</v>
      </c>
      <c r="FD20" s="40">
        <f t="shared" si="18"/>
        <v>0</v>
      </c>
      <c r="FE20" s="40">
        <f t="shared" si="19"/>
        <v>1</v>
      </c>
      <c r="FF20" s="40">
        <f t="shared" si="20"/>
        <v>1</v>
      </c>
      <c r="FG20" s="40">
        <f t="shared" si="21"/>
        <v>0</v>
      </c>
      <c r="FH20" s="40">
        <f t="shared" si="22"/>
        <v>0</v>
      </c>
      <c r="FI20" s="40">
        <f t="shared" si="23"/>
        <v>0</v>
      </c>
      <c r="FJ20" s="40">
        <f t="shared" si="24"/>
        <v>0</v>
      </c>
      <c r="FK20" s="38">
        <f t="shared" si="25"/>
        <v>2</v>
      </c>
      <c r="FL20">
        <v>5</v>
      </c>
      <c r="FM20">
        <v>5</v>
      </c>
      <c r="FN20">
        <v>5</v>
      </c>
      <c r="FO20">
        <v>7</v>
      </c>
      <c r="FP20">
        <v>7</v>
      </c>
      <c r="FQ20">
        <v>3</v>
      </c>
      <c r="FR20">
        <v>4</v>
      </c>
      <c r="FS20">
        <v>2</v>
      </c>
      <c r="FT20">
        <v>3</v>
      </c>
      <c r="FU20">
        <v>3</v>
      </c>
      <c r="FV20" s="38">
        <f t="shared" si="61"/>
        <v>26</v>
      </c>
      <c r="FW20" s="38">
        <f t="shared" si="62"/>
        <v>18</v>
      </c>
      <c r="FX20">
        <v>3</v>
      </c>
      <c r="FY20">
        <v>3</v>
      </c>
      <c r="FZ20">
        <v>4</v>
      </c>
      <c r="GA20">
        <v>5</v>
      </c>
      <c r="GB20">
        <v>4</v>
      </c>
      <c r="GC20">
        <v>3</v>
      </c>
      <c r="GD20">
        <v>5</v>
      </c>
      <c r="GE20">
        <v>3</v>
      </c>
      <c r="GF20">
        <v>3</v>
      </c>
      <c r="GG20">
        <v>3</v>
      </c>
      <c r="GH20">
        <v>3</v>
      </c>
      <c r="GI20">
        <v>3</v>
      </c>
      <c r="GJ20">
        <v>5</v>
      </c>
      <c r="GK20">
        <v>5</v>
      </c>
      <c r="GL20">
        <v>3</v>
      </c>
      <c r="GM20">
        <v>3</v>
      </c>
      <c r="GN20">
        <v>3</v>
      </c>
      <c r="GO20">
        <v>3</v>
      </c>
      <c r="GP20">
        <v>2</v>
      </c>
      <c r="GQ20">
        <v>2</v>
      </c>
      <c r="GR20">
        <v>4</v>
      </c>
      <c r="GS20">
        <v>3</v>
      </c>
      <c r="GT20">
        <v>3</v>
      </c>
      <c r="GU20">
        <v>3</v>
      </c>
      <c r="GV20">
        <v>3</v>
      </c>
      <c r="GW20">
        <v>4</v>
      </c>
      <c r="GX20">
        <v>3</v>
      </c>
      <c r="GY20">
        <v>4</v>
      </c>
      <c r="GZ20">
        <v>3</v>
      </c>
      <c r="HA20">
        <v>5</v>
      </c>
      <c r="HB20">
        <v>5</v>
      </c>
      <c r="HC20">
        <v>5</v>
      </c>
      <c r="HD20" s="38">
        <f t="shared" si="63"/>
        <v>3.75</v>
      </c>
      <c r="HE20" s="38">
        <f t="shared" si="64"/>
        <v>4</v>
      </c>
      <c r="HF20" s="38">
        <f t="shared" si="65"/>
        <v>3</v>
      </c>
      <c r="HG20" s="38">
        <f t="shared" si="66"/>
        <v>3.5714285714285716</v>
      </c>
      <c r="HH20" s="38">
        <f t="shared" si="67"/>
        <v>2.8</v>
      </c>
      <c r="HI20" s="38">
        <f t="shared" si="68"/>
        <v>3.25</v>
      </c>
      <c r="HJ20" s="38">
        <f t="shared" si="69"/>
        <v>3.3333333333333335</v>
      </c>
      <c r="HK20" s="38">
        <f t="shared" si="70"/>
        <v>5</v>
      </c>
      <c r="HL20" t="s">
        <v>646</v>
      </c>
      <c r="HM20">
        <v>1</v>
      </c>
      <c r="HN20" t="s">
        <v>647</v>
      </c>
      <c r="HO20">
        <v>4</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1</v>
      </c>
      <c r="JC20">
        <v>0</v>
      </c>
      <c r="JD20">
        <v>1</v>
      </c>
      <c r="JE20">
        <v>0</v>
      </c>
      <c r="JF20">
        <v>1</v>
      </c>
      <c r="JG20">
        <v>1</v>
      </c>
      <c r="JH20">
        <v>0</v>
      </c>
      <c r="JI20">
        <v>0</v>
      </c>
      <c r="JJ20">
        <v>0</v>
      </c>
      <c r="JK20">
        <v>0</v>
      </c>
      <c r="JL20">
        <v>0</v>
      </c>
      <c r="JM20">
        <v>0</v>
      </c>
      <c r="JN20">
        <v>0</v>
      </c>
      <c r="JO20">
        <v>2</v>
      </c>
      <c r="JP20">
        <v>3</v>
      </c>
      <c r="JQ20">
        <v>3</v>
      </c>
      <c r="JR20">
        <v>3</v>
      </c>
      <c r="JS20">
        <v>0</v>
      </c>
      <c r="JT20">
        <v>2</v>
      </c>
      <c r="JU20">
        <v>1</v>
      </c>
      <c r="JV20">
        <v>3</v>
      </c>
      <c r="JW20">
        <v>2</v>
      </c>
      <c r="JX20">
        <v>1</v>
      </c>
      <c r="JY20">
        <v>1</v>
      </c>
      <c r="JZ20">
        <v>3</v>
      </c>
      <c r="KA20">
        <v>1</v>
      </c>
      <c r="KB20">
        <v>1</v>
      </c>
      <c r="KC20">
        <v>1</v>
      </c>
      <c r="KD20" s="52">
        <f t="shared" si="71"/>
        <v>21</v>
      </c>
      <c r="KE20" s="48">
        <f t="shared" si="72"/>
        <v>6</v>
      </c>
      <c r="KF20" s="53">
        <f t="shared" si="73"/>
        <v>27</v>
      </c>
      <c r="KG20">
        <v>80</v>
      </c>
      <c r="KH20">
        <v>1</v>
      </c>
      <c r="KI20">
        <v>1</v>
      </c>
      <c r="KJ20">
        <v>1</v>
      </c>
      <c r="KK20">
        <v>0</v>
      </c>
      <c r="KL20">
        <v>1</v>
      </c>
      <c r="KM20">
        <v>0</v>
      </c>
      <c r="KN20">
        <v>1</v>
      </c>
      <c r="KO20">
        <v>0</v>
      </c>
      <c r="KP20">
        <v>0</v>
      </c>
      <c r="KQ20">
        <v>0</v>
      </c>
      <c r="KR20">
        <v>0</v>
      </c>
      <c r="KS20" t="s">
        <v>575</v>
      </c>
      <c r="KT20" t="s">
        <v>648</v>
      </c>
      <c r="KU20" t="s">
        <v>649</v>
      </c>
      <c r="KV20">
        <v>2</v>
      </c>
      <c r="KW20">
        <v>1</v>
      </c>
      <c r="KX20">
        <v>1</v>
      </c>
      <c r="KY20">
        <v>1</v>
      </c>
      <c r="KZ20">
        <v>0</v>
      </c>
      <c r="LA20">
        <v>2</v>
      </c>
      <c r="LB20">
        <v>2</v>
      </c>
      <c r="LC20">
        <v>1</v>
      </c>
      <c r="LD20">
        <v>2</v>
      </c>
      <c r="LE20">
        <v>2</v>
      </c>
      <c r="LF20">
        <v>1</v>
      </c>
      <c r="LG20" t="s">
        <v>650</v>
      </c>
      <c r="LH20">
        <v>1</v>
      </c>
      <c r="LI20">
        <v>2</v>
      </c>
      <c r="LJ20">
        <v>3</v>
      </c>
      <c r="LK20">
        <v>4</v>
      </c>
      <c r="LL20">
        <v>3</v>
      </c>
      <c r="LM20">
        <v>3</v>
      </c>
      <c r="LN20">
        <v>5</v>
      </c>
      <c r="LO20">
        <v>2</v>
      </c>
      <c r="LP20">
        <v>5</v>
      </c>
      <c r="LQ20">
        <v>2</v>
      </c>
      <c r="LR20">
        <v>4</v>
      </c>
      <c r="LS20">
        <v>5</v>
      </c>
      <c r="LT20">
        <v>5</v>
      </c>
      <c r="LU20">
        <v>3</v>
      </c>
      <c r="LV20">
        <v>4</v>
      </c>
      <c r="LW20">
        <v>3</v>
      </c>
      <c r="LX20">
        <v>3</v>
      </c>
      <c r="LY20">
        <v>3</v>
      </c>
      <c r="LZ20">
        <v>3</v>
      </c>
      <c r="MA20">
        <v>3</v>
      </c>
      <c r="MB20" s="3">
        <f t="shared" si="38"/>
        <v>1</v>
      </c>
      <c r="MC20" s="3">
        <f t="shared" si="39"/>
        <v>4</v>
      </c>
      <c r="MD20" s="3">
        <f t="shared" si="40"/>
        <v>3</v>
      </c>
      <c r="ME20" s="3">
        <f t="shared" si="41"/>
        <v>4</v>
      </c>
      <c r="MF20" s="3">
        <f t="shared" si="42"/>
        <v>3</v>
      </c>
      <c r="MG20" s="3">
        <f t="shared" si="43"/>
        <v>3</v>
      </c>
      <c r="MH20" s="3">
        <f t="shared" si="44"/>
        <v>1</v>
      </c>
      <c r="MI20" s="3">
        <f t="shared" si="45"/>
        <v>4</v>
      </c>
      <c r="MJ20" s="3">
        <f t="shared" si="84"/>
        <v>5</v>
      </c>
      <c r="MK20" s="3">
        <f t="shared" si="83"/>
        <v>2</v>
      </c>
      <c r="ML20" s="3">
        <f t="shared" si="82"/>
        <v>4</v>
      </c>
      <c r="MM20" s="3">
        <f t="shared" si="85"/>
        <v>5</v>
      </c>
      <c r="MN20" s="3">
        <f t="shared" si="85"/>
        <v>5</v>
      </c>
      <c r="MO20" s="3">
        <f t="shared" si="85"/>
        <v>3</v>
      </c>
      <c r="MP20" s="3">
        <f t="shared" si="85"/>
        <v>4</v>
      </c>
      <c r="MQ20" s="3">
        <f t="shared" si="85"/>
        <v>3</v>
      </c>
      <c r="MR20" s="3">
        <f>LX20</f>
        <v>3</v>
      </c>
      <c r="MS20" s="3">
        <f t="shared" si="47"/>
        <v>3</v>
      </c>
      <c r="MT20" s="3">
        <f t="shared" si="48"/>
        <v>3</v>
      </c>
      <c r="MU20" s="3">
        <f t="shared" si="49"/>
        <v>3</v>
      </c>
      <c r="MV20" s="34">
        <f t="shared" si="50"/>
        <v>66</v>
      </c>
      <c r="MW20">
        <v>1</v>
      </c>
      <c r="MX20">
        <v>0</v>
      </c>
      <c r="MY20">
        <v>0</v>
      </c>
      <c r="MZ20">
        <v>0</v>
      </c>
      <c r="NA20">
        <v>2</v>
      </c>
      <c r="NB20">
        <v>2</v>
      </c>
      <c r="NC20">
        <v>1</v>
      </c>
      <c r="ND20">
        <v>0</v>
      </c>
      <c r="NE20">
        <v>0</v>
      </c>
      <c r="NF20">
        <v>1</v>
      </c>
      <c r="NG20">
        <v>2</v>
      </c>
      <c r="NH20" s="59">
        <f t="shared" si="51"/>
        <v>0</v>
      </c>
      <c r="NI20">
        <f t="shared" si="52"/>
        <v>50</v>
      </c>
      <c r="NJ20">
        <f t="shared" si="53"/>
        <v>7</v>
      </c>
      <c r="NK20" s="34">
        <f t="shared" si="54"/>
        <v>14.000000000000002</v>
      </c>
    </row>
    <row r="21" spans="1:375" x14ac:dyDescent="0.2">
      <c r="A21" t="s">
        <v>105</v>
      </c>
      <c r="B21">
        <v>20</v>
      </c>
      <c r="C21" s="26">
        <v>42632</v>
      </c>
      <c r="D21">
        <v>8</v>
      </c>
      <c r="E21">
        <v>8</v>
      </c>
      <c r="F21">
        <v>10</v>
      </c>
      <c r="G21">
        <v>0</v>
      </c>
      <c r="H21">
        <v>0</v>
      </c>
      <c r="I21">
        <v>0</v>
      </c>
      <c r="J21">
        <v>1</v>
      </c>
      <c r="K21">
        <v>0</v>
      </c>
      <c r="L21">
        <v>0</v>
      </c>
      <c r="M21">
        <v>0</v>
      </c>
      <c r="N21">
        <v>0</v>
      </c>
      <c r="O21">
        <v>0</v>
      </c>
      <c r="P21">
        <v>0</v>
      </c>
      <c r="Q21">
        <v>2</v>
      </c>
      <c r="R21">
        <v>5</v>
      </c>
      <c r="S21">
        <v>5</v>
      </c>
      <c r="T21">
        <f t="shared" si="55"/>
        <v>1</v>
      </c>
      <c r="U21">
        <f t="shared" si="0"/>
        <v>0</v>
      </c>
      <c r="V21" s="35">
        <f t="shared" si="56"/>
        <v>13</v>
      </c>
      <c r="W21">
        <v>0</v>
      </c>
      <c r="X21">
        <v>0</v>
      </c>
      <c r="Y21">
        <v>1</v>
      </c>
      <c r="Z21">
        <v>1</v>
      </c>
      <c r="AA21">
        <v>0</v>
      </c>
      <c r="AB21">
        <v>3</v>
      </c>
      <c r="AC21">
        <v>1</v>
      </c>
      <c r="AD21">
        <v>1</v>
      </c>
      <c r="AE21">
        <v>0</v>
      </c>
      <c r="AF21">
        <v>0</v>
      </c>
      <c r="AG21">
        <v>1</v>
      </c>
      <c r="AH21">
        <v>3</v>
      </c>
      <c r="AI21">
        <v>0</v>
      </c>
      <c r="AJ21" s="38">
        <f t="shared" si="57"/>
        <v>2</v>
      </c>
      <c r="AK21" s="38">
        <f t="shared" si="58"/>
        <v>4</v>
      </c>
      <c r="AL21" s="38">
        <f t="shared" si="59"/>
        <v>5</v>
      </c>
      <c r="AM21" s="38">
        <f t="shared" si="60"/>
        <v>11</v>
      </c>
      <c r="AN21">
        <v>0</v>
      </c>
      <c r="AO21">
        <v>1</v>
      </c>
      <c r="AP21">
        <v>0</v>
      </c>
      <c r="AQ21">
        <v>0</v>
      </c>
      <c r="AR21">
        <v>0</v>
      </c>
      <c r="AS21">
        <v>1</v>
      </c>
      <c r="AT21">
        <v>0</v>
      </c>
      <c r="AU21">
        <v>0</v>
      </c>
      <c r="AV21">
        <v>0</v>
      </c>
      <c r="AW21">
        <v>0</v>
      </c>
      <c r="AX21">
        <v>1</v>
      </c>
      <c r="AY21">
        <v>0</v>
      </c>
      <c r="AZ21">
        <v>0</v>
      </c>
      <c r="BA21">
        <v>0</v>
      </c>
      <c r="BB21">
        <v>0</v>
      </c>
      <c r="BC21">
        <v>0</v>
      </c>
      <c r="BD21">
        <v>1</v>
      </c>
      <c r="BE21">
        <v>0</v>
      </c>
      <c r="BF21">
        <v>0</v>
      </c>
      <c r="BG21">
        <v>0</v>
      </c>
      <c r="BH21">
        <v>1</v>
      </c>
      <c r="BI21">
        <v>0</v>
      </c>
      <c r="BJ21">
        <v>0</v>
      </c>
      <c r="BK21">
        <v>0</v>
      </c>
      <c r="BL21">
        <v>0</v>
      </c>
      <c r="BM21">
        <v>1</v>
      </c>
      <c r="BN21">
        <v>0</v>
      </c>
      <c r="BO21">
        <v>0</v>
      </c>
      <c r="BP21">
        <v>0</v>
      </c>
      <c r="BQ21">
        <v>0</v>
      </c>
      <c r="BR21">
        <v>1</v>
      </c>
      <c r="BS21">
        <v>0</v>
      </c>
      <c r="BT21">
        <v>0</v>
      </c>
      <c r="BU21">
        <v>0</v>
      </c>
      <c r="BV21">
        <v>0</v>
      </c>
      <c r="BW21">
        <v>1</v>
      </c>
      <c r="BX21">
        <v>0</v>
      </c>
      <c r="BY21">
        <v>0</v>
      </c>
      <c r="BZ21">
        <v>0</v>
      </c>
      <c r="CA21">
        <v>0</v>
      </c>
      <c r="CB21">
        <v>1</v>
      </c>
      <c r="CC21">
        <v>0</v>
      </c>
      <c r="CD21">
        <v>0</v>
      </c>
      <c r="CE21">
        <v>0</v>
      </c>
      <c r="CF21">
        <v>0</v>
      </c>
      <c r="CG21">
        <v>1</v>
      </c>
      <c r="CH21">
        <v>0</v>
      </c>
      <c r="CI21">
        <v>0</v>
      </c>
      <c r="CJ21">
        <v>0</v>
      </c>
      <c r="CK21">
        <v>0</v>
      </c>
      <c r="CL21">
        <v>1</v>
      </c>
      <c r="CM21">
        <v>0</v>
      </c>
      <c r="CN21">
        <v>0</v>
      </c>
      <c r="CO21">
        <v>0</v>
      </c>
      <c r="CP21">
        <v>0</v>
      </c>
      <c r="CQ21">
        <v>1</v>
      </c>
      <c r="CR21">
        <v>0</v>
      </c>
      <c r="CS21">
        <v>0</v>
      </c>
      <c r="CT21">
        <v>0</v>
      </c>
      <c r="CU21">
        <v>0</v>
      </c>
      <c r="CV21">
        <v>1</v>
      </c>
      <c r="CW21">
        <v>0</v>
      </c>
      <c r="CX21">
        <v>0</v>
      </c>
      <c r="CY21">
        <v>0</v>
      </c>
      <c r="CZ21">
        <v>0</v>
      </c>
      <c r="DA21">
        <v>1</v>
      </c>
      <c r="DB21">
        <v>0</v>
      </c>
      <c r="DC21">
        <v>0</v>
      </c>
      <c r="DD21">
        <v>0</v>
      </c>
      <c r="DE21">
        <v>0</v>
      </c>
      <c r="DF21">
        <v>0</v>
      </c>
      <c r="DG21">
        <v>0</v>
      </c>
      <c r="DH21">
        <v>0</v>
      </c>
      <c r="DI21">
        <v>1</v>
      </c>
      <c r="DJ21">
        <v>0</v>
      </c>
      <c r="DK21">
        <v>0</v>
      </c>
      <c r="DL21">
        <v>1</v>
      </c>
      <c r="DM21">
        <v>0</v>
      </c>
      <c r="DN21">
        <v>0</v>
      </c>
      <c r="DO21">
        <v>0</v>
      </c>
      <c r="DP21">
        <v>1</v>
      </c>
      <c r="DQ21">
        <v>0</v>
      </c>
      <c r="DR21">
        <v>0</v>
      </c>
      <c r="DS21">
        <v>0</v>
      </c>
      <c r="DT21">
        <v>0</v>
      </c>
      <c r="DU21">
        <v>1</v>
      </c>
      <c r="DV21">
        <v>0</v>
      </c>
      <c r="DW21">
        <v>0</v>
      </c>
      <c r="DX21">
        <v>0</v>
      </c>
      <c r="DY21">
        <v>0</v>
      </c>
      <c r="DZ21">
        <v>1</v>
      </c>
      <c r="EA21">
        <v>0</v>
      </c>
      <c r="EB21">
        <v>0</v>
      </c>
      <c r="EC21">
        <v>0</v>
      </c>
      <c r="ED21">
        <v>0</v>
      </c>
      <c r="EF21">
        <v>1</v>
      </c>
      <c r="EG21">
        <v>0</v>
      </c>
      <c r="EH21">
        <v>0</v>
      </c>
      <c r="EI21">
        <v>0</v>
      </c>
      <c r="EJ21">
        <v>0</v>
      </c>
      <c r="EK21">
        <v>1</v>
      </c>
      <c r="EL21">
        <v>0</v>
      </c>
      <c r="EM21">
        <v>0</v>
      </c>
      <c r="EN21">
        <v>0</v>
      </c>
      <c r="EO21">
        <v>0</v>
      </c>
      <c r="EP21" s="40">
        <f t="shared" si="4"/>
        <v>1</v>
      </c>
      <c r="EQ21" s="40">
        <f t="shared" si="5"/>
        <v>0</v>
      </c>
      <c r="ER21" s="40">
        <f t="shared" si="6"/>
        <v>0</v>
      </c>
      <c r="ES21" s="40">
        <f t="shared" si="7"/>
        <v>1</v>
      </c>
      <c r="ET21" s="40">
        <f t="shared" si="8"/>
        <v>0</v>
      </c>
      <c r="EU21" s="40">
        <f t="shared" si="9"/>
        <v>0</v>
      </c>
      <c r="EV21" s="40">
        <f t="shared" si="10"/>
        <v>0</v>
      </c>
      <c r="EW21" s="40">
        <f t="shared" si="11"/>
        <v>0</v>
      </c>
      <c r="EX21" s="40">
        <f t="shared" si="12"/>
        <v>0</v>
      </c>
      <c r="EY21" s="40">
        <f t="shared" si="13"/>
        <v>0</v>
      </c>
      <c r="EZ21" s="40">
        <f t="shared" si="14"/>
        <v>0</v>
      </c>
      <c r="FA21" s="40">
        <f t="shared" si="15"/>
        <v>0</v>
      </c>
      <c r="FB21" s="40">
        <f t="shared" si="16"/>
        <v>0</v>
      </c>
      <c r="FC21" s="40">
        <f t="shared" si="17"/>
        <v>0</v>
      </c>
      <c r="FD21" s="40">
        <f t="shared" si="18"/>
        <v>3</v>
      </c>
      <c r="FE21" s="40">
        <f t="shared" si="19"/>
        <v>1</v>
      </c>
      <c r="FF21" s="40">
        <f t="shared" si="20"/>
        <v>0</v>
      </c>
      <c r="FG21" s="40">
        <f t="shared" si="21"/>
        <v>0</v>
      </c>
      <c r="FH21" s="40">
        <f t="shared" si="22"/>
        <v>0</v>
      </c>
      <c r="FI21" s="40">
        <f t="shared" si="23"/>
        <v>0</v>
      </c>
      <c r="FJ21" s="40">
        <f t="shared" si="24"/>
        <v>0</v>
      </c>
      <c r="FK21" s="38">
        <f t="shared" si="25"/>
        <v>6</v>
      </c>
      <c r="FL21">
        <v>2</v>
      </c>
      <c r="FM21">
        <v>7</v>
      </c>
      <c r="FN21">
        <v>7</v>
      </c>
      <c r="FO21">
        <v>7</v>
      </c>
      <c r="FP21">
        <v>7</v>
      </c>
      <c r="FQ21">
        <v>0</v>
      </c>
      <c r="FR21">
        <v>0</v>
      </c>
      <c r="FS21">
        <v>3</v>
      </c>
      <c r="FT21">
        <v>7</v>
      </c>
      <c r="FU21">
        <v>0</v>
      </c>
      <c r="FV21" s="38">
        <f t="shared" si="61"/>
        <v>19</v>
      </c>
      <c r="FW21" s="38">
        <f t="shared" si="62"/>
        <v>21</v>
      </c>
      <c r="FX21">
        <v>5</v>
      </c>
      <c r="FY21" s="32">
        <f>AVERAGE(FX21,GA21)</f>
        <v>2.5</v>
      </c>
      <c r="FZ21" s="32">
        <f>AVERAGE(FX21,GA21)</f>
        <v>2.5</v>
      </c>
      <c r="GA21">
        <v>0</v>
      </c>
      <c r="GB21">
        <v>0</v>
      </c>
      <c r="GC21">
        <v>0</v>
      </c>
      <c r="GD21">
        <v>0</v>
      </c>
      <c r="GE21">
        <v>0</v>
      </c>
      <c r="GF21">
        <v>2</v>
      </c>
      <c r="GG21">
        <v>0</v>
      </c>
      <c r="GH21">
        <v>0</v>
      </c>
      <c r="GI21">
        <v>0</v>
      </c>
      <c r="GJ21">
        <v>0</v>
      </c>
      <c r="GK21">
        <v>5</v>
      </c>
      <c r="GL21">
        <v>5</v>
      </c>
      <c r="GM21">
        <v>5</v>
      </c>
      <c r="GN21">
        <v>5</v>
      </c>
      <c r="GO21">
        <v>0</v>
      </c>
      <c r="GP21">
        <v>0</v>
      </c>
      <c r="GQ21">
        <v>0</v>
      </c>
      <c r="GR21">
        <v>0</v>
      </c>
      <c r="GS21">
        <v>0</v>
      </c>
      <c r="GT21">
        <v>5</v>
      </c>
      <c r="GU21">
        <v>5</v>
      </c>
      <c r="GV21">
        <v>5</v>
      </c>
      <c r="GW21">
        <v>5</v>
      </c>
      <c r="GX21">
        <v>5</v>
      </c>
      <c r="GY21">
        <v>5</v>
      </c>
      <c r="GZ21">
        <v>0</v>
      </c>
      <c r="HA21">
        <v>5</v>
      </c>
      <c r="HB21">
        <v>5</v>
      </c>
      <c r="HC21">
        <v>5</v>
      </c>
      <c r="HD21" s="38">
        <f>AVERAGE(FX21:GA21)</f>
        <v>2.5</v>
      </c>
      <c r="HE21" s="38">
        <f t="shared" si="64"/>
        <v>0</v>
      </c>
      <c r="HF21" s="38">
        <f t="shared" si="65"/>
        <v>0.66666666666666663</v>
      </c>
      <c r="HG21" s="38">
        <f t="shared" si="66"/>
        <v>2.8571428571428572</v>
      </c>
      <c r="HH21" s="38">
        <f t="shared" si="67"/>
        <v>0</v>
      </c>
      <c r="HI21" s="38">
        <f t="shared" si="68"/>
        <v>5</v>
      </c>
      <c r="HJ21" s="38">
        <f t="shared" si="69"/>
        <v>3.3333333333333335</v>
      </c>
      <c r="HK21" s="38">
        <f t="shared" si="70"/>
        <v>5</v>
      </c>
      <c r="HL21" t="s">
        <v>651</v>
      </c>
      <c r="HM21">
        <v>1</v>
      </c>
      <c r="HN21" t="s">
        <v>652</v>
      </c>
      <c r="HO21">
        <v>1</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1</v>
      </c>
      <c r="IW21">
        <v>1</v>
      </c>
      <c r="IX21">
        <v>0</v>
      </c>
      <c r="IY21">
        <v>0</v>
      </c>
      <c r="IZ21">
        <v>0</v>
      </c>
      <c r="JA21">
        <v>0</v>
      </c>
      <c r="JB21">
        <v>0</v>
      </c>
      <c r="JC21">
        <v>0</v>
      </c>
      <c r="JD21">
        <v>0</v>
      </c>
      <c r="JE21">
        <v>0</v>
      </c>
      <c r="JF21">
        <v>1</v>
      </c>
      <c r="JG21">
        <v>1</v>
      </c>
      <c r="JH21">
        <v>0</v>
      </c>
      <c r="JI21">
        <v>0</v>
      </c>
      <c r="JJ21">
        <v>0</v>
      </c>
      <c r="JK21">
        <v>0</v>
      </c>
      <c r="JL21">
        <v>0</v>
      </c>
      <c r="JM21">
        <v>0</v>
      </c>
      <c r="JN21">
        <v>0</v>
      </c>
      <c r="JO21">
        <v>0</v>
      </c>
      <c r="JP21">
        <v>0</v>
      </c>
      <c r="JQ21">
        <v>0</v>
      </c>
      <c r="JR21">
        <v>3</v>
      </c>
      <c r="JS21">
        <v>0</v>
      </c>
      <c r="JT21">
        <v>0</v>
      </c>
      <c r="JU21">
        <v>0</v>
      </c>
      <c r="JV21">
        <v>3</v>
      </c>
      <c r="JW21">
        <v>0</v>
      </c>
      <c r="JX21">
        <v>0</v>
      </c>
      <c r="JY21">
        <v>0</v>
      </c>
      <c r="JZ21">
        <v>0</v>
      </c>
      <c r="KA21">
        <v>0</v>
      </c>
      <c r="KB21">
        <v>0</v>
      </c>
      <c r="KC21">
        <v>0</v>
      </c>
      <c r="KD21" s="52">
        <f t="shared" si="71"/>
        <v>6</v>
      </c>
      <c r="KE21" s="48">
        <f t="shared" si="72"/>
        <v>0</v>
      </c>
      <c r="KF21" s="53">
        <f t="shared" si="73"/>
        <v>6</v>
      </c>
      <c r="KG21">
        <v>71</v>
      </c>
      <c r="KH21">
        <v>0</v>
      </c>
      <c r="KI21">
        <v>0</v>
      </c>
      <c r="KJ21">
        <v>0</v>
      </c>
      <c r="KK21">
        <v>0</v>
      </c>
      <c r="KL21">
        <v>0</v>
      </c>
      <c r="KM21">
        <v>0</v>
      </c>
      <c r="KN21">
        <v>0</v>
      </c>
      <c r="KO21">
        <v>1</v>
      </c>
      <c r="KP21">
        <v>0</v>
      </c>
      <c r="KQ21">
        <v>0</v>
      </c>
      <c r="KR21">
        <v>0</v>
      </c>
      <c r="KS21" t="s">
        <v>584</v>
      </c>
      <c r="KT21" t="s">
        <v>584</v>
      </c>
      <c r="KU21" t="s">
        <v>584</v>
      </c>
      <c r="KV21">
        <v>3</v>
      </c>
      <c r="KW21">
        <v>0</v>
      </c>
      <c r="KX21">
        <v>1</v>
      </c>
      <c r="KY21">
        <v>1</v>
      </c>
      <c r="KZ21">
        <v>1</v>
      </c>
      <c r="LA21">
        <v>2</v>
      </c>
      <c r="LB21">
        <v>2</v>
      </c>
      <c r="LC21">
        <v>2</v>
      </c>
      <c r="LD21">
        <v>2</v>
      </c>
      <c r="LE21">
        <v>2</v>
      </c>
      <c r="LF21">
        <v>2</v>
      </c>
      <c r="LG21" t="s">
        <v>584</v>
      </c>
      <c r="LH21">
        <v>99</v>
      </c>
      <c r="LI21">
        <v>99</v>
      </c>
      <c r="LJ21">
        <v>1</v>
      </c>
      <c r="LK21">
        <v>99</v>
      </c>
      <c r="LL21">
        <v>99</v>
      </c>
      <c r="LM21">
        <v>99</v>
      </c>
      <c r="LN21">
        <v>99</v>
      </c>
      <c r="LO21">
        <v>99</v>
      </c>
      <c r="LP21">
        <v>99</v>
      </c>
      <c r="LQ21">
        <v>99</v>
      </c>
      <c r="LR21">
        <v>99</v>
      </c>
      <c r="LS21">
        <v>99</v>
      </c>
      <c r="LT21">
        <v>99</v>
      </c>
      <c r="LU21">
        <v>99</v>
      </c>
      <c r="LV21">
        <v>99</v>
      </c>
      <c r="LW21">
        <v>99</v>
      </c>
      <c r="LX21">
        <v>99</v>
      </c>
      <c r="LY21">
        <v>99</v>
      </c>
      <c r="LZ21">
        <v>99</v>
      </c>
      <c r="MA21">
        <v>99</v>
      </c>
      <c r="MB21" s="56">
        <f>AVERAGE(MC21:MD21,MH21:MI21,MS21,MU21)</f>
        <v>2.6666666666666665</v>
      </c>
      <c r="MC21" s="3">
        <f t="shared" si="39"/>
        <v>3</v>
      </c>
      <c r="MD21" s="3">
        <f t="shared" ref="MD21:MD46" si="86">LJ21</f>
        <v>1</v>
      </c>
      <c r="ME21" s="56">
        <f>MB21</f>
        <v>2.6666666666666665</v>
      </c>
      <c r="MF21" s="56">
        <f>MB21</f>
        <v>2.6666666666666665</v>
      </c>
      <c r="MG21" s="56">
        <f>MB21</f>
        <v>2.6666666666666665</v>
      </c>
      <c r="MH21" s="3">
        <f t="shared" si="44"/>
        <v>3</v>
      </c>
      <c r="MI21" s="3">
        <f t="shared" si="45"/>
        <v>3</v>
      </c>
      <c r="MJ21" s="56">
        <f>MB21</f>
        <v>2.6666666666666665</v>
      </c>
      <c r="MK21" s="56">
        <f>MB21</f>
        <v>2.6666666666666665</v>
      </c>
      <c r="ML21" s="56">
        <f>MB21</f>
        <v>2.6666666666666665</v>
      </c>
      <c r="MM21" s="56">
        <f>MB21</f>
        <v>2.6666666666666665</v>
      </c>
      <c r="MN21" s="56">
        <f>MB21</f>
        <v>2.6666666666666665</v>
      </c>
      <c r="MO21" s="56">
        <f>MB21</f>
        <v>2.6666666666666665</v>
      </c>
      <c r="MP21" s="56">
        <f>MB21</f>
        <v>2.6666666666666665</v>
      </c>
      <c r="MQ21" s="56">
        <f>MB21</f>
        <v>2.6666666666666665</v>
      </c>
      <c r="MR21" s="56">
        <f>MB21</f>
        <v>2.6666666666666665</v>
      </c>
      <c r="MS21" s="3">
        <f t="shared" si="47"/>
        <v>3</v>
      </c>
      <c r="MT21" s="56">
        <f>MB21</f>
        <v>2.6666666666666665</v>
      </c>
      <c r="MU21" s="3">
        <f t="shared" si="49"/>
        <v>3</v>
      </c>
      <c r="MV21" s="57">
        <f t="shared" si="50"/>
        <v>53.333333333333321</v>
      </c>
      <c r="MW21">
        <v>1</v>
      </c>
      <c r="MX21">
        <v>1</v>
      </c>
      <c r="MY21">
        <v>1</v>
      </c>
      <c r="MZ21">
        <v>1</v>
      </c>
      <c r="NA21">
        <v>2</v>
      </c>
      <c r="NB21">
        <v>1</v>
      </c>
      <c r="NC21">
        <v>2</v>
      </c>
      <c r="ND21">
        <v>0</v>
      </c>
      <c r="NE21">
        <v>1</v>
      </c>
      <c r="NF21">
        <v>1</v>
      </c>
      <c r="NG21">
        <v>2</v>
      </c>
      <c r="NH21" s="59">
        <f t="shared" si="51"/>
        <v>0</v>
      </c>
      <c r="NI21">
        <f t="shared" si="52"/>
        <v>50</v>
      </c>
      <c r="NJ21">
        <f t="shared" si="53"/>
        <v>11</v>
      </c>
      <c r="NK21" s="34">
        <f t="shared" si="54"/>
        <v>22</v>
      </c>
    </row>
    <row r="22" spans="1:375" x14ac:dyDescent="0.2">
      <c r="A22" t="s">
        <v>129</v>
      </c>
      <c r="B22">
        <v>21</v>
      </c>
      <c r="C22" s="26">
        <v>42672</v>
      </c>
      <c r="D22">
        <v>4</v>
      </c>
      <c r="E22">
        <v>7</v>
      </c>
      <c r="F22">
        <v>4</v>
      </c>
      <c r="G22">
        <v>1</v>
      </c>
      <c r="H22">
        <v>0</v>
      </c>
      <c r="I22">
        <v>0</v>
      </c>
      <c r="J22">
        <v>0</v>
      </c>
      <c r="K22">
        <v>0</v>
      </c>
      <c r="L22">
        <v>1</v>
      </c>
      <c r="M22">
        <v>2</v>
      </c>
      <c r="N22">
        <v>2</v>
      </c>
      <c r="O22">
        <v>0</v>
      </c>
      <c r="P22">
        <v>0</v>
      </c>
      <c r="Q22">
        <v>0</v>
      </c>
      <c r="R22">
        <v>1</v>
      </c>
      <c r="S22">
        <v>3</v>
      </c>
      <c r="T22">
        <f t="shared" si="55"/>
        <v>0</v>
      </c>
      <c r="U22">
        <f t="shared" si="0"/>
        <v>2</v>
      </c>
      <c r="V22" s="35">
        <f t="shared" si="56"/>
        <v>10</v>
      </c>
      <c r="W22">
        <v>1</v>
      </c>
      <c r="X22">
        <v>0</v>
      </c>
      <c r="Y22">
        <v>0</v>
      </c>
      <c r="Z22">
        <v>0</v>
      </c>
      <c r="AA22">
        <v>0</v>
      </c>
      <c r="AB22">
        <v>4</v>
      </c>
      <c r="AC22">
        <v>0</v>
      </c>
      <c r="AD22">
        <v>0</v>
      </c>
      <c r="AE22">
        <v>0</v>
      </c>
      <c r="AF22">
        <v>0</v>
      </c>
      <c r="AG22">
        <v>0</v>
      </c>
      <c r="AH22">
        <v>2</v>
      </c>
      <c r="AI22">
        <v>4</v>
      </c>
      <c r="AJ22" s="38">
        <f t="shared" si="57"/>
        <v>0</v>
      </c>
      <c r="AK22" s="38">
        <f t="shared" si="58"/>
        <v>8</v>
      </c>
      <c r="AL22" s="38">
        <f t="shared" si="59"/>
        <v>3</v>
      </c>
      <c r="AM22" s="38">
        <f t="shared" si="60"/>
        <v>11</v>
      </c>
      <c r="AN22">
        <v>1</v>
      </c>
      <c r="AO22">
        <v>0</v>
      </c>
      <c r="AP22">
        <v>0</v>
      </c>
      <c r="AQ22">
        <v>0</v>
      </c>
      <c r="AR22">
        <v>0</v>
      </c>
      <c r="AS22">
        <v>1</v>
      </c>
      <c r="AT22">
        <v>0</v>
      </c>
      <c r="AU22">
        <v>0</v>
      </c>
      <c r="AV22">
        <v>0</v>
      </c>
      <c r="AW22">
        <v>0</v>
      </c>
      <c r="AX22">
        <v>0</v>
      </c>
      <c r="AY22">
        <v>1</v>
      </c>
      <c r="AZ22">
        <v>0</v>
      </c>
      <c r="BA22">
        <v>0</v>
      </c>
      <c r="BB22">
        <v>0</v>
      </c>
      <c r="BC22">
        <v>0</v>
      </c>
      <c r="BD22">
        <v>1</v>
      </c>
      <c r="BE22">
        <v>0</v>
      </c>
      <c r="BF22">
        <v>0</v>
      </c>
      <c r="BG22">
        <v>0</v>
      </c>
      <c r="BH22">
        <v>1</v>
      </c>
      <c r="BI22">
        <v>0</v>
      </c>
      <c r="BJ22">
        <v>0</v>
      </c>
      <c r="BK22">
        <v>0</v>
      </c>
      <c r="BL22">
        <v>0</v>
      </c>
      <c r="BM22">
        <v>1</v>
      </c>
      <c r="BN22">
        <v>0</v>
      </c>
      <c r="BO22">
        <v>0</v>
      </c>
      <c r="BP22">
        <v>0</v>
      </c>
      <c r="BQ22">
        <v>0</v>
      </c>
      <c r="BR22">
        <v>1</v>
      </c>
      <c r="BS22">
        <v>0</v>
      </c>
      <c r="BT22">
        <v>0</v>
      </c>
      <c r="BU22">
        <v>0</v>
      </c>
      <c r="BV22">
        <v>0</v>
      </c>
      <c r="BW22">
        <v>0</v>
      </c>
      <c r="BX22">
        <v>1</v>
      </c>
      <c r="BY22">
        <v>0</v>
      </c>
      <c r="BZ22">
        <v>0</v>
      </c>
      <c r="CA22">
        <v>0</v>
      </c>
      <c r="CB22">
        <v>1</v>
      </c>
      <c r="CC22">
        <v>0</v>
      </c>
      <c r="CD22">
        <v>0</v>
      </c>
      <c r="CE22">
        <v>0</v>
      </c>
      <c r="CF22">
        <v>0</v>
      </c>
      <c r="CG22">
        <v>0</v>
      </c>
      <c r="CH22">
        <v>1</v>
      </c>
      <c r="CI22">
        <v>0</v>
      </c>
      <c r="CJ22">
        <v>0</v>
      </c>
      <c r="CK22">
        <v>0</v>
      </c>
      <c r="CL22">
        <v>0</v>
      </c>
      <c r="CM22">
        <v>1</v>
      </c>
      <c r="CN22">
        <v>0</v>
      </c>
      <c r="CO22">
        <v>0</v>
      </c>
      <c r="CP22">
        <v>0</v>
      </c>
      <c r="CQ22">
        <v>1</v>
      </c>
      <c r="CR22">
        <v>0</v>
      </c>
      <c r="CS22">
        <v>0</v>
      </c>
      <c r="CT22">
        <v>0</v>
      </c>
      <c r="CU22">
        <v>0</v>
      </c>
      <c r="CV22">
        <v>1</v>
      </c>
      <c r="CW22">
        <v>0</v>
      </c>
      <c r="CX22">
        <v>0</v>
      </c>
      <c r="CY22">
        <v>0</v>
      </c>
      <c r="CZ22">
        <v>0</v>
      </c>
      <c r="DA22">
        <v>1</v>
      </c>
      <c r="DB22">
        <v>0</v>
      </c>
      <c r="DC22">
        <v>0</v>
      </c>
      <c r="DD22">
        <v>0</v>
      </c>
      <c r="DE22">
        <v>0</v>
      </c>
      <c r="DF22">
        <v>0</v>
      </c>
      <c r="DG22">
        <v>1</v>
      </c>
      <c r="DH22">
        <v>0</v>
      </c>
      <c r="DI22">
        <v>0</v>
      </c>
      <c r="DJ22">
        <v>0</v>
      </c>
      <c r="DK22">
        <v>0</v>
      </c>
      <c r="DL22">
        <v>0</v>
      </c>
      <c r="DM22">
        <v>1</v>
      </c>
      <c r="DN22">
        <v>0</v>
      </c>
      <c r="DO22">
        <v>0</v>
      </c>
      <c r="DP22">
        <v>0</v>
      </c>
      <c r="DQ22">
        <v>1</v>
      </c>
      <c r="DR22">
        <v>0</v>
      </c>
      <c r="DS22">
        <v>0</v>
      </c>
      <c r="DT22">
        <v>0</v>
      </c>
      <c r="DU22">
        <v>1</v>
      </c>
      <c r="DV22">
        <v>0</v>
      </c>
      <c r="DW22">
        <v>0</v>
      </c>
      <c r="DX22">
        <v>0</v>
      </c>
      <c r="DY22">
        <v>0</v>
      </c>
      <c r="DZ22">
        <v>1</v>
      </c>
      <c r="EA22">
        <v>0</v>
      </c>
      <c r="EB22">
        <v>0</v>
      </c>
      <c r="EC22">
        <v>0</v>
      </c>
      <c r="ED22">
        <v>0</v>
      </c>
      <c r="EF22">
        <v>1</v>
      </c>
      <c r="EG22">
        <v>0</v>
      </c>
      <c r="EH22">
        <v>0</v>
      </c>
      <c r="EI22">
        <v>0</v>
      </c>
      <c r="EJ22">
        <v>0</v>
      </c>
      <c r="EK22">
        <v>0</v>
      </c>
      <c r="EL22">
        <v>1</v>
      </c>
      <c r="EM22">
        <v>0</v>
      </c>
      <c r="EN22">
        <v>0</v>
      </c>
      <c r="EO22">
        <v>0</v>
      </c>
      <c r="EP22" s="40">
        <f t="shared" si="4"/>
        <v>0</v>
      </c>
      <c r="EQ22" s="40">
        <f t="shared" si="5"/>
        <v>0</v>
      </c>
      <c r="ER22" s="40">
        <f t="shared" si="6"/>
        <v>1</v>
      </c>
      <c r="ES22" s="40">
        <f t="shared" si="7"/>
        <v>1</v>
      </c>
      <c r="ET22" s="40">
        <f t="shared" si="8"/>
        <v>0</v>
      </c>
      <c r="EU22" s="40">
        <f t="shared" si="9"/>
        <v>0</v>
      </c>
      <c r="EV22" s="40">
        <f t="shared" si="10"/>
        <v>0</v>
      </c>
      <c r="EW22" s="40">
        <f t="shared" si="11"/>
        <v>1</v>
      </c>
      <c r="EX22" s="40">
        <f t="shared" si="12"/>
        <v>0</v>
      </c>
      <c r="EY22" s="40">
        <f t="shared" si="13"/>
        <v>1</v>
      </c>
      <c r="EZ22" s="40">
        <f t="shared" si="14"/>
        <v>1</v>
      </c>
      <c r="FA22" s="40">
        <f t="shared" si="15"/>
        <v>0</v>
      </c>
      <c r="FB22" s="40">
        <f t="shared" si="16"/>
        <v>0</v>
      </c>
      <c r="FC22" s="40">
        <f t="shared" si="17"/>
        <v>0</v>
      </c>
      <c r="FD22" s="40">
        <f t="shared" si="18"/>
        <v>1</v>
      </c>
      <c r="FE22" s="40">
        <f t="shared" si="19"/>
        <v>2</v>
      </c>
      <c r="FF22" s="40">
        <f t="shared" si="20"/>
        <v>1</v>
      </c>
      <c r="FG22" s="40">
        <f t="shared" si="21"/>
        <v>0</v>
      </c>
      <c r="FH22" s="40">
        <f t="shared" si="22"/>
        <v>0</v>
      </c>
      <c r="FI22" s="40">
        <f t="shared" si="23"/>
        <v>0</v>
      </c>
      <c r="FJ22" s="40">
        <f t="shared" si="24"/>
        <v>1</v>
      </c>
      <c r="FK22" s="38">
        <f t="shared" si="25"/>
        <v>10</v>
      </c>
      <c r="FL22">
        <v>4</v>
      </c>
      <c r="FM22">
        <v>5</v>
      </c>
      <c r="FN22">
        <v>5</v>
      </c>
      <c r="FO22">
        <v>5</v>
      </c>
      <c r="FP22">
        <v>5</v>
      </c>
      <c r="FQ22">
        <v>5</v>
      </c>
      <c r="FR22">
        <v>0</v>
      </c>
      <c r="FS22">
        <v>0</v>
      </c>
      <c r="FT22">
        <v>0</v>
      </c>
      <c r="FU22">
        <v>0</v>
      </c>
      <c r="FV22" s="38">
        <f t="shared" si="61"/>
        <v>14</v>
      </c>
      <c r="FW22" s="38">
        <f t="shared" si="62"/>
        <v>15</v>
      </c>
      <c r="FX22">
        <v>5</v>
      </c>
      <c r="FY22">
        <v>5</v>
      </c>
      <c r="FZ22">
        <v>5</v>
      </c>
      <c r="GA22">
        <v>5</v>
      </c>
      <c r="GB22">
        <v>0</v>
      </c>
      <c r="GC22">
        <v>1</v>
      </c>
      <c r="GD22">
        <v>2</v>
      </c>
      <c r="GE22">
        <v>3</v>
      </c>
      <c r="GF22">
        <v>4</v>
      </c>
      <c r="GG22">
        <v>3</v>
      </c>
      <c r="GH22">
        <v>5</v>
      </c>
      <c r="GI22">
        <v>4</v>
      </c>
      <c r="GJ22">
        <v>4</v>
      </c>
      <c r="GK22">
        <v>4</v>
      </c>
      <c r="GL22">
        <v>4</v>
      </c>
      <c r="GM22">
        <v>4</v>
      </c>
      <c r="GN22">
        <v>3</v>
      </c>
      <c r="GO22">
        <v>5</v>
      </c>
      <c r="GP22">
        <v>3</v>
      </c>
      <c r="GQ22">
        <v>5</v>
      </c>
      <c r="GR22">
        <v>5</v>
      </c>
      <c r="GS22">
        <v>5</v>
      </c>
      <c r="GT22">
        <v>3</v>
      </c>
      <c r="GU22">
        <v>5</v>
      </c>
      <c r="GV22">
        <v>3</v>
      </c>
      <c r="GW22">
        <v>3</v>
      </c>
      <c r="GX22">
        <v>3</v>
      </c>
      <c r="GY22">
        <v>3</v>
      </c>
      <c r="GZ22">
        <v>3</v>
      </c>
      <c r="HA22">
        <v>3</v>
      </c>
      <c r="HB22">
        <v>3</v>
      </c>
      <c r="HC22">
        <v>3</v>
      </c>
      <c r="HD22" s="38">
        <f>AVERAGE(FX22:GA22)</f>
        <v>5</v>
      </c>
      <c r="HE22" s="38">
        <f t="shared" si="64"/>
        <v>1</v>
      </c>
      <c r="HF22" s="38">
        <f t="shared" si="65"/>
        <v>3.3333333333333335</v>
      </c>
      <c r="HG22" s="38">
        <f t="shared" si="66"/>
        <v>4</v>
      </c>
      <c r="HH22" s="38">
        <f t="shared" si="67"/>
        <v>4.5999999999999996</v>
      </c>
      <c r="HI22" s="38">
        <f t="shared" si="68"/>
        <v>3.5</v>
      </c>
      <c r="HJ22" s="38">
        <f t="shared" si="69"/>
        <v>3</v>
      </c>
      <c r="HK22" s="38">
        <f t="shared" si="70"/>
        <v>3</v>
      </c>
      <c r="HL22" t="s">
        <v>653</v>
      </c>
      <c r="HM22">
        <v>1</v>
      </c>
      <c r="HN22" t="s">
        <v>654</v>
      </c>
      <c r="HO22">
        <v>4</v>
      </c>
      <c r="HP22">
        <v>0</v>
      </c>
      <c r="HQ22">
        <v>0</v>
      </c>
      <c r="HR22">
        <v>0</v>
      </c>
      <c r="HS22">
        <v>0</v>
      </c>
      <c r="HT22">
        <v>0</v>
      </c>
      <c r="HU22">
        <v>1</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1</v>
      </c>
      <c r="IV22">
        <v>0</v>
      </c>
      <c r="IW22">
        <v>0</v>
      </c>
      <c r="IX22">
        <v>0</v>
      </c>
      <c r="IY22">
        <v>0</v>
      </c>
      <c r="IZ22">
        <v>0</v>
      </c>
      <c r="JA22">
        <v>0</v>
      </c>
      <c r="JB22">
        <v>0</v>
      </c>
      <c r="JC22">
        <v>0</v>
      </c>
      <c r="JD22">
        <v>0</v>
      </c>
      <c r="JE22">
        <v>0</v>
      </c>
      <c r="JF22">
        <v>1</v>
      </c>
      <c r="JG22">
        <v>1</v>
      </c>
      <c r="JH22">
        <v>0</v>
      </c>
      <c r="JI22">
        <v>0</v>
      </c>
      <c r="JJ22">
        <v>0</v>
      </c>
      <c r="JK22">
        <v>0</v>
      </c>
      <c r="JL22">
        <v>0</v>
      </c>
      <c r="JM22">
        <v>0</v>
      </c>
      <c r="JN22">
        <v>0</v>
      </c>
      <c r="JO22">
        <v>2</v>
      </c>
      <c r="JP22">
        <v>2</v>
      </c>
      <c r="JQ22">
        <v>0</v>
      </c>
      <c r="JR22">
        <v>2</v>
      </c>
      <c r="JS22">
        <v>0</v>
      </c>
      <c r="JT22">
        <v>0</v>
      </c>
      <c r="JU22">
        <v>0</v>
      </c>
      <c r="JV22">
        <v>2</v>
      </c>
      <c r="JW22">
        <v>0</v>
      </c>
      <c r="JX22">
        <v>1</v>
      </c>
      <c r="JY22">
        <v>0</v>
      </c>
      <c r="JZ22">
        <v>2</v>
      </c>
      <c r="KA22">
        <v>0</v>
      </c>
      <c r="KB22">
        <v>0</v>
      </c>
      <c r="KC22">
        <v>0</v>
      </c>
      <c r="KD22" s="52">
        <f t="shared" si="71"/>
        <v>9</v>
      </c>
      <c r="KE22" s="48">
        <f t="shared" si="72"/>
        <v>2</v>
      </c>
      <c r="KF22" s="53">
        <f t="shared" si="73"/>
        <v>11</v>
      </c>
      <c r="KG22">
        <v>57</v>
      </c>
      <c r="KH22">
        <v>1</v>
      </c>
      <c r="KI22">
        <v>0</v>
      </c>
      <c r="KJ22">
        <v>1</v>
      </c>
      <c r="KK22">
        <v>0</v>
      </c>
      <c r="KL22">
        <v>0</v>
      </c>
      <c r="KM22">
        <v>0</v>
      </c>
      <c r="KN22">
        <v>0</v>
      </c>
      <c r="KO22">
        <v>0</v>
      </c>
      <c r="KP22">
        <v>0</v>
      </c>
      <c r="KQ22">
        <v>0</v>
      </c>
      <c r="KR22">
        <v>0</v>
      </c>
      <c r="KS22" t="s">
        <v>575</v>
      </c>
      <c r="KT22" t="s">
        <v>655</v>
      </c>
      <c r="KU22" t="s">
        <v>656</v>
      </c>
      <c r="KV22">
        <v>2</v>
      </c>
      <c r="KW22">
        <v>0</v>
      </c>
      <c r="KX22">
        <v>1</v>
      </c>
      <c r="KY22">
        <v>1</v>
      </c>
      <c r="KZ22">
        <v>1</v>
      </c>
      <c r="LA22">
        <v>2</v>
      </c>
      <c r="LB22">
        <v>2</v>
      </c>
      <c r="LC22">
        <v>2</v>
      </c>
      <c r="LD22">
        <v>2</v>
      </c>
      <c r="LE22">
        <v>2</v>
      </c>
      <c r="LF22">
        <v>2</v>
      </c>
      <c r="LG22" t="s">
        <v>305</v>
      </c>
      <c r="LH22">
        <v>3</v>
      </c>
      <c r="LI22">
        <v>2</v>
      </c>
      <c r="LJ22">
        <v>1</v>
      </c>
      <c r="LK22">
        <v>1</v>
      </c>
      <c r="LL22">
        <v>3</v>
      </c>
      <c r="LM22">
        <v>3</v>
      </c>
      <c r="LN22">
        <v>4</v>
      </c>
      <c r="LO22">
        <v>1</v>
      </c>
      <c r="LP22">
        <v>4</v>
      </c>
      <c r="LQ22">
        <v>2</v>
      </c>
      <c r="LR22">
        <v>4</v>
      </c>
      <c r="LS22">
        <v>5</v>
      </c>
      <c r="LT22">
        <v>2</v>
      </c>
      <c r="LU22">
        <v>2</v>
      </c>
      <c r="LV22">
        <v>3</v>
      </c>
      <c r="LW22">
        <v>2</v>
      </c>
      <c r="LX22">
        <v>5</v>
      </c>
      <c r="LY22">
        <v>5</v>
      </c>
      <c r="LZ22">
        <v>4</v>
      </c>
      <c r="MA22">
        <v>1</v>
      </c>
      <c r="MB22" s="3">
        <f t="shared" ref="MB22:MB53" si="87">LH22</f>
        <v>3</v>
      </c>
      <c r="MC22" s="3">
        <f t="shared" si="39"/>
        <v>4</v>
      </c>
      <c r="MD22" s="3">
        <f t="shared" si="86"/>
        <v>1</v>
      </c>
      <c r="ME22" s="3">
        <f t="shared" ref="ME22:ME46" si="88">LK22</f>
        <v>1</v>
      </c>
      <c r="MF22" s="3">
        <f t="shared" ref="MF22:MF46" si="89">LL22</f>
        <v>3</v>
      </c>
      <c r="MG22" s="3">
        <f t="shared" ref="MG22:MG46" si="90">LM22</f>
        <v>3</v>
      </c>
      <c r="MH22" s="3">
        <f t="shared" si="44"/>
        <v>2</v>
      </c>
      <c r="MI22" s="3">
        <f t="shared" si="45"/>
        <v>5</v>
      </c>
      <c r="MJ22" s="3">
        <f t="shared" ref="MJ22:MJ43" si="91">LP22</f>
        <v>4</v>
      </c>
      <c r="MK22" s="3">
        <f t="shared" ref="MK22:MK43" si="92">LQ22</f>
        <v>2</v>
      </c>
      <c r="ML22" s="3">
        <f t="shared" ref="ML22:ML43" si="93">LR22</f>
        <v>4</v>
      </c>
      <c r="MM22" s="3">
        <f t="shared" ref="MM22:MM43" si="94">LS22</f>
        <v>5</v>
      </c>
      <c r="MN22" s="3">
        <f t="shared" ref="MN22:MN43" si="95">LT22</f>
        <v>2</v>
      </c>
      <c r="MO22" s="3">
        <f t="shared" ref="MO22:MO43" si="96">LU22</f>
        <v>2</v>
      </c>
      <c r="MP22" s="3">
        <f t="shared" ref="MP22:MP43" si="97">LV22</f>
        <v>3</v>
      </c>
      <c r="MQ22" s="3">
        <f t="shared" ref="MQ22:MQ43" si="98">LW22</f>
        <v>2</v>
      </c>
      <c r="MR22" s="3">
        <f t="shared" ref="MR22:MR43" si="99">LX22</f>
        <v>5</v>
      </c>
      <c r="MS22" s="3">
        <f t="shared" si="47"/>
        <v>1</v>
      </c>
      <c r="MT22" s="3">
        <f t="shared" ref="MT22:MT43" si="100">LZ22</f>
        <v>4</v>
      </c>
      <c r="MU22" s="3">
        <f t="shared" si="49"/>
        <v>5</v>
      </c>
      <c r="MV22" s="34">
        <f t="shared" si="50"/>
        <v>61</v>
      </c>
      <c r="MW22">
        <v>2</v>
      </c>
      <c r="MX22">
        <v>3</v>
      </c>
      <c r="MY22">
        <v>2</v>
      </c>
      <c r="MZ22">
        <v>2</v>
      </c>
      <c r="NA22">
        <v>2</v>
      </c>
      <c r="NB22">
        <v>1</v>
      </c>
      <c r="NC22">
        <v>1</v>
      </c>
      <c r="ND22">
        <v>1</v>
      </c>
      <c r="NE22">
        <v>2</v>
      </c>
      <c r="NF22">
        <v>1</v>
      </c>
      <c r="NG22">
        <v>2</v>
      </c>
      <c r="NH22" s="59">
        <f t="shared" si="51"/>
        <v>0</v>
      </c>
      <c r="NI22">
        <f t="shared" si="52"/>
        <v>50</v>
      </c>
      <c r="NJ22">
        <f t="shared" si="53"/>
        <v>17</v>
      </c>
      <c r="NK22" s="34">
        <f t="shared" si="54"/>
        <v>34</v>
      </c>
    </row>
    <row r="23" spans="1:375" x14ac:dyDescent="0.2">
      <c r="A23" t="s">
        <v>130</v>
      </c>
      <c r="B23">
        <v>22</v>
      </c>
      <c r="C23" s="26">
        <v>42642</v>
      </c>
      <c r="D23">
        <v>7</v>
      </c>
      <c r="E23">
        <v>8</v>
      </c>
      <c r="F23">
        <v>7</v>
      </c>
      <c r="G23">
        <v>1</v>
      </c>
      <c r="H23">
        <v>0</v>
      </c>
      <c r="I23">
        <v>0</v>
      </c>
      <c r="J23">
        <v>0</v>
      </c>
      <c r="K23">
        <v>0</v>
      </c>
      <c r="L23">
        <v>0</v>
      </c>
      <c r="M23">
        <v>3</v>
      </c>
      <c r="N23">
        <v>3</v>
      </c>
      <c r="O23">
        <v>1</v>
      </c>
      <c r="P23">
        <v>4</v>
      </c>
      <c r="Q23">
        <v>1</v>
      </c>
      <c r="R23">
        <v>3</v>
      </c>
      <c r="S23">
        <v>0</v>
      </c>
      <c r="T23">
        <f t="shared" si="55"/>
        <v>0</v>
      </c>
      <c r="U23">
        <f t="shared" si="0"/>
        <v>0</v>
      </c>
      <c r="V23" s="35">
        <f t="shared" si="56"/>
        <v>15</v>
      </c>
      <c r="W23">
        <v>2</v>
      </c>
      <c r="X23">
        <v>0</v>
      </c>
      <c r="Y23">
        <v>2</v>
      </c>
      <c r="Z23">
        <v>2</v>
      </c>
      <c r="AA23">
        <v>0</v>
      </c>
      <c r="AB23">
        <v>4</v>
      </c>
      <c r="AC23">
        <v>1</v>
      </c>
      <c r="AD23">
        <v>4</v>
      </c>
      <c r="AE23">
        <v>1</v>
      </c>
      <c r="AF23">
        <v>3</v>
      </c>
      <c r="AG23">
        <v>4</v>
      </c>
      <c r="AH23">
        <v>1</v>
      </c>
      <c r="AI23">
        <v>4</v>
      </c>
      <c r="AJ23" s="38">
        <f t="shared" si="57"/>
        <v>12</v>
      </c>
      <c r="AK23" s="38">
        <f t="shared" si="58"/>
        <v>9</v>
      </c>
      <c r="AL23" s="38">
        <f t="shared" si="59"/>
        <v>7</v>
      </c>
      <c r="AM23" s="38">
        <f t="shared" si="60"/>
        <v>28</v>
      </c>
      <c r="AN23">
        <v>1</v>
      </c>
      <c r="AO23">
        <v>0</v>
      </c>
      <c r="AP23">
        <v>0</v>
      </c>
      <c r="AQ23">
        <v>0</v>
      </c>
      <c r="AR23">
        <v>0</v>
      </c>
      <c r="AS23">
        <v>1</v>
      </c>
      <c r="AT23">
        <v>0</v>
      </c>
      <c r="AU23">
        <v>0</v>
      </c>
      <c r="AV23">
        <v>0</v>
      </c>
      <c r="AW23">
        <v>0</v>
      </c>
      <c r="AX23">
        <v>1</v>
      </c>
      <c r="AY23">
        <v>0</v>
      </c>
      <c r="AZ23">
        <v>0</v>
      </c>
      <c r="BA23">
        <v>0</v>
      </c>
      <c r="BB23">
        <v>0</v>
      </c>
      <c r="BC23">
        <v>1</v>
      </c>
      <c r="BD23">
        <v>0</v>
      </c>
      <c r="BE23">
        <v>0</v>
      </c>
      <c r="BF23">
        <v>0</v>
      </c>
      <c r="BG23">
        <v>0</v>
      </c>
      <c r="BH23">
        <v>1</v>
      </c>
      <c r="BI23">
        <v>0</v>
      </c>
      <c r="BJ23">
        <v>0</v>
      </c>
      <c r="BK23">
        <v>0</v>
      </c>
      <c r="BL23">
        <v>0</v>
      </c>
      <c r="BM23">
        <v>1</v>
      </c>
      <c r="BN23">
        <v>0</v>
      </c>
      <c r="BO23">
        <v>0</v>
      </c>
      <c r="BP23">
        <v>0</v>
      </c>
      <c r="BQ23">
        <v>0</v>
      </c>
      <c r="BR23">
        <v>1</v>
      </c>
      <c r="BS23">
        <v>0</v>
      </c>
      <c r="BT23">
        <v>0</v>
      </c>
      <c r="BU23">
        <v>0</v>
      </c>
      <c r="BV23">
        <v>0</v>
      </c>
      <c r="BW23">
        <v>1</v>
      </c>
      <c r="BX23">
        <v>0</v>
      </c>
      <c r="BY23">
        <v>0</v>
      </c>
      <c r="BZ23">
        <v>0</v>
      </c>
      <c r="CA23">
        <v>0</v>
      </c>
      <c r="CB23">
        <v>1</v>
      </c>
      <c r="CC23">
        <v>0</v>
      </c>
      <c r="CD23">
        <v>0</v>
      </c>
      <c r="CE23">
        <v>0</v>
      </c>
      <c r="CF23">
        <v>0</v>
      </c>
      <c r="CG23">
        <v>1</v>
      </c>
      <c r="CH23">
        <v>0</v>
      </c>
      <c r="CI23">
        <v>0</v>
      </c>
      <c r="CJ23">
        <v>0</v>
      </c>
      <c r="CK23">
        <v>0</v>
      </c>
      <c r="CL23">
        <v>1</v>
      </c>
      <c r="CM23">
        <v>0</v>
      </c>
      <c r="CN23">
        <v>0</v>
      </c>
      <c r="CO23">
        <v>0</v>
      </c>
      <c r="CP23">
        <v>0</v>
      </c>
      <c r="CQ23">
        <v>1</v>
      </c>
      <c r="CR23">
        <v>0</v>
      </c>
      <c r="CS23">
        <v>0</v>
      </c>
      <c r="CT23">
        <v>0</v>
      </c>
      <c r="CU23">
        <v>0</v>
      </c>
      <c r="CV23">
        <v>1</v>
      </c>
      <c r="CW23">
        <v>0</v>
      </c>
      <c r="CX23">
        <v>0</v>
      </c>
      <c r="CY23">
        <v>0</v>
      </c>
      <c r="CZ23">
        <v>0</v>
      </c>
      <c r="DA23">
        <v>1</v>
      </c>
      <c r="DB23">
        <v>0</v>
      </c>
      <c r="DC23">
        <v>0</v>
      </c>
      <c r="DD23">
        <v>0</v>
      </c>
      <c r="DE23">
        <v>0</v>
      </c>
      <c r="DF23">
        <v>0</v>
      </c>
      <c r="DG23">
        <v>1</v>
      </c>
      <c r="DH23">
        <v>0</v>
      </c>
      <c r="DI23">
        <v>0</v>
      </c>
      <c r="DJ23">
        <v>0</v>
      </c>
      <c r="DK23">
        <v>0</v>
      </c>
      <c r="DL23">
        <v>1</v>
      </c>
      <c r="DM23">
        <v>1</v>
      </c>
      <c r="DN23">
        <v>0</v>
      </c>
      <c r="DO23">
        <v>0</v>
      </c>
      <c r="DP23">
        <v>0</v>
      </c>
      <c r="DQ23">
        <v>1</v>
      </c>
      <c r="DR23">
        <v>0</v>
      </c>
      <c r="DS23">
        <v>0</v>
      </c>
      <c r="DT23">
        <v>0</v>
      </c>
      <c r="DU23">
        <v>1</v>
      </c>
      <c r="DV23">
        <v>0</v>
      </c>
      <c r="DW23">
        <v>0</v>
      </c>
      <c r="DX23">
        <v>0</v>
      </c>
      <c r="DY23">
        <v>0</v>
      </c>
      <c r="DZ23">
        <v>1</v>
      </c>
      <c r="EA23">
        <v>0</v>
      </c>
      <c r="EB23">
        <v>0</v>
      </c>
      <c r="EC23">
        <v>0</v>
      </c>
      <c r="ED23">
        <v>0</v>
      </c>
      <c r="EF23">
        <v>1</v>
      </c>
      <c r="EG23">
        <v>0</v>
      </c>
      <c r="EH23">
        <v>0</v>
      </c>
      <c r="EI23">
        <v>0</v>
      </c>
      <c r="EJ23">
        <v>0</v>
      </c>
      <c r="EK23">
        <v>1</v>
      </c>
      <c r="EL23">
        <v>0</v>
      </c>
      <c r="EM23">
        <v>0</v>
      </c>
      <c r="EN23">
        <v>0</v>
      </c>
      <c r="EO23">
        <v>0</v>
      </c>
      <c r="EP23" s="40">
        <f t="shared" si="4"/>
        <v>0</v>
      </c>
      <c r="EQ23" s="40">
        <f t="shared" si="5"/>
        <v>0</v>
      </c>
      <c r="ER23" s="40">
        <f t="shared" si="6"/>
        <v>0</v>
      </c>
      <c r="ES23" s="40">
        <f t="shared" si="7"/>
        <v>0</v>
      </c>
      <c r="ET23" s="40">
        <f t="shared" si="8"/>
        <v>0</v>
      </c>
      <c r="EU23" s="40">
        <f t="shared" si="9"/>
        <v>0</v>
      </c>
      <c r="EV23" s="40">
        <f t="shared" si="10"/>
        <v>0</v>
      </c>
      <c r="EW23" s="40">
        <f t="shared" si="11"/>
        <v>0</v>
      </c>
      <c r="EX23" s="40">
        <f t="shared" si="12"/>
        <v>0</v>
      </c>
      <c r="EY23" s="40">
        <f t="shared" si="13"/>
        <v>0</v>
      </c>
      <c r="EZ23" s="40">
        <f t="shared" si="14"/>
        <v>0</v>
      </c>
      <c r="FA23" s="40">
        <f t="shared" si="15"/>
        <v>0</v>
      </c>
      <c r="FB23" s="40">
        <f t="shared" si="16"/>
        <v>0</v>
      </c>
      <c r="FC23" s="40">
        <f t="shared" si="17"/>
        <v>0</v>
      </c>
      <c r="FD23" s="40">
        <f t="shared" si="18"/>
        <v>1</v>
      </c>
      <c r="FE23" s="40">
        <f t="shared" si="19"/>
        <v>2</v>
      </c>
      <c r="FF23" s="40">
        <f t="shared" si="20"/>
        <v>1</v>
      </c>
      <c r="FG23" s="40">
        <f t="shared" si="21"/>
        <v>0</v>
      </c>
      <c r="FH23" s="40">
        <f t="shared" si="22"/>
        <v>0</v>
      </c>
      <c r="FI23" s="40">
        <f t="shared" si="23"/>
        <v>0</v>
      </c>
      <c r="FJ23" s="40">
        <f t="shared" si="24"/>
        <v>0</v>
      </c>
      <c r="FK23" s="38">
        <f t="shared" si="25"/>
        <v>4</v>
      </c>
      <c r="FL23">
        <v>7</v>
      </c>
      <c r="FM23">
        <v>7</v>
      </c>
      <c r="FN23">
        <v>7</v>
      </c>
      <c r="FO23">
        <v>7</v>
      </c>
      <c r="FP23">
        <v>7</v>
      </c>
      <c r="FQ23">
        <v>7</v>
      </c>
      <c r="FR23">
        <v>4</v>
      </c>
      <c r="FS23">
        <v>3</v>
      </c>
      <c r="FT23">
        <v>5</v>
      </c>
      <c r="FU23">
        <v>0</v>
      </c>
      <c r="FV23" s="38">
        <f t="shared" si="61"/>
        <v>28</v>
      </c>
      <c r="FW23" s="38">
        <f t="shared" si="62"/>
        <v>26</v>
      </c>
      <c r="FX23">
        <v>5</v>
      </c>
      <c r="FY23">
        <v>5</v>
      </c>
      <c r="FZ23">
        <v>5</v>
      </c>
      <c r="GA23">
        <v>5</v>
      </c>
      <c r="GB23">
        <v>0</v>
      </c>
      <c r="GC23">
        <v>2</v>
      </c>
      <c r="GD23">
        <v>3</v>
      </c>
      <c r="GE23">
        <v>1</v>
      </c>
      <c r="GF23">
        <v>2</v>
      </c>
      <c r="GG23">
        <v>1</v>
      </c>
      <c r="GH23">
        <v>3</v>
      </c>
      <c r="GI23">
        <v>3</v>
      </c>
      <c r="GJ23">
        <v>2</v>
      </c>
      <c r="GK23">
        <v>3</v>
      </c>
      <c r="GL23">
        <v>3</v>
      </c>
      <c r="GM23">
        <v>3</v>
      </c>
      <c r="GN23">
        <v>2</v>
      </c>
      <c r="GO23">
        <v>3</v>
      </c>
      <c r="GP23">
        <v>3</v>
      </c>
      <c r="GQ23">
        <v>3</v>
      </c>
      <c r="GR23">
        <v>4</v>
      </c>
      <c r="GS23">
        <v>4</v>
      </c>
      <c r="GT23">
        <v>4</v>
      </c>
      <c r="GU23">
        <v>4</v>
      </c>
      <c r="GV23">
        <v>2</v>
      </c>
      <c r="GW23">
        <v>3</v>
      </c>
      <c r="GX23">
        <v>4</v>
      </c>
      <c r="GY23">
        <v>3</v>
      </c>
      <c r="GZ23">
        <v>4</v>
      </c>
      <c r="HA23">
        <v>4</v>
      </c>
      <c r="HB23">
        <v>4</v>
      </c>
      <c r="HC23">
        <v>4</v>
      </c>
      <c r="HD23" s="38">
        <f t="shared" si="63"/>
        <v>5</v>
      </c>
      <c r="HE23" s="38">
        <f t="shared" si="64"/>
        <v>1.6666666666666667</v>
      </c>
      <c r="HF23" s="38">
        <f t="shared" si="65"/>
        <v>1.3333333333333333</v>
      </c>
      <c r="HG23" s="38">
        <f t="shared" si="66"/>
        <v>2.7142857142857144</v>
      </c>
      <c r="HH23" s="38">
        <f t="shared" si="67"/>
        <v>3.4</v>
      </c>
      <c r="HI23" s="38">
        <f t="shared" si="68"/>
        <v>3.25</v>
      </c>
      <c r="HJ23" s="38">
        <f t="shared" si="69"/>
        <v>3.6666666666666665</v>
      </c>
      <c r="HK23" s="38">
        <f t="shared" si="70"/>
        <v>4</v>
      </c>
      <c r="HL23" t="s">
        <v>657</v>
      </c>
      <c r="HM23">
        <v>0</v>
      </c>
      <c r="HN23" t="s">
        <v>584</v>
      </c>
      <c r="HO23">
        <v>2</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1</v>
      </c>
      <c r="JH23">
        <v>0</v>
      </c>
      <c r="JI23">
        <v>0</v>
      </c>
      <c r="JJ23">
        <v>0</v>
      </c>
      <c r="JK23">
        <v>0</v>
      </c>
      <c r="JL23">
        <v>0</v>
      </c>
      <c r="JM23">
        <v>0</v>
      </c>
      <c r="JN23">
        <v>0</v>
      </c>
      <c r="JO23">
        <v>0</v>
      </c>
      <c r="JP23">
        <v>0</v>
      </c>
      <c r="JQ23">
        <v>0</v>
      </c>
      <c r="JR23">
        <v>2</v>
      </c>
      <c r="JS23">
        <v>2</v>
      </c>
      <c r="JT23">
        <v>0</v>
      </c>
      <c r="JU23">
        <v>0</v>
      </c>
      <c r="JV23">
        <v>2</v>
      </c>
      <c r="JW23">
        <v>3</v>
      </c>
      <c r="JX23">
        <v>0</v>
      </c>
      <c r="JY23">
        <v>0</v>
      </c>
      <c r="JZ23">
        <v>0</v>
      </c>
      <c r="KA23">
        <v>0</v>
      </c>
      <c r="KB23">
        <v>2</v>
      </c>
      <c r="KC23">
        <v>2</v>
      </c>
      <c r="KD23" s="52">
        <f t="shared" si="71"/>
        <v>9</v>
      </c>
      <c r="KE23" s="48">
        <f t="shared" si="72"/>
        <v>4</v>
      </c>
      <c r="KF23" s="53">
        <f t="shared" si="73"/>
        <v>13</v>
      </c>
      <c r="KG23">
        <v>79</v>
      </c>
      <c r="KH23">
        <v>0</v>
      </c>
      <c r="KI23">
        <v>0</v>
      </c>
      <c r="KJ23">
        <v>0</v>
      </c>
      <c r="KK23">
        <v>1</v>
      </c>
      <c r="KL23">
        <v>1</v>
      </c>
      <c r="KM23">
        <v>0</v>
      </c>
      <c r="KN23">
        <v>0</v>
      </c>
      <c r="KO23">
        <v>0</v>
      </c>
      <c r="KP23">
        <v>0</v>
      </c>
      <c r="KQ23">
        <v>0</v>
      </c>
      <c r="KR23">
        <v>0</v>
      </c>
      <c r="KS23" t="s">
        <v>584</v>
      </c>
      <c r="KT23" t="s">
        <v>658</v>
      </c>
      <c r="KU23" t="s">
        <v>659</v>
      </c>
      <c r="KV23">
        <v>3</v>
      </c>
      <c r="KW23">
        <v>0</v>
      </c>
      <c r="KX23">
        <v>1</v>
      </c>
      <c r="KY23">
        <v>1</v>
      </c>
      <c r="KZ23">
        <v>0</v>
      </c>
      <c r="LA23">
        <v>2</v>
      </c>
      <c r="LB23">
        <v>2</v>
      </c>
      <c r="LC23">
        <v>2</v>
      </c>
      <c r="LD23">
        <v>2</v>
      </c>
      <c r="LE23">
        <v>2</v>
      </c>
      <c r="LF23">
        <v>1</v>
      </c>
      <c r="LG23" t="s">
        <v>584</v>
      </c>
      <c r="LH23">
        <v>3</v>
      </c>
      <c r="LI23">
        <v>5</v>
      </c>
      <c r="LJ23">
        <v>5</v>
      </c>
      <c r="LK23">
        <v>3</v>
      </c>
      <c r="LL23">
        <v>3</v>
      </c>
      <c r="LM23">
        <v>1</v>
      </c>
      <c r="LN23">
        <v>5</v>
      </c>
      <c r="LO23">
        <v>5</v>
      </c>
      <c r="LP23">
        <v>5</v>
      </c>
      <c r="LQ23">
        <v>3</v>
      </c>
      <c r="LR23">
        <v>3</v>
      </c>
      <c r="LS23">
        <v>3</v>
      </c>
      <c r="LT23">
        <v>3</v>
      </c>
      <c r="LU23">
        <v>3</v>
      </c>
      <c r="LV23">
        <v>4</v>
      </c>
      <c r="LW23">
        <v>5</v>
      </c>
      <c r="LX23">
        <v>3</v>
      </c>
      <c r="LY23">
        <v>4</v>
      </c>
      <c r="LZ23">
        <v>3</v>
      </c>
      <c r="MA23">
        <v>5</v>
      </c>
      <c r="MB23" s="3">
        <f t="shared" si="87"/>
        <v>3</v>
      </c>
      <c r="MC23" s="3">
        <f t="shared" si="39"/>
        <v>1</v>
      </c>
      <c r="MD23" s="3">
        <f t="shared" si="86"/>
        <v>5</v>
      </c>
      <c r="ME23" s="3">
        <f t="shared" si="88"/>
        <v>3</v>
      </c>
      <c r="MF23" s="3">
        <f t="shared" si="89"/>
        <v>3</v>
      </c>
      <c r="MG23" s="3">
        <f t="shared" si="90"/>
        <v>1</v>
      </c>
      <c r="MH23" s="3">
        <f t="shared" si="44"/>
        <v>1</v>
      </c>
      <c r="MI23" s="3">
        <f t="shared" si="45"/>
        <v>1</v>
      </c>
      <c r="MJ23" s="3">
        <f t="shared" si="91"/>
        <v>5</v>
      </c>
      <c r="MK23" s="3">
        <f t="shared" si="92"/>
        <v>3</v>
      </c>
      <c r="ML23" s="3">
        <f t="shared" si="93"/>
        <v>3</v>
      </c>
      <c r="MM23" s="3">
        <f t="shared" si="94"/>
        <v>3</v>
      </c>
      <c r="MN23" s="3">
        <f t="shared" si="95"/>
        <v>3</v>
      </c>
      <c r="MO23" s="3">
        <f t="shared" si="96"/>
        <v>3</v>
      </c>
      <c r="MP23" s="3">
        <f t="shared" si="97"/>
        <v>4</v>
      </c>
      <c r="MQ23" s="3">
        <f t="shared" si="98"/>
        <v>5</v>
      </c>
      <c r="MR23" s="3">
        <f t="shared" si="99"/>
        <v>3</v>
      </c>
      <c r="MS23" s="3">
        <f t="shared" si="47"/>
        <v>2</v>
      </c>
      <c r="MT23" s="3">
        <f t="shared" si="100"/>
        <v>3</v>
      </c>
      <c r="MU23" s="3">
        <f t="shared" si="49"/>
        <v>1</v>
      </c>
      <c r="MV23" s="34">
        <f t="shared" si="50"/>
        <v>56</v>
      </c>
      <c r="MW23">
        <v>2</v>
      </c>
      <c r="MX23">
        <v>0</v>
      </c>
      <c r="MY23">
        <v>4</v>
      </c>
      <c r="MZ23">
        <v>0</v>
      </c>
      <c r="NA23">
        <v>2</v>
      </c>
      <c r="NB23">
        <v>2</v>
      </c>
      <c r="NC23">
        <v>3</v>
      </c>
      <c r="ND23">
        <v>1</v>
      </c>
      <c r="NE23">
        <v>3</v>
      </c>
      <c r="NF23">
        <v>2</v>
      </c>
      <c r="NG23">
        <v>2</v>
      </c>
      <c r="NH23" s="59">
        <f t="shared" si="51"/>
        <v>0</v>
      </c>
      <c r="NI23">
        <f t="shared" si="52"/>
        <v>50</v>
      </c>
      <c r="NJ23">
        <f t="shared" si="53"/>
        <v>19</v>
      </c>
      <c r="NK23" s="34">
        <f t="shared" si="54"/>
        <v>38</v>
      </c>
    </row>
    <row r="24" spans="1:375" x14ac:dyDescent="0.2">
      <c r="A24" t="s">
        <v>106</v>
      </c>
      <c r="B24">
        <v>23</v>
      </c>
      <c r="C24" s="26">
        <v>42670</v>
      </c>
      <c r="D24">
        <v>2</v>
      </c>
      <c r="E24">
        <v>9</v>
      </c>
      <c r="F24">
        <v>10</v>
      </c>
      <c r="G24">
        <v>0</v>
      </c>
      <c r="H24">
        <v>0</v>
      </c>
      <c r="I24">
        <v>1</v>
      </c>
      <c r="J24">
        <v>0</v>
      </c>
      <c r="K24">
        <v>0</v>
      </c>
      <c r="L24">
        <v>1</v>
      </c>
      <c r="M24">
        <v>3</v>
      </c>
      <c r="N24">
        <v>2</v>
      </c>
      <c r="O24">
        <v>0</v>
      </c>
      <c r="P24">
        <v>2</v>
      </c>
      <c r="Q24">
        <v>2</v>
      </c>
      <c r="R24">
        <v>3</v>
      </c>
      <c r="S24">
        <v>0</v>
      </c>
      <c r="T24">
        <f t="shared" si="55"/>
        <v>1</v>
      </c>
      <c r="U24">
        <f t="shared" si="0"/>
        <v>2</v>
      </c>
      <c r="V24" s="35">
        <f t="shared" si="56"/>
        <v>15</v>
      </c>
      <c r="W24">
        <v>1</v>
      </c>
      <c r="X24">
        <v>0</v>
      </c>
      <c r="Y24">
        <v>1</v>
      </c>
      <c r="Z24">
        <v>2</v>
      </c>
      <c r="AA24">
        <v>1</v>
      </c>
      <c r="AB24">
        <v>0</v>
      </c>
      <c r="AC24">
        <v>0</v>
      </c>
      <c r="AD24">
        <v>3</v>
      </c>
      <c r="AE24">
        <v>0</v>
      </c>
      <c r="AF24">
        <v>1</v>
      </c>
      <c r="AG24">
        <v>2</v>
      </c>
      <c r="AH24">
        <v>1</v>
      </c>
      <c r="AI24">
        <v>0</v>
      </c>
      <c r="AJ24" s="38">
        <f t="shared" si="57"/>
        <v>6</v>
      </c>
      <c r="AK24" s="38">
        <f t="shared" si="58"/>
        <v>0</v>
      </c>
      <c r="AL24" s="38">
        <f t="shared" si="59"/>
        <v>6</v>
      </c>
      <c r="AM24" s="38">
        <f t="shared" si="60"/>
        <v>12</v>
      </c>
      <c r="AN24">
        <v>1</v>
      </c>
      <c r="AO24">
        <v>0</v>
      </c>
      <c r="AP24">
        <v>0</v>
      </c>
      <c r="AQ24">
        <v>0</v>
      </c>
      <c r="AR24">
        <v>0</v>
      </c>
      <c r="AS24">
        <v>1</v>
      </c>
      <c r="AT24">
        <v>0</v>
      </c>
      <c r="AU24">
        <v>0</v>
      </c>
      <c r="AV24">
        <v>0</v>
      </c>
      <c r="AW24">
        <v>0</v>
      </c>
      <c r="AX24">
        <v>1</v>
      </c>
      <c r="AY24">
        <v>0</v>
      </c>
      <c r="AZ24">
        <v>0</v>
      </c>
      <c r="BA24">
        <v>0</v>
      </c>
      <c r="BB24">
        <v>0</v>
      </c>
      <c r="BC24">
        <v>1</v>
      </c>
      <c r="BD24">
        <v>0</v>
      </c>
      <c r="BE24">
        <v>0</v>
      </c>
      <c r="BF24">
        <v>0</v>
      </c>
      <c r="BG24">
        <v>0</v>
      </c>
      <c r="BH24">
        <v>1</v>
      </c>
      <c r="BI24">
        <v>0</v>
      </c>
      <c r="BJ24">
        <v>0</v>
      </c>
      <c r="BK24">
        <v>0</v>
      </c>
      <c r="BL24">
        <v>0</v>
      </c>
      <c r="BM24">
        <v>1</v>
      </c>
      <c r="BN24">
        <v>0</v>
      </c>
      <c r="BO24">
        <v>0</v>
      </c>
      <c r="BP24">
        <v>0</v>
      </c>
      <c r="BQ24">
        <v>0</v>
      </c>
      <c r="BR24">
        <v>1</v>
      </c>
      <c r="BS24">
        <v>0</v>
      </c>
      <c r="BT24">
        <v>0</v>
      </c>
      <c r="BU24">
        <v>0</v>
      </c>
      <c r="BV24">
        <v>0</v>
      </c>
      <c r="BW24">
        <v>1</v>
      </c>
      <c r="BX24">
        <v>0</v>
      </c>
      <c r="BY24">
        <v>0</v>
      </c>
      <c r="BZ24">
        <v>0</v>
      </c>
      <c r="CA24">
        <v>0</v>
      </c>
      <c r="CB24">
        <v>1</v>
      </c>
      <c r="CC24">
        <v>0</v>
      </c>
      <c r="CD24">
        <v>0</v>
      </c>
      <c r="CE24">
        <v>0</v>
      </c>
      <c r="CF24">
        <v>0</v>
      </c>
      <c r="CG24">
        <v>1</v>
      </c>
      <c r="CH24">
        <v>0</v>
      </c>
      <c r="CI24">
        <v>0</v>
      </c>
      <c r="CJ24">
        <v>0</v>
      </c>
      <c r="CK24">
        <v>0</v>
      </c>
      <c r="CL24">
        <v>1</v>
      </c>
      <c r="CM24">
        <v>0</v>
      </c>
      <c r="CN24">
        <v>0</v>
      </c>
      <c r="CO24">
        <v>0</v>
      </c>
      <c r="CP24">
        <v>0</v>
      </c>
      <c r="CQ24">
        <v>1</v>
      </c>
      <c r="CR24">
        <v>0</v>
      </c>
      <c r="CS24">
        <v>0</v>
      </c>
      <c r="CT24">
        <v>0</v>
      </c>
      <c r="CU24">
        <v>0</v>
      </c>
      <c r="CV24">
        <v>1</v>
      </c>
      <c r="CW24">
        <v>0</v>
      </c>
      <c r="CX24">
        <v>0</v>
      </c>
      <c r="CY24">
        <v>0</v>
      </c>
      <c r="CZ24">
        <v>0</v>
      </c>
      <c r="DA24">
        <v>1</v>
      </c>
      <c r="DB24">
        <v>0</v>
      </c>
      <c r="DC24">
        <v>0</v>
      </c>
      <c r="DD24">
        <v>0</v>
      </c>
      <c r="DE24">
        <v>0</v>
      </c>
      <c r="DF24">
        <v>0</v>
      </c>
      <c r="DG24">
        <v>1</v>
      </c>
      <c r="DH24">
        <v>0</v>
      </c>
      <c r="DI24">
        <v>0</v>
      </c>
      <c r="DJ24">
        <v>0</v>
      </c>
      <c r="DK24">
        <v>0</v>
      </c>
      <c r="DL24">
        <v>1</v>
      </c>
      <c r="DM24">
        <v>0</v>
      </c>
      <c r="DN24">
        <v>0</v>
      </c>
      <c r="DO24">
        <v>0</v>
      </c>
      <c r="DP24">
        <v>0</v>
      </c>
      <c r="DQ24">
        <v>1</v>
      </c>
      <c r="DR24">
        <v>0</v>
      </c>
      <c r="DS24">
        <v>0</v>
      </c>
      <c r="DT24">
        <v>0</v>
      </c>
      <c r="DU24">
        <v>1</v>
      </c>
      <c r="DV24">
        <v>0</v>
      </c>
      <c r="DW24">
        <v>0</v>
      </c>
      <c r="DX24">
        <v>0</v>
      </c>
      <c r="DY24">
        <v>0</v>
      </c>
      <c r="DZ24">
        <v>0</v>
      </c>
      <c r="EA24">
        <v>1</v>
      </c>
      <c r="EB24">
        <v>0</v>
      </c>
      <c r="EC24">
        <v>0</v>
      </c>
      <c r="ED24">
        <v>0</v>
      </c>
      <c r="EE24">
        <v>1</v>
      </c>
      <c r="EF24">
        <v>0</v>
      </c>
      <c r="EG24">
        <v>1</v>
      </c>
      <c r="EH24">
        <v>0</v>
      </c>
      <c r="EI24">
        <v>0</v>
      </c>
      <c r="EJ24">
        <v>0</v>
      </c>
      <c r="EK24">
        <v>1</v>
      </c>
      <c r="EL24">
        <v>0</v>
      </c>
      <c r="EM24">
        <v>0</v>
      </c>
      <c r="EN24">
        <v>0</v>
      </c>
      <c r="EO24">
        <v>0</v>
      </c>
      <c r="EP24" s="40">
        <f t="shared" si="4"/>
        <v>0</v>
      </c>
      <c r="EQ24" s="40">
        <f t="shared" si="5"/>
        <v>0</v>
      </c>
      <c r="ER24" s="40">
        <f t="shared" si="6"/>
        <v>0</v>
      </c>
      <c r="ES24" s="40">
        <f t="shared" si="7"/>
        <v>0</v>
      </c>
      <c r="ET24" s="40">
        <f t="shared" si="8"/>
        <v>0</v>
      </c>
      <c r="EU24" s="40">
        <f t="shared" si="9"/>
        <v>0</v>
      </c>
      <c r="EV24" s="40">
        <f t="shared" si="10"/>
        <v>0</v>
      </c>
      <c r="EW24" s="40">
        <f t="shared" si="11"/>
        <v>0</v>
      </c>
      <c r="EX24" s="40">
        <f t="shared" si="12"/>
        <v>0</v>
      </c>
      <c r="EY24" s="40">
        <f t="shared" si="13"/>
        <v>0</v>
      </c>
      <c r="EZ24" s="40">
        <f t="shared" si="14"/>
        <v>0</v>
      </c>
      <c r="FA24" s="40">
        <f t="shared" si="15"/>
        <v>0</v>
      </c>
      <c r="FB24" s="40">
        <f t="shared" si="16"/>
        <v>0</v>
      </c>
      <c r="FC24" s="40">
        <f t="shared" si="17"/>
        <v>0</v>
      </c>
      <c r="FD24" s="40">
        <f t="shared" si="18"/>
        <v>1</v>
      </c>
      <c r="FE24" s="40">
        <f t="shared" si="19"/>
        <v>1</v>
      </c>
      <c r="FF24" s="40">
        <f t="shared" si="20"/>
        <v>1</v>
      </c>
      <c r="FG24" s="40">
        <f t="shared" si="21"/>
        <v>0</v>
      </c>
      <c r="FH24" s="40">
        <f t="shared" si="22"/>
        <v>1</v>
      </c>
      <c r="FI24" s="40">
        <f t="shared" si="23"/>
        <v>1</v>
      </c>
      <c r="FJ24" s="40">
        <f t="shared" si="24"/>
        <v>0</v>
      </c>
      <c r="FK24" s="38">
        <f t="shared" si="25"/>
        <v>5</v>
      </c>
      <c r="FL24">
        <v>7</v>
      </c>
      <c r="FM24">
        <v>7</v>
      </c>
      <c r="FN24">
        <v>7</v>
      </c>
      <c r="FO24">
        <v>7</v>
      </c>
      <c r="FP24">
        <v>7</v>
      </c>
      <c r="FQ24">
        <v>7</v>
      </c>
      <c r="FR24">
        <v>7</v>
      </c>
      <c r="FS24">
        <v>7</v>
      </c>
      <c r="FT24">
        <v>7</v>
      </c>
      <c r="FU24">
        <v>4</v>
      </c>
      <c r="FV24" s="38">
        <f t="shared" si="61"/>
        <v>39</v>
      </c>
      <c r="FW24" s="38">
        <f t="shared" si="62"/>
        <v>28</v>
      </c>
      <c r="FX24">
        <v>5</v>
      </c>
      <c r="FY24">
        <v>5</v>
      </c>
      <c r="FZ24">
        <v>5</v>
      </c>
      <c r="GA24">
        <v>5</v>
      </c>
      <c r="GB24">
        <v>0</v>
      </c>
      <c r="GC24">
        <v>5</v>
      </c>
      <c r="GD24">
        <v>5</v>
      </c>
      <c r="GE24">
        <v>3</v>
      </c>
      <c r="GF24">
        <v>0</v>
      </c>
      <c r="GG24">
        <v>5</v>
      </c>
      <c r="GH24">
        <v>5</v>
      </c>
      <c r="GI24">
        <v>5</v>
      </c>
      <c r="GJ24">
        <v>5</v>
      </c>
      <c r="GK24">
        <v>5</v>
      </c>
      <c r="GL24">
        <v>5</v>
      </c>
      <c r="GM24">
        <v>4</v>
      </c>
      <c r="GN24">
        <v>5</v>
      </c>
      <c r="GO24">
        <v>5</v>
      </c>
      <c r="GP24">
        <v>5</v>
      </c>
      <c r="GQ24">
        <v>5</v>
      </c>
      <c r="GR24">
        <v>5</v>
      </c>
      <c r="GS24">
        <v>5</v>
      </c>
      <c r="GT24">
        <v>5</v>
      </c>
      <c r="GU24">
        <v>5</v>
      </c>
      <c r="GV24">
        <v>5</v>
      </c>
      <c r="GW24">
        <v>5</v>
      </c>
      <c r="GX24">
        <v>5</v>
      </c>
      <c r="GY24">
        <v>5</v>
      </c>
      <c r="GZ24">
        <v>3</v>
      </c>
      <c r="HA24">
        <v>5</v>
      </c>
      <c r="HB24">
        <v>5</v>
      </c>
      <c r="HC24">
        <v>5</v>
      </c>
      <c r="HD24" s="38">
        <f t="shared" si="63"/>
        <v>5</v>
      </c>
      <c r="HE24" s="38">
        <f t="shared" si="64"/>
        <v>3.3333333333333335</v>
      </c>
      <c r="HF24" s="38">
        <f t="shared" si="65"/>
        <v>2.6666666666666665</v>
      </c>
      <c r="HG24" s="38">
        <f t="shared" si="66"/>
        <v>4.8571428571428568</v>
      </c>
      <c r="HH24" s="38">
        <f t="shared" si="67"/>
        <v>5</v>
      </c>
      <c r="HI24" s="38">
        <f t="shared" si="68"/>
        <v>5</v>
      </c>
      <c r="HJ24" s="38">
        <f t="shared" si="69"/>
        <v>4.333333333333333</v>
      </c>
      <c r="HK24" s="38">
        <f t="shared" si="70"/>
        <v>5</v>
      </c>
      <c r="HL24" t="s">
        <v>660</v>
      </c>
      <c r="HM24">
        <v>1</v>
      </c>
      <c r="HN24" t="s">
        <v>661</v>
      </c>
      <c r="HO24">
        <v>1</v>
      </c>
      <c r="HP24">
        <v>0</v>
      </c>
      <c r="HQ24">
        <v>0</v>
      </c>
      <c r="HR24">
        <v>0</v>
      </c>
      <c r="HS24">
        <v>0</v>
      </c>
      <c r="HT24">
        <v>1</v>
      </c>
      <c r="HU24">
        <v>1</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1</v>
      </c>
      <c r="IW24">
        <v>1</v>
      </c>
      <c r="IX24">
        <v>1</v>
      </c>
      <c r="IY24">
        <v>1</v>
      </c>
      <c r="IZ24">
        <v>1</v>
      </c>
      <c r="JA24">
        <v>0</v>
      </c>
      <c r="JB24">
        <v>0</v>
      </c>
      <c r="JC24">
        <v>0</v>
      </c>
      <c r="JD24">
        <v>0</v>
      </c>
      <c r="JE24">
        <v>0</v>
      </c>
      <c r="JF24">
        <v>0</v>
      </c>
      <c r="JG24">
        <v>0</v>
      </c>
      <c r="JH24">
        <v>0</v>
      </c>
      <c r="JI24">
        <v>0</v>
      </c>
      <c r="JJ24">
        <v>0</v>
      </c>
      <c r="JK24">
        <v>0</v>
      </c>
      <c r="JL24">
        <v>0</v>
      </c>
      <c r="JM24">
        <v>1</v>
      </c>
      <c r="JN24">
        <v>0</v>
      </c>
      <c r="JO24">
        <v>2</v>
      </c>
      <c r="JP24">
        <v>3</v>
      </c>
      <c r="JQ24">
        <v>3</v>
      </c>
      <c r="JR24">
        <v>3</v>
      </c>
      <c r="JS24">
        <v>2</v>
      </c>
      <c r="JT24">
        <v>3</v>
      </c>
      <c r="JU24">
        <v>2</v>
      </c>
      <c r="JV24">
        <v>3</v>
      </c>
      <c r="JW24">
        <v>2</v>
      </c>
      <c r="JX24">
        <v>0</v>
      </c>
      <c r="JY24">
        <v>2</v>
      </c>
      <c r="JZ24">
        <v>3</v>
      </c>
      <c r="KA24">
        <v>2</v>
      </c>
      <c r="KB24">
        <v>3</v>
      </c>
      <c r="KC24">
        <v>3</v>
      </c>
      <c r="KD24" s="52">
        <f t="shared" si="71"/>
        <v>25</v>
      </c>
      <c r="KE24" s="48">
        <f t="shared" si="72"/>
        <v>11</v>
      </c>
      <c r="KF24" s="53">
        <f t="shared" si="73"/>
        <v>36</v>
      </c>
      <c r="KG24">
        <v>93</v>
      </c>
      <c r="KH24">
        <v>0</v>
      </c>
      <c r="KI24">
        <v>0</v>
      </c>
      <c r="KJ24">
        <v>0</v>
      </c>
      <c r="KK24">
        <v>0</v>
      </c>
      <c r="KL24">
        <v>1</v>
      </c>
      <c r="KM24">
        <v>0</v>
      </c>
      <c r="KN24">
        <v>0</v>
      </c>
      <c r="KO24">
        <v>0</v>
      </c>
      <c r="KP24">
        <v>0</v>
      </c>
      <c r="KQ24">
        <v>0</v>
      </c>
      <c r="KR24">
        <v>0</v>
      </c>
      <c r="KS24" t="s">
        <v>662</v>
      </c>
      <c r="KT24" t="s">
        <v>663</v>
      </c>
      <c r="KU24" t="s">
        <v>664</v>
      </c>
      <c r="KV24">
        <v>1</v>
      </c>
      <c r="KW24">
        <v>1</v>
      </c>
      <c r="KX24">
        <v>1</v>
      </c>
      <c r="KY24">
        <v>2</v>
      </c>
      <c r="KZ24">
        <v>1</v>
      </c>
      <c r="LA24">
        <v>2</v>
      </c>
      <c r="LB24">
        <v>1</v>
      </c>
      <c r="LC24">
        <v>2</v>
      </c>
      <c r="LD24">
        <v>2</v>
      </c>
      <c r="LE24">
        <v>1</v>
      </c>
      <c r="LF24">
        <v>2</v>
      </c>
      <c r="LG24" t="s">
        <v>665</v>
      </c>
      <c r="LH24">
        <v>5</v>
      </c>
      <c r="LI24">
        <v>5</v>
      </c>
      <c r="LJ24">
        <v>2</v>
      </c>
      <c r="LK24">
        <v>4</v>
      </c>
      <c r="LL24">
        <v>1</v>
      </c>
      <c r="LM24">
        <v>4</v>
      </c>
      <c r="LN24">
        <v>5</v>
      </c>
      <c r="LO24">
        <v>1</v>
      </c>
      <c r="LP24">
        <v>4</v>
      </c>
      <c r="LQ24">
        <v>1</v>
      </c>
      <c r="LR24">
        <v>2</v>
      </c>
      <c r="LS24">
        <v>3</v>
      </c>
      <c r="LT24">
        <v>5</v>
      </c>
      <c r="LU24">
        <v>5</v>
      </c>
      <c r="LV24">
        <v>1</v>
      </c>
      <c r="LW24">
        <v>5</v>
      </c>
      <c r="LX24">
        <v>5</v>
      </c>
      <c r="LY24">
        <v>1</v>
      </c>
      <c r="LZ24">
        <v>1</v>
      </c>
      <c r="MA24">
        <v>5</v>
      </c>
      <c r="MB24" s="3">
        <f t="shared" si="87"/>
        <v>5</v>
      </c>
      <c r="MC24" s="3">
        <f t="shared" si="39"/>
        <v>1</v>
      </c>
      <c r="MD24" s="3">
        <f t="shared" si="86"/>
        <v>2</v>
      </c>
      <c r="ME24" s="3">
        <f t="shared" si="88"/>
        <v>4</v>
      </c>
      <c r="MF24" s="3">
        <f t="shared" si="89"/>
        <v>1</v>
      </c>
      <c r="MG24" s="3">
        <f t="shared" si="90"/>
        <v>4</v>
      </c>
      <c r="MH24" s="3">
        <f t="shared" si="44"/>
        <v>1</v>
      </c>
      <c r="MI24" s="3">
        <f t="shared" si="45"/>
        <v>5</v>
      </c>
      <c r="MJ24" s="3">
        <f t="shared" si="91"/>
        <v>4</v>
      </c>
      <c r="MK24" s="3">
        <f t="shared" si="92"/>
        <v>1</v>
      </c>
      <c r="ML24" s="3">
        <f t="shared" si="93"/>
        <v>2</v>
      </c>
      <c r="MM24" s="3">
        <f t="shared" si="94"/>
        <v>3</v>
      </c>
      <c r="MN24" s="3">
        <f t="shared" si="95"/>
        <v>5</v>
      </c>
      <c r="MO24" s="3">
        <f t="shared" si="96"/>
        <v>5</v>
      </c>
      <c r="MP24" s="3">
        <f t="shared" si="97"/>
        <v>1</v>
      </c>
      <c r="MQ24" s="3">
        <f t="shared" si="98"/>
        <v>5</v>
      </c>
      <c r="MR24" s="3">
        <f t="shared" si="99"/>
        <v>5</v>
      </c>
      <c r="MS24" s="3">
        <f t="shared" si="47"/>
        <v>5</v>
      </c>
      <c r="MT24" s="3">
        <f t="shared" si="100"/>
        <v>1</v>
      </c>
      <c r="MU24" s="3">
        <f t="shared" si="49"/>
        <v>1</v>
      </c>
      <c r="MV24" s="34">
        <f t="shared" si="50"/>
        <v>61</v>
      </c>
      <c r="MW24">
        <v>2</v>
      </c>
      <c r="MX24">
        <v>1</v>
      </c>
      <c r="MY24">
        <v>0</v>
      </c>
      <c r="MZ24">
        <v>3</v>
      </c>
      <c r="NA24">
        <v>2</v>
      </c>
      <c r="NB24">
        <v>4</v>
      </c>
      <c r="NC24">
        <v>2</v>
      </c>
      <c r="ND24">
        <v>5</v>
      </c>
      <c r="NE24">
        <v>1</v>
      </c>
      <c r="NF24">
        <v>1</v>
      </c>
      <c r="NG24">
        <v>2</v>
      </c>
      <c r="NH24" s="59">
        <f t="shared" si="51"/>
        <v>0</v>
      </c>
      <c r="NI24">
        <f t="shared" si="52"/>
        <v>50</v>
      </c>
      <c r="NJ24">
        <f t="shared" si="53"/>
        <v>21</v>
      </c>
      <c r="NK24" s="34">
        <f t="shared" si="54"/>
        <v>42</v>
      </c>
    </row>
    <row r="25" spans="1:375" x14ac:dyDescent="0.2">
      <c r="A25" t="s">
        <v>107</v>
      </c>
      <c r="B25">
        <v>24</v>
      </c>
      <c r="C25" s="26">
        <v>42642</v>
      </c>
      <c r="D25">
        <v>3</v>
      </c>
      <c r="E25">
        <v>9</v>
      </c>
      <c r="F25">
        <v>5</v>
      </c>
      <c r="G25">
        <v>0</v>
      </c>
      <c r="H25">
        <v>1</v>
      </c>
      <c r="I25">
        <v>0</v>
      </c>
      <c r="J25">
        <v>0</v>
      </c>
      <c r="K25">
        <v>0</v>
      </c>
      <c r="L25">
        <v>0</v>
      </c>
      <c r="M25">
        <v>0</v>
      </c>
      <c r="N25">
        <v>0</v>
      </c>
      <c r="O25">
        <v>0</v>
      </c>
      <c r="P25">
        <v>1</v>
      </c>
      <c r="Q25">
        <v>0</v>
      </c>
      <c r="R25">
        <v>2</v>
      </c>
      <c r="S25">
        <v>0</v>
      </c>
      <c r="T25">
        <f t="shared" si="55"/>
        <v>-1</v>
      </c>
      <c r="U25">
        <f t="shared" si="0"/>
        <v>0</v>
      </c>
      <c r="V25" s="35">
        <f t="shared" si="56"/>
        <v>2</v>
      </c>
      <c r="W25">
        <v>1</v>
      </c>
      <c r="X25">
        <v>0</v>
      </c>
      <c r="Y25">
        <v>0</v>
      </c>
      <c r="Z25">
        <v>1</v>
      </c>
      <c r="AA25">
        <v>1</v>
      </c>
      <c r="AB25">
        <v>1</v>
      </c>
      <c r="AC25">
        <v>1</v>
      </c>
      <c r="AD25">
        <v>3</v>
      </c>
      <c r="AE25">
        <v>1</v>
      </c>
      <c r="AF25">
        <v>1</v>
      </c>
      <c r="AG25">
        <v>3</v>
      </c>
      <c r="AH25">
        <v>3</v>
      </c>
      <c r="AI25">
        <v>1</v>
      </c>
      <c r="AJ25" s="38">
        <f t="shared" si="57"/>
        <v>8</v>
      </c>
      <c r="AK25" s="38">
        <f t="shared" si="58"/>
        <v>3</v>
      </c>
      <c r="AL25" s="38">
        <f t="shared" si="59"/>
        <v>6</v>
      </c>
      <c r="AM25" s="38">
        <f t="shared" si="60"/>
        <v>17</v>
      </c>
      <c r="AN25">
        <v>0</v>
      </c>
      <c r="AO25">
        <v>0</v>
      </c>
      <c r="AP25">
        <v>0</v>
      </c>
      <c r="AQ25">
        <v>0</v>
      </c>
      <c r="AR25">
        <v>1</v>
      </c>
      <c r="AS25">
        <v>0</v>
      </c>
      <c r="AT25">
        <v>0</v>
      </c>
      <c r="AU25">
        <v>0</v>
      </c>
      <c r="AV25">
        <v>0</v>
      </c>
      <c r="AW25">
        <v>1</v>
      </c>
      <c r="AX25">
        <v>1</v>
      </c>
      <c r="AY25">
        <v>0</v>
      </c>
      <c r="AZ25">
        <v>0</v>
      </c>
      <c r="BA25">
        <v>0</v>
      </c>
      <c r="BB25">
        <v>0</v>
      </c>
      <c r="BC25">
        <v>1</v>
      </c>
      <c r="BD25">
        <v>0</v>
      </c>
      <c r="BE25">
        <v>0</v>
      </c>
      <c r="BF25">
        <v>0</v>
      </c>
      <c r="BG25">
        <v>0</v>
      </c>
      <c r="BH25">
        <v>1</v>
      </c>
      <c r="BI25">
        <v>0</v>
      </c>
      <c r="BJ25">
        <v>0</v>
      </c>
      <c r="BK25">
        <v>0</v>
      </c>
      <c r="BL25">
        <v>0</v>
      </c>
      <c r="BM25">
        <v>1</v>
      </c>
      <c r="BN25">
        <v>0</v>
      </c>
      <c r="BO25">
        <v>0</v>
      </c>
      <c r="BP25">
        <v>0</v>
      </c>
      <c r="BQ25">
        <v>0</v>
      </c>
      <c r="BR25">
        <v>1</v>
      </c>
      <c r="BS25">
        <v>0</v>
      </c>
      <c r="BT25">
        <v>0</v>
      </c>
      <c r="BU25">
        <v>0</v>
      </c>
      <c r="BV25">
        <v>0</v>
      </c>
      <c r="BW25">
        <v>1</v>
      </c>
      <c r="BX25">
        <v>0</v>
      </c>
      <c r="BY25">
        <v>0</v>
      </c>
      <c r="BZ25">
        <v>0</v>
      </c>
      <c r="CA25">
        <v>0</v>
      </c>
      <c r="CB25">
        <v>1</v>
      </c>
      <c r="CC25">
        <v>0</v>
      </c>
      <c r="CD25">
        <v>0</v>
      </c>
      <c r="CE25">
        <v>0</v>
      </c>
      <c r="CF25">
        <v>0</v>
      </c>
      <c r="CG25">
        <v>0</v>
      </c>
      <c r="CH25">
        <v>0</v>
      </c>
      <c r="CI25">
        <v>0</v>
      </c>
      <c r="CJ25">
        <v>1</v>
      </c>
      <c r="CK25">
        <v>0</v>
      </c>
      <c r="CL25">
        <v>0</v>
      </c>
      <c r="CM25">
        <v>0</v>
      </c>
      <c r="CN25">
        <v>1</v>
      </c>
      <c r="CO25">
        <v>0</v>
      </c>
      <c r="CP25">
        <v>0</v>
      </c>
      <c r="CQ25">
        <v>1</v>
      </c>
      <c r="CR25">
        <v>0</v>
      </c>
      <c r="CS25">
        <v>0</v>
      </c>
      <c r="CT25">
        <v>0</v>
      </c>
      <c r="CU25">
        <v>0</v>
      </c>
      <c r="CV25">
        <v>1</v>
      </c>
      <c r="CW25">
        <v>0</v>
      </c>
      <c r="CX25">
        <v>0</v>
      </c>
      <c r="CY25">
        <v>0</v>
      </c>
      <c r="CZ25">
        <v>0</v>
      </c>
      <c r="DA25">
        <v>1</v>
      </c>
      <c r="DB25">
        <v>0</v>
      </c>
      <c r="DC25">
        <v>0</v>
      </c>
      <c r="DD25">
        <v>0</v>
      </c>
      <c r="DE25">
        <v>0</v>
      </c>
      <c r="DF25">
        <v>0</v>
      </c>
      <c r="DG25">
        <v>1</v>
      </c>
      <c r="DH25">
        <v>0</v>
      </c>
      <c r="DI25">
        <v>0</v>
      </c>
      <c r="DJ25">
        <v>0</v>
      </c>
      <c r="DK25">
        <v>0</v>
      </c>
      <c r="DL25">
        <v>1</v>
      </c>
      <c r="DM25">
        <v>0</v>
      </c>
      <c r="DN25">
        <v>0</v>
      </c>
      <c r="DO25">
        <v>0</v>
      </c>
      <c r="DP25">
        <v>1</v>
      </c>
      <c r="DQ25">
        <v>0</v>
      </c>
      <c r="DR25">
        <v>0</v>
      </c>
      <c r="DS25">
        <v>0</v>
      </c>
      <c r="DT25">
        <v>0</v>
      </c>
      <c r="DU25">
        <v>0</v>
      </c>
      <c r="DV25">
        <v>1</v>
      </c>
      <c r="DW25">
        <v>0</v>
      </c>
      <c r="DX25">
        <v>0</v>
      </c>
      <c r="DY25">
        <v>0</v>
      </c>
      <c r="DZ25">
        <v>0</v>
      </c>
      <c r="EA25">
        <v>0</v>
      </c>
      <c r="EB25">
        <v>0</v>
      </c>
      <c r="EC25">
        <v>1</v>
      </c>
      <c r="ED25">
        <v>0</v>
      </c>
      <c r="EE25">
        <v>1</v>
      </c>
      <c r="EF25">
        <v>1</v>
      </c>
      <c r="EG25">
        <v>0</v>
      </c>
      <c r="EH25">
        <v>0</v>
      </c>
      <c r="EI25">
        <v>0</v>
      </c>
      <c r="EJ25">
        <v>0</v>
      </c>
      <c r="EK25">
        <v>1</v>
      </c>
      <c r="EL25">
        <v>0</v>
      </c>
      <c r="EM25">
        <v>0</v>
      </c>
      <c r="EN25">
        <v>0</v>
      </c>
      <c r="EO25">
        <v>0</v>
      </c>
      <c r="EP25" s="40" t="str">
        <f t="shared" si="4"/>
        <v>SKIP</v>
      </c>
      <c r="EQ25" s="40" t="str">
        <f t="shared" si="5"/>
        <v>SKIP</v>
      </c>
      <c r="ER25" s="40">
        <f t="shared" si="6"/>
        <v>0</v>
      </c>
      <c r="ES25" s="40">
        <f t="shared" si="7"/>
        <v>0</v>
      </c>
      <c r="ET25" s="40">
        <f t="shared" si="8"/>
        <v>0</v>
      </c>
      <c r="EU25" s="40">
        <f t="shared" si="9"/>
        <v>0</v>
      </c>
      <c r="EV25" s="40">
        <f t="shared" si="10"/>
        <v>0</v>
      </c>
      <c r="EW25" s="40">
        <f t="shared" si="11"/>
        <v>0</v>
      </c>
      <c r="EX25" s="40">
        <f t="shared" si="12"/>
        <v>0</v>
      </c>
      <c r="EY25" s="40">
        <f t="shared" si="13"/>
        <v>3</v>
      </c>
      <c r="EZ25" s="40">
        <f t="shared" si="14"/>
        <v>2</v>
      </c>
      <c r="FA25" s="40">
        <f t="shared" si="15"/>
        <v>0</v>
      </c>
      <c r="FB25" s="40">
        <f t="shared" si="16"/>
        <v>0</v>
      </c>
      <c r="FC25" s="40">
        <f t="shared" si="17"/>
        <v>0</v>
      </c>
      <c r="FD25" s="40">
        <f t="shared" si="18"/>
        <v>1</v>
      </c>
      <c r="FE25" s="40">
        <f t="shared" si="19"/>
        <v>1</v>
      </c>
      <c r="FF25" s="40">
        <f t="shared" si="20"/>
        <v>0</v>
      </c>
      <c r="FG25" s="40">
        <f t="shared" si="21"/>
        <v>1</v>
      </c>
      <c r="FH25" s="40">
        <f t="shared" si="22"/>
        <v>3</v>
      </c>
      <c r="FI25" s="40">
        <f t="shared" si="23"/>
        <v>0</v>
      </c>
      <c r="FJ25" s="40">
        <f t="shared" si="24"/>
        <v>0</v>
      </c>
      <c r="FK25" s="38">
        <f t="shared" si="25"/>
        <v>11</v>
      </c>
      <c r="FL25">
        <v>7</v>
      </c>
      <c r="FM25">
        <v>7</v>
      </c>
      <c r="FN25">
        <v>7</v>
      </c>
      <c r="FO25">
        <v>7</v>
      </c>
      <c r="FP25">
        <v>7</v>
      </c>
      <c r="FQ25">
        <v>7</v>
      </c>
      <c r="FR25">
        <v>7</v>
      </c>
      <c r="FS25">
        <v>7</v>
      </c>
      <c r="FT25">
        <v>7</v>
      </c>
      <c r="FU25">
        <v>2</v>
      </c>
      <c r="FV25" s="38">
        <f t="shared" si="61"/>
        <v>37</v>
      </c>
      <c r="FW25" s="38">
        <f t="shared" si="62"/>
        <v>28</v>
      </c>
      <c r="FX25">
        <v>0</v>
      </c>
      <c r="FY25">
        <v>2</v>
      </c>
      <c r="FZ25">
        <v>4</v>
      </c>
      <c r="GA25">
        <v>0</v>
      </c>
      <c r="GB25">
        <v>5</v>
      </c>
      <c r="GC25">
        <v>5</v>
      </c>
      <c r="GD25">
        <v>5</v>
      </c>
      <c r="GE25">
        <v>0</v>
      </c>
      <c r="GF25">
        <v>1</v>
      </c>
      <c r="GG25">
        <v>0</v>
      </c>
      <c r="GH25">
        <v>0</v>
      </c>
      <c r="GI25">
        <v>5</v>
      </c>
      <c r="GJ25">
        <v>2</v>
      </c>
      <c r="GK25">
        <v>4</v>
      </c>
      <c r="GL25">
        <v>5</v>
      </c>
      <c r="GM25">
        <v>5</v>
      </c>
      <c r="GN25">
        <v>5</v>
      </c>
      <c r="GO25">
        <v>2</v>
      </c>
      <c r="GP25">
        <v>2</v>
      </c>
      <c r="GQ25">
        <v>3</v>
      </c>
      <c r="GR25">
        <v>1</v>
      </c>
      <c r="GS25">
        <v>3</v>
      </c>
      <c r="GT25">
        <v>5</v>
      </c>
      <c r="GU25">
        <v>2</v>
      </c>
      <c r="GV25">
        <v>2</v>
      </c>
      <c r="GW25">
        <v>2</v>
      </c>
      <c r="GX25">
        <v>5</v>
      </c>
      <c r="GY25">
        <v>0</v>
      </c>
      <c r="GZ25">
        <v>5</v>
      </c>
      <c r="HA25">
        <v>5</v>
      </c>
      <c r="HB25">
        <v>5</v>
      </c>
      <c r="HC25">
        <v>5</v>
      </c>
      <c r="HD25" s="38">
        <f t="shared" si="63"/>
        <v>1.5</v>
      </c>
      <c r="HE25" s="38">
        <f t="shared" si="64"/>
        <v>5</v>
      </c>
      <c r="HF25" s="38">
        <f t="shared" si="65"/>
        <v>0.33333333333333331</v>
      </c>
      <c r="HG25" s="38">
        <f t="shared" si="66"/>
        <v>3.7142857142857144</v>
      </c>
      <c r="HH25" s="38">
        <f t="shared" si="67"/>
        <v>2.2000000000000002</v>
      </c>
      <c r="HI25" s="38">
        <f t="shared" si="68"/>
        <v>2.75</v>
      </c>
      <c r="HJ25" s="38">
        <f t="shared" si="69"/>
        <v>3.3333333333333335</v>
      </c>
      <c r="HK25" s="38">
        <f t="shared" si="70"/>
        <v>5</v>
      </c>
      <c r="HL25">
        <v>2015</v>
      </c>
      <c r="HM25">
        <v>0</v>
      </c>
      <c r="HN25" t="s">
        <v>584</v>
      </c>
      <c r="HO25">
        <v>7</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1</v>
      </c>
      <c r="IZ25">
        <v>1</v>
      </c>
      <c r="JA25">
        <v>0</v>
      </c>
      <c r="JB25">
        <v>0</v>
      </c>
      <c r="JC25">
        <v>0</v>
      </c>
      <c r="JD25">
        <v>0</v>
      </c>
      <c r="JE25">
        <v>0</v>
      </c>
      <c r="JF25">
        <v>0</v>
      </c>
      <c r="JG25">
        <v>0</v>
      </c>
      <c r="JH25">
        <v>0</v>
      </c>
      <c r="JI25">
        <v>0</v>
      </c>
      <c r="JJ25">
        <v>0</v>
      </c>
      <c r="JK25">
        <v>0</v>
      </c>
      <c r="JL25">
        <v>0</v>
      </c>
      <c r="JM25">
        <v>0</v>
      </c>
      <c r="JN25">
        <v>0</v>
      </c>
      <c r="JO25">
        <v>2</v>
      </c>
      <c r="JP25">
        <v>0</v>
      </c>
      <c r="JQ25">
        <v>0</v>
      </c>
      <c r="JR25">
        <v>3</v>
      </c>
      <c r="JS25">
        <v>0</v>
      </c>
      <c r="JT25">
        <v>0</v>
      </c>
      <c r="JU25">
        <v>0</v>
      </c>
      <c r="JV25">
        <v>2</v>
      </c>
      <c r="JW25">
        <v>0</v>
      </c>
      <c r="JX25">
        <v>0</v>
      </c>
      <c r="JY25">
        <v>0</v>
      </c>
      <c r="JZ25">
        <v>0</v>
      </c>
      <c r="KA25">
        <v>2</v>
      </c>
      <c r="KB25">
        <v>0</v>
      </c>
      <c r="KC25">
        <v>2</v>
      </c>
      <c r="KD25" s="52">
        <f t="shared" si="71"/>
        <v>7</v>
      </c>
      <c r="KE25" s="48">
        <f t="shared" si="72"/>
        <v>4</v>
      </c>
      <c r="KF25" s="53">
        <f t="shared" si="73"/>
        <v>11</v>
      </c>
      <c r="KG25">
        <v>44</v>
      </c>
      <c r="KH25">
        <v>1</v>
      </c>
      <c r="KI25">
        <v>0</v>
      </c>
      <c r="KJ25">
        <v>0</v>
      </c>
      <c r="KK25">
        <v>0</v>
      </c>
      <c r="KL25">
        <v>0</v>
      </c>
      <c r="KM25">
        <v>0</v>
      </c>
      <c r="KN25">
        <v>0</v>
      </c>
      <c r="KO25">
        <v>0</v>
      </c>
      <c r="KP25">
        <v>0</v>
      </c>
      <c r="KQ25">
        <v>0</v>
      </c>
      <c r="KR25">
        <v>0</v>
      </c>
      <c r="KS25" t="s">
        <v>584</v>
      </c>
      <c r="KT25" t="s">
        <v>666</v>
      </c>
      <c r="KU25" t="s">
        <v>666</v>
      </c>
      <c r="KV25">
        <v>4</v>
      </c>
      <c r="KW25">
        <v>1</v>
      </c>
      <c r="KX25">
        <v>1</v>
      </c>
      <c r="KY25">
        <v>1</v>
      </c>
      <c r="KZ25">
        <v>1</v>
      </c>
      <c r="LA25">
        <v>2</v>
      </c>
      <c r="LB25">
        <v>2</v>
      </c>
      <c r="LC25">
        <v>2</v>
      </c>
      <c r="LD25">
        <v>2</v>
      </c>
      <c r="LE25">
        <v>2</v>
      </c>
      <c r="LF25">
        <v>1</v>
      </c>
      <c r="LG25" t="s">
        <v>584</v>
      </c>
      <c r="LH25">
        <v>1</v>
      </c>
      <c r="LI25">
        <v>4</v>
      </c>
      <c r="LJ25">
        <v>3</v>
      </c>
      <c r="LK25">
        <v>1</v>
      </c>
      <c r="LL25">
        <v>3</v>
      </c>
      <c r="LM25">
        <v>2</v>
      </c>
      <c r="LN25">
        <v>2</v>
      </c>
      <c r="LO25">
        <v>4</v>
      </c>
      <c r="LP25">
        <v>1</v>
      </c>
      <c r="LQ25">
        <v>1</v>
      </c>
      <c r="LR25">
        <v>1</v>
      </c>
      <c r="LS25">
        <v>1</v>
      </c>
      <c r="LT25">
        <v>2</v>
      </c>
      <c r="LU25">
        <v>2</v>
      </c>
      <c r="LV25">
        <v>2</v>
      </c>
      <c r="LW25">
        <v>4</v>
      </c>
      <c r="LX25">
        <v>2</v>
      </c>
      <c r="LY25">
        <v>2</v>
      </c>
      <c r="LZ25">
        <v>3</v>
      </c>
      <c r="MA25">
        <v>2</v>
      </c>
      <c r="MB25" s="3">
        <f t="shared" si="87"/>
        <v>1</v>
      </c>
      <c r="MC25" s="3">
        <f t="shared" si="39"/>
        <v>2</v>
      </c>
      <c r="MD25" s="3">
        <f t="shared" si="86"/>
        <v>3</v>
      </c>
      <c r="ME25" s="3">
        <f t="shared" si="88"/>
        <v>1</v>
      </c>
      <c r="MF25" s="3">
        <f t="shared" si="89"/>
        <v>3</v>
      </c>
      <c r="MG25" s="3">
        <f t="shared" si="90"/>
        <v>2</v>
      </c>
      <c r="MH25" s="3">
        <f t="shared" si="44"/>
        <v>4</v>
      </c>
      <c r="MI25" s="3">
        <f t="shared" si="45"/>
        <v>2</v>
      </c>
      <c r="MJ25" s="3">
        <f t="shared" si="91"/>
        <v>1</v>
      </c>
      <c r="MK25" s="3">
        <f t="shared" si="92"/>
        <v>1</v>
      </c>
      <c r="ML25" s="3">
        <f t="shared" si="93"/>
        <v>1</v>
      </c>
      <c r="MM25" s="3">
        <f t="shared" si="94"/>
        <v>1</v>
      </c>
      <c r="MN25" s="3">
        <f t="shared" si="95"/>
        <v>2</v>
      </c>
      <c r="MO25" s="3">
        <f t="shared" si="96"/>
        <v>2</v>
      </c>
      <c r="MP25" s="3">
        <f t="shared" si="97"/>
        <v>2</v>
      </c>
      <c r="MQ25" s="3">
        <f t="shared" si="98"/>
        <v>4</v>
      </c>
      <c r="MR25" s="3">
        <f t="shared" si="99"/>
        <v>2</v>
      </c>
      <c r="MS25" s="3">
        <f t="shared" si="47"/>
        <v>4</v>
      </c>
      <c r="MT25" s="3">
        <f t="shared" si="100"/>
        <v>3</v>
      </c>
      <c r="MU25" s="3">
        <f t="shared" si="49"/>
        <v>4</v>
      </c>
      <c r="MV25" s="34">
        <f t="shared" si="50"/>
        <v>45</v>
      </c>
      <c r="MW25">
        <v>2</v>
      </c>
      <c r="MX25">
        <v>0</v>
      </c>
      <c r="MY25">
        <v>2</v>
      </c>
      <c r="MZ25">
        <v>0</v>
      </c>
      <c r="NA25">
        <v>2</v>
      </c>
      <c r="NB25">
        <v>0</v>
      </c>
      <c r="NC25">
        <v>1</v>
      </c>
      <c r="ND25">
        <v>2</v>
      </c>
      <c r="NE25">
        <v>1</v>
      </c>
      <c r="NF25">
        <v>1</v>
      </c>
      <c r="NG25">
        <v>2</v>
      </c>
      <c r="NH25" s="59">
        <f t="shared" si="51"/>
        <v>0</v>
      </c>
      <c r="NI25">
        <f t="shared" si="52"/>
        <v>50</v>
      </c>
      <c r="NJ25">
        <f t="shared" si="53"/>
        <v>11</v>
      </c>
      <c r="NK25" s="34">
        <f t="shared" si="54"/>
        <v>22</v>
      </c>
    </row>
    <row r="26" spans="1:375" x14ac:dyDescent="0.2">
      <c r="A26" t="s">
        <v>108</v>
      </c>
      <c r="B26">
        <v>25</v>
      </c>
      <c r="C26" s="26">
        <v>42656</v>
      </c>
      <c r="D26">
        <v>7</v>
      </c>
      <c r="E26">
        <v>8</v>
      </c>
      <c r="F26">
        <v>8</v>
      </c>
      <c r="G26">
        <v>0</v>
      </c>
      <c r="H26">
        <v>1</v>
      </c>
      <c r="I26">
        <v>0</v>
      </c>
      <c r="J26">
        <v>0</v>
      </c>
      <c r="K26">
        <v>0</v>
      </c>
      <c r="L26">
        <v>0</v>
      </c>
      <c r="M26">
        <v>1</v>
      </c>
      <c r="N26">
        <v>0</v>
      </c>
      <c r="O26">
        <v>3</v>
      </c>
      <c r="P26">
        <v>4</v>
      </c>
      <c r="Q26">
        <v>4</v>
      </c>
      <c r="R26">
        <v>0</v>
      </c>
      <c r="S26">
        <v>3</v>
      </c>
      <c r="T26">
        <f t="shared" si="55"/>
        <v>-1</v>
      </c>
      <c r="U26">
        <f t="shared" si="0"/>
        <v>0</v>
      </c>
      <c r="V26" s="35">
        <f t="shared" si="56"/>
        <v>14</v>
      </c>
      <c r="W26">
        <v>2</v>
      </c>
      <c r="X26">
        <v>0</v>
      </c>
      <c r="Y26">
        <v>1</v>
      </c>
      <c r="Z26">
        <v>1</v>
      </c>
      <c r="AA26">
        <v>0</v>
      </c>
      <c r="AB26">
        <v>1</v>
      </c>
      <c r="AC26">
        <v>0</v>
      </c>
      <c r="AD26">
        <v>3</v>
      </c>
      <c r="AE26">
        <v>1</v>
      </c>
      <c r="AF26">
        <v>1</v>
      </c>
      <c r="AG26">
        <v>2</v>
      </c>
      <c r="AH26">
        <v>1</v>
      </c>
      <c r="AI26">
        <v>2</v>
      </c>
      <c r="AJ26" s="38">
        <f t="shared" si="57"/>
        <v>7</v>
      </c>
      <c r="AK26" s="38">
        <f t="shared" si="58"/>
        <v>3</v>
      </c>
      <c r="AL26" s="38">
        <f t="shared" si="59"/>
        <v>5</v>
      </c>
      <c r="AM26" s="38">
        <f t="shared" si="60"/>
        <v>15</v>
      </c>
      <c r="AN26">
        <v>1</v>
      </c>
      <c r="AO26">
        <v>0</v>
      </c>
      <c r="AP26">
        <v>0</v>
      </c>
      <c r="AQ26">
        <v>0</v>
      </c>
      <c r="AR26">
        <v>0</v>
      </c>
      <c r="AS26">
        <v>1</v>
      </c>
      <c r="AT26">
        <v>0</v>
      </c>
      <c r="AU26">
        <v>0</v>
      </c>
      <c r="AV26">
        <v>0</v>
      </c>
      <c r="AW26">
        <v>0</v>
      </c>
      <c r="AX26">
        <v>1</v>
      </c>
      <c r="AY26">
        <v>0</v>
      </c>
      <c r="AZ26">
        <v>0</v>
      </c>
      <c r="BA26">
        <v>0</v>
      </c>
      <c r="BB26">
        <v>0</v>
      </c>
      <c r="BC26">
        <v>1</v>
      </c>
      <c r="BD26">
        <v>0</v>
      </c>
      <c r="BE26">
        <v>0</v>
      </c>
      <c r="BF26">
        <v>0</v>
      </c>
      <c r="BG26">
        <v>0</v>
      </c>
      <c r="BH26">
        <v>1</v>
      </c>
      <c r="BI26">
        <v>0</v>
      </c>
      <c r="BJ26">
        <v>0</v>
      </c>
      <c r="BK26">
        <v>0</v>
      </c>
      <c r="BL26">
        <v>0</v>
      </c>
      <c r="BM26">
        <v>1</v>
      </c>
      <c r="BN26">
        <v>0</v>
      </c>
      <c r="BO26">
        <v>0</v>
      </c>
      <c r="BP26">
        <v>0</v>
      </c>
      <c r="BQ26">
        <v>0</v>
      </c>
      <c r="BR26">
        <v>1</v>
      </c>
      <c r="BS26">
        <v>0</v>
      </c>
      <c r="BT26">
        <v>0</v>
      </c>
      <c r="BU26">
        <v>0</v>
      </c>
      <c r="BV26">
        <v>0</v>
      </c>
      <c r="BW26">
        <v>1</v>
      </c>
      <c r="BX26">
        <v>0</v>
      </c>
      <c r="BY26">
        <v>0</v>
      </c>
      <c r="BZ26">
        <v>0</v>
      </c>
      <c r="CA26">
        <v>0</v>
      </c>
      <c r="CB26">
        <v>1</v>
      </c>
      <c r="CC26">
        <v>0</v>
      </c>
      <c r="CD26">
        <v>0</v>
      </c>
      <c r="CE26">
        <v>0</v>
      </c>
      <c r="CF26">
        <v>0</v>
      </c>
      <c r="CG26">
        <v>1</v>
      </c>
      <c r="CH26">
        <v>0</v>
      </c>
      <c r="CI26">
        <v>0</v>
      </c>
      <c r="CJ26">
        <v>0</v>
      </c>
      <c r="CK26">
        <v>0</v>
      </c>
      <c r="CL26">
        <v>1</v>
      </c>
      <c r="CM26">
        <v>0</v>
      </c>
      <c r="CN26">
        <v>0</v>
      </c>
      <c r="CO26">
        <v>0</v>
      </c>
      <c r="CP26">
        <v>0</v>
      </c>
      <c r="CQ26">
        <v>1</v>
      </c>
      <c r="CR26">
        <v>0</v>
      </c>
      <c r="CS26">
        <v>0</v>
      </c>
      <c r="CT26">
        <v>0</v>
      </c>
      <c r="CU26">
        <v>0</v>
      </c>
      <c r="CV26">
        <v>1</v>
      </c>
      <c r="CW26">
        <v>0</v>
      </c>
      <c r="CX26">
        <v>0</v>
      </c>
      <c r="CY26">
        <v>0</v>
      </c>
      <c r="CZ26">
        <v>0</v>
      </c>
      <c r="DA26">
        <v>1</v>
      </c>
      <c r="DB26">
        <v>0</v>
      </c>
      <c r="DC26">
        <v>0</v>
      </c>
      <c r="DD26">
        <v>0</v>
      </c>
      <c r="DE26">
        <v>0</v>
      </c>
      <c r="DF26">
        <v>1</v>
      </c>
      <c r="DG26">
        <v>0</v>
      </c>
      <c r="DH26">
        <v>0</v>
      </c>
      <c r="DI26">
        <v>0</v>
      </c>
      <c r="DJ26">
        <v>0</v>
      </c>
      <c r="DK26">
        <v>1</v>
      </c>
      <c r="DL26">
        <v>0</v>
      </c>
      <c r="DM26">
        <v>0</v>
      </c>
      <c r="DN26">
        <v>0</v>
      </c>
      <c r="DO26">
        <v>0</v>
      </c>
      <c r="DP26">
        <v>1</v>
      </c>
      <c r="DQ26">
        <v>0</v>
      </c>
      <c r="DR26">
        <v>0</v>
      </c>
      <c r="DS26">
        <v>0</v>
      </c>
      <c r="DT26">
        <v>0</v>
      </c>
      <c r="DU26">
        <v>1</v>
      </c>
      <c r="DV26">
        <v>0</v>
      </c>
      <c r="DW26">
        <v>0</v>
      </c>
      <c r="DX26">
        <v>0</v>
      </c>
      <c r="DY26">
        <v>0</v>
      </c>
      <c r="DZ26">
        <v>1</v>
      </c>
      <c r="EA26">
        <v>0</v>
      </c>
      <c r="EB26">
        <v>0</v>
      </c>
      <c r="EC26">
        <v>0</v>
      </c>
      <c r="ED26">
        <v>0</v>
      </c>
      <c r="EF26">
        <v>1</v>
      </c>
      <c r="EG26">
        <v>0</v>
      </c>
      <c r="EH26">
        <v>0</v>
      </c>
      <c r="EI26">
        <v>0</v>
      </c>
      <c r="EJ26">
        <v>0</v>
      </c>
      <c r="EK26">
        <v>1</v>
      </c>
      <c r="EL26">
        <v>0</v>
      </c>
      <c r="EM26">
        <v>0</v>
      </c>
      <c r="EN26">
        <v>0</v>
      </c>
      <c r="EO26">
        <v>0</v>
      </c>
      <c r="EP26" s="40">
        <f t="shared" si="4"/>
        <v>0</v>
      </c>
      <c r="EQ26" s="40">
        <f t="shared" si="5"/>
        <v>0</v>
      </c>
      <c r="ER26" s="40">
        <f t="shared" si="6"/>
        <v>0</v>
      </c>
      <c r="ES26" s="40">
        <f t="shared" si="7"/>
        <v>0</v>
      </c>
      <c r="ET26" s="40">
        <f t="shared" si="8"/>
        <v>0</v>
      </c>
      <c r="EU26" s="40">
        <f t="shared" si="9"/>
        <v>0</v>
      </c>
      <c r="EV26" s="40">
        <f t="shared" si="10"/>
        <v>0</v>
      </c>
      <c r="EW26" s="40">
        <f t="shared" si="11"/>
        <v>0</v>
      </c>
      <c r="EX26" s="40">
        <f t="shared" si="12"/>
        <v>0</v>
      </c>
      <c r="EY26" s="40">
        <f t="shared" si="13"/>
        <v>0</v>
      </c>
      <c r="EZ26" s="40">
        <f t="shared" si="14"/>
        <v>0</v>
      </c>
      <c r="FA26" s="40">
        <f t="shared" si="15"/>
        <v>0</v>
      </c>
      <c r="FB26" s="40">
        <f t="shared" si="16"/>
        <v>0</v>
      </c>
      <c r="FC26" s="40">
        <f t="shared" si="17"/>
        <v>0</v>
      </c>
      <c r="FD26" s="40">
        <f t="shared" si="18"/>
        <v>0</v>
      </c>
      <c r="FE26" s="40">
        <f t="shared" si="19"/>
        <v>0</v>
      </c>
      <c r="FF26" s="40">
        <f t="shared" si="20"/>
        <v>0</v>
      </c>
      <c r="FG26" s="40">
        <f t="shared" si="21"/>
        <v>0</v>
      </c>
      <c r="FH26" s="40">
        <f t="shared" si="22"/>
        <v>0</v>
      </c>
      <c r="FI26" s="40">
        <f t="shared" si="23"/>
        <v>0</v>
      </c>
      <c r="FJ26" s="40">
        <f t="shared" si="24"/>
        <v>0</v>
      </c>
      <c r="FK26" s="38">
        <f t="shared" si="25"/>
        <v>0</v>
      </c>
      <c r="FL26">
        <v>7</v>
      </c>
      <c r="FM26">
        <v>7</v>
      </c>
      <c r="FN26">
        <v>7</v>
      </c>
      <c r="FO26">
        <v>7</v>
      </c>
      <c r="FP26">
        <v>7</v>
      </c>
      <c r="FQ26">
        <v>7</v>
      </c>
      <c r="FR26">
        <v>7</v>
      </c>
      <c r="FS26">
        <v>7</v>
      </c>
      <c r="FT26">
        <v>7</v>
      </c>
      <c r="FU26">
        <v>1</v>
      </c>
      <c r="FV26" s="38">
        <f t="shared" si="61"/>
        <v>36</v>
      </c>
      <c r="FW26" s="38">
        <f t="shared" si="62"/>
        <v>28</v>
      </c>
      <c r="FX26">
        <v>3</v>
      </c>
      <c r="FY26">
        <v>1</v>
      </c>
      <c r="FZ26">
        <v>0</v>
      </c>
      <c r="GA26">
        <v>2</v>
      </c>
      <c r="GB26">
        <v>5</v>
      </c>
      <c r="GC26">
        <v>5</v>
      </c>
      <c r="GD26">
        <v>5</v>
      </c>
      <c r="GE26">
        <v>1</v>
      </c>
      <c r="GF26">
        <v>1</v>
      </c>
      <c r="GG26">
        <v>1</v>
      </c>
      <c r="GH26">
        <v>5</v>
      </c>
      <c r="GI26">
        <v>5</v>
      </c>
      <c r="GJ26">
        <v>2</v>
      </c>
      <c r="GK26">
        <v>5</v>
      </c>
      <c r="GL26">
        <v>5</v>
      </c>
      <c r="GM26">
        <v>5</v>
      </c>
      <c r="GN26">
        <v>5</v>
      </c>
      <c r="GO26">
        <v>3</v>
      </c>
      <c r="GP26">
        <v>3</v>
      </c>
      <c r="GQ26">
        <v>5</v>
      </c>
      <c r="GR26">
        <v>5</v>
      </c>
      <c r="GS26">
        <v>5</v>
      </c>
      <c r="GT26">
        <v>5</v>
      </c>
      <c r="GU26">
        <v>5</v>
      </c>
      <c r="GV26">
        <v>5</v>
      </c>
      <c r="GW26">
        <v>5</v>
      </c>
      <c r="GX26">
        <v>5</v>
      </c>
      <c r="GY26">
        <v>3</v>
      </c>
      <c r="GZ26">
        <v>3</v>
      </c>
      <c r="HA26">
        <v>5</v>
      </c>
      <c r="HB26">
        <v>5</v>
      </c>
      <c r="HC26">
        <v>5</v>
      </c>
      <c r="HD26" s="38">
        <f t="shared" si="63"/>
        <v>1.5</v>
      </c>
      <c r="HE26" s="38">
        <f t="shared" si="64"/>
        <v>5</v>
      </c>
      <c r="HF26" s="38">
        <f t="shared" si="65"/>
        <v>1</v>
      </c>
      <c r="HG26" s="38">
        <f t="shared" si="66"/>
        <v>4.5714285714285712</v>
      </c>
      <c r="HH26" s="38">
        <f t="shared" si="67"/>
        <v>4.2</v>
      </c>
      <c r="HI26" s="38">
        <f t="shared" si="68"/>
        <v>5</v>
      </c>
      <c r="HJ26" s="38">
        <f t="shared" si="69"/>
        <v>3.6666666666666665</v>
      </c>
      <c r="HK26" s="38">
        <f t="shared" si="70"/>
        <v>5</v>
      </c>
      <c r="HL26" t="s">
        <v>573</v>
      </c>
      <c r="HM26">
        <v>1</v>
      </c>
      <c r="HN26" t="s">
        <v>667</v>
      </c>
      <c r="HO26">
        <v>7</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1</v>
      </c>
      <c r="JG26">
        <v>1</v>
      </c>
      <c r="JH26">
        <v>0</v>
      </c>
      <c r="JI26">
        <v>0</v>
      </c>
      <c r="JJ26">
        <v>0</v>
      </c>
      <c r="JK26">
        <v>0</v>
      </c>
      <c r="JL26">
        <v>0</v>
      </c>
      <c r="JM26">
        <v>0</v>
      </c>
      <c r="JN26">
        <v>0</v>
      </c>
      <c r="JO26">
        <v>3</v>
      </c>
      <c r="JP26">
        <v>1</v>
      </c>
      <c r="JQ26">
        <v>1</v>
      </c>
      <c r="JR26">
        <v>3</v>
      </c>
      <c r="JS26">
        <v>1</v>
      </c>
      <c r="JT26">
        <v>1</v>
      </c>
      <c r="JU26">
        <v>0</v>
      </c>
      <c r="JV26">
        <v>3</v>
      </c>
      <c r="JW26">
        <v>1</v>
      </c>
      <c r="JX26">
        <v>3</v>
      </c>
      <c r="JY26">
        <v>1</v>
      </c>
      <c r="JZ26">
        <v>3</v>
      </c>
      <c r="KA26">
        <v>1</v>
      </c>
      <c r="KB26">
        <v>0</v>
      </c>
      <c r="KC26">
        <v>1</v>
      </c>
      <c r="KD26" s="52">
        <f t="shared" si="71"/>
        <v>18</v>
      </c>
      <c r="KE26" s="48">
        <f t="shared" si="72"/>
        <v>5</v>
      </c>
      <c r="KF26" s="53">
        <f t="shared" si="73"/>
        <v>23</v>
      </c>
      <c r="KG26">
        <v>67</v>
      </c>
      <c r="KH26">
        <v>1</v>
      </c>
      <c r="KI26">
        <v>0</v>
      </c>
      <c r="KJ26">
        <v>0</v>
      </c>
      <c r="KK26">
        <v>0</v>
      </c>
      <c r="KL26">
        <v>0</v>
      </c>
      <c r="KM26">
        <v>0</v>
      </c>
      <c r="KN26">
        <v>0</v>
      </c>
      <c r="KO26">
        <v>0</v>
      </c>
      <c r="KP26">
        <v>0</v>
      </c>
      <c r="KQ26">
        <v>0</v>
      </c>
      <c r="KR26">
        <v>0</v>
      </c>
      <c r="KS26" t="s">
        <v>575</v>
      </c>
      <c r="KT26" t="s">
        <v>668</v>
      </c>
      <c r="KU26" t="s">
        <v>669</v>
      </c>
      <c r="KV26">
        <v>3</v>
      </c>
      <c r="KW26">
        <v>1</v>
      </c>
      <c r="KX26">
        <v>1</v>
      </c>
      <c r="KY26">
        <v>3</v>
      </c>
      <c r="KZ26">
        <v>1</v>
      </c>
      <c r="LA26">
        <v>3</v>
      </c>
      <c r="LB26">
        <v>3</v>
      </c>
      <c r="LC26">
        <v>3</v>
      </c>
      <c r="LD26">
        <v>3</v>
      </c>
      <c r="LE26">
        <v>3</v>
      </c>
      <c r="LF26">
        <v>3</v>
      </c>
      <c r="LG26" t="s">
        <v>575</v>
      </c>
      <c r="LH26">
        <v>3</v>
      </c>
      <c r="LI26">
        <v>5</v>
      </c>
      <c r="LJ26">
        <v>3</v>
      </c>
      <c r="LK26">
        <v>3</v>
      </c>
      <c r="LL26">
        <v>3</v>
      </c>
      <c r="LM26">
        <v>5</v>
      </c>
      <c r="LN26">
        <v>5</v>
      </c>
      <c r="LO26">
        <v>5</v>
      </c>
      <c r="LP26">
        <v>3</v>
      </c>
      <c r="LQ26">
        <v>5</v>
      </c>
      <c r="LR26">
        <v>2</v>
      </c>
      <c r="LS26">
        <v>5</v>
      </c>
      <c r="LT26">
        <v>3</v>
      </c>
      <c r="LU26">
        <v>5</v>
      </c>
      <c r="LV26">
        <v>2</v>
      </c>
      <c r="LW26">
        <v>5</v>
      </c>
      <c r="LX26">
        <v>5</v>
      </c>
      <c r="LY26">
        <v>2</v>
      </c>
      <c r="LZ26">
        <v>4</v>
      </c>
      <c r="MA26">
        <v>5</v>
      </c>
      <c r="MB26" s="3">
        <f t="shared" si="87"/>
        <v>3</v>
      </c>
      <c r="MC26" s="3">
        <f t="shared" si="39"/>
        <v>1</v>
      </c>
      <c r="MD26" s="3">
        <f t="shared" si="86"/>
        <v>3</v>
      </c>
      <c r="ME26" s="3">
        <f t="shared" si="88"/>
        <v>3</v>
      </c>
      <c r="MF26" s="3">
        <f t="shared" si="89"/>
        <v>3</v>
      </c>
      <c r="MG26" s="3">
        <f t="shared" si="90"/>
        <v>5</v>
      </c>
      <c r="MH26" s="3">
        <f t="shared" si="44"/>
        <v>1</v>
      </c>
      <c r="MI26" s="3">
        <f t="shared" si="45"/>
        <v>1</v>
      </c>
      <c r="MJ26" s="3">
        <f t="shared" si="91"/>
        <v>3</v>
      </c>
      <c r="MK26" s="3">
        <f t="shared" si="92"/>
        <v>5</v>
      </c>
      <c r="ML26" s="3">
        <f t="shared" si="93"/>
        <v>2</v>
      </c>
      <c r="MM26" s="3">
        <f t="shared" si="94"/>
        <v>5</v>
      </c>
      <c r="MN26" s="3">
        <f t="shared" si="95"/>
        <v>3</v>
      </c>
      <c r="MO26" s="3">
        <f t="shared" si="96"/>
        <v>5</v>
      </c>
      <c r="MP26" s="3">
        <f t="shared" si="97"/>
        <v>2</v>
      </c>
      <c r="MQ26" s="3">
        <f t="shared" si="98"/>
        <v>5</v>
      </c>
      <c r="MR26" s="3">
        <f t="shared" si="99"/>
        <v>5</v>
      </c>
      <c r="MS26" s="3">
        <f t="shared" si="47"/>
        <v>4</v>
      </c>
      <c r="MT26" s="3">
        <f t="shared" si="100"/>
        <v>4</v>
      </c>
      <c r="MU26" s="3">
        <f t="shared" si="49"/>
        <v>1</v>
      </c>
      <c r="MV26" s="34">
        <f t="shared" si="50"/>
        <v>64</v>
      </c>
      <c r="MW26">
        <v>3</v>
      </c>
      <c r="MX26">
        <v>0</v>
      </c>
      <c r="MY26">
        <v>4</v>
      </c>
      <c r="MZ26">
        <v>2</v>
      </c>
      <c r="NA26">
        <v>2</v>
      </c>
      <c r="NB26">
        <v>2</v>
      </c>
      <c r="NC26">
        <v>2</v>
      </c>
      <c r="ND26">
        <v>4</v>
      </c>
      <c r="NE26">
        <v>2</v>
      </c>
      <c r="NF26">
        <v>2</v>
      </c>
      <c r="NG26">
        <v>2</v>
      </c>
      <c r="NH26" s="59">
        <f t="shared" si="51"/>
        <v>0</v>
      </c>
      <c r="NI26">
        <f t="shared" si="52"/>
        <v>50</v>
      </c>
      <c r="NJ26">
        <f t="shared" si="53"/>
        <v>23</v>
      </c>
      <c r="NK26" s="34">
        <f t="shared" si="54"/>
        <v>46</v>
      </c>
    </row>
    <row r="27" spans="1:375" x14ac:dyDescent="0.2">
      <c r="A27" t="s">
        <v>109</v>
      </c>
      <c r="B27">
        <v>26</v>
      </c>
      <c r="C27" s="26">
        <v>42650</v>
      </c>
      <c r="D27">
        <v>6</v>
      </c>
      <c r="E27">
        <v>8</v>
      </c>
      <c r="F27">
        <v>8</v>
      </c>
      <c r="G27">
        <v>1</v>
      </c>
      <c r="H27">
        <v>0</v>
      </c>
      <c r="I27">
        <v>0</v>
      </c>
      <c r="J27">
        <v>0</v>
      </c>
      <c r="K27">
        <v>0</v>
      </c>
      <c r="L27">
        <v>1</v>
      </c>
      <c r="M27">
        <v>1</v>
      </c>
      <c r="N27">
        <v>0</v>
      </c>
      <c r="O27">
        <v>0</v>
      </c>
      <c r="P27">
        <v>0</v>
      </c>
      <c r="Q27">
        <v>0</v>
      </c>
      <c r="R27">
        <v>3</v>
      </c>
      <c r="S27">
        <v>2</v>
      </c>
      <c r="T27">
        <f t="shared" si="55"/>
        <v>0</v>
      </c>
      <c r="U27">
        <f t="shared" si="0"/>
        <v>2</v>
      </c>
      <c r="V27" s="35">
        <f t="shared" si="56"/>
        <v>8</v>
      </c>
      <c r="W27">
        <v>4</v>
      </c>
      <c r="X27">
        <v>2</v>
      </c>
      <c r="Y27">
        <v>1</v>
      </c>
      <c r="Z27">
        <v>1</v>
      </c>
      <c r="AA27">
        <v>1</v>
      </c>
      <c r="AB27">
        <v>4</v>
      </c>
      <c r="AC27">
        <v>0</v>
      </c>
      <c r="AD27">
        <v>4</v>
      </c>
      <c r="AE27">
        <v>2</v>
      </c>
      <c r="AF27">
        <v>2</v>
      </c>
      <c r="AG27">
        <v>3</v>
      </c>
      <c r="AH27">
        <v>1</v>
      </c>
      <c r="AI27">
        <v>4</v>
      </c>
      <c r="AJ27" s="38">
        <f t="shared" si="57"/>
        <v>11</v>
      </c>
      <c r="AK27" s="38">
        <f t="shared" si="58"/>
        <v>8</v>
      </c>
      <c r="AL27" s="38">
        <f t="shared" si="59"/>
        <v>10</v>
      </c>
      <c r="AM27" s="38">
        <f t="shared" si="60"/>
        <v>29</v>
      </c>
      <c r="AN27">
        <v>1</v>
      </c>
      <c r="AO27">
        <v>0</v>
      </c>
      <c r="AP27">
        <v>0</v>
      </c>
      <c r="AQ27">
        <v>0</v>
      </c>
      <c r="AR27">
        <v>0</v>
      </c>
      <c r="AS27">
        <v>1</v>
      </c>
      <c r="AT27">
        <v>0</v>
      </c>
      <c r="AU27">
        <v>0</v>
      </c>
      <c r="AV27">
        <v>0</v>
      </c>
      <c r="AW27">
        <v>0</v>
      </c>
      <c r="AX27">
        <v>0</v>
      </c>
      <c r="AY27">
        <v>1</v>
      </c>
      <c r="AZ27">
        <v>0</v>
      </c>
      <c r="BA27">
        <v>0</v>
      </c>
      <c r="BB27">
        <v>0</v>
      </c>
      <c r="BC27">
        <v>0</v>
      </c>
      <c r="BD27">
        <v>1</v>
      </c>
      <c r="BE27">
        <v>0</v>
      </c>
      <c r="BF27">
        <v>0</v>
      </c>
      <c r="BG27">
        <v>0</v>
      </c>
      <c r="BH27">
        <v>0</v>
      </c>
      <c r="BI27">
        <v>0</v>
      </c>
      <c r="BJ27">
        <v>0</v>
      </c>
      <c r="BK27">
        <v>0</v>
      </c>
      <c r="BL27">
        <v>1</v>
      </c>
      <c r="BM27">
        <v>1</v>
      </c>
      <c r="BN27">
        <v>0</v>
      </c>
      <c r="BO27">
        <v>0</v>
      </c>
      <c r="BP27">
        <v>0</v>
      </c>
      <c r="BQ27">
        <v>0</v>
      </c>
      <c r="BR27">
        <v>1</v>
      </c>
      <c r="BS27">
        <v>0</v>
      </c>
      <c r="BT27">
        <v>0</v>
      </c>
      <c r="BU27">
        <v>0</v>
      </c>
      <c r="BV27">
        <v>0</v>
      </c>
      <c r="BW27">
        <v>0</v>
      </c>
      <c r="BX27">
        <v>1</v>
      </c>
      <c r="BY27">
        <v>0</v>
      </c>
      <c r="BZ27">
        <v>0</v>
      </c>
      <c r="CA27">
        <v>0</v>
      </c>
      <c r="CB27">
        <v>1</v>
      </c>
      <c r="CC27">
        <v>0</v>
      </c>
      <c r="CD27">
        <v>0</v>
      </c>
      <c r="CE27">
        <v>0</v>
      </c>
      <c r="CF27">
        <v>0</v>
      </c>
      <c r="CG27">
        <v>0</v>
      </c>
      <c r="CH27">
        <v>0</v>
      </c>
      <c r="CI27">
        <v>0</v>
      </c>
      <c r="CJ27">
        <v>0</v>
      </c>
      <c r="CK27">
        <v>1</v>
      </c>
      <c r="CL27">
        <v>1</v>
      </c>
      <c r="CM27">
        <v>0</v>
      </c>
      <c r="CN27">
        <v>0</v>
      </c>
      <c r="CO27">
        <v>0</v>
      </c>
      <c r="CP27">
        <v>0</v>
      </c>
      <c r="CQ27">
        <v>0</v>
      </c>
      <c r="CR27">
        <v>1</v>
      </c>
      <c r="CS27">
        <v>0</v>
      </c>
      <c r="CT27">
        <v>0</v>
      </c>
      <c r="CU27">
        <v>0</v>
      </c>
      <c r="CV27">
        <v>1</v>
      </c>
      <c r="CW27">
        <v>0</v>
      </c>
      <c r="CX27">
        <v>0</v>
      </c>
      <c r="CY27">
        <v>0</v>
      </c>
      <c r="CZ27">
        <v>0</v>
      </c>
      <c r="DA27">
        <v>0</v>
      </c>
      <c r="DB27">
        <v>0</v>
      </c>
      <c r="DC27">
        <v>1</v>
      </c>
      <c r="DD27">
        <v>0</v>
      </c>
      <c r="DE27">
        <v>0</v>
      </c>
      <c r="DF27">
        <v>0</v>
      </c>
      <c r="DG27">
        <v>1</v>
      </c>
      <c r="DH27">
        <v>0</v>
      </c>
      <c r="DI27">
        <v>0</v>
      </c>
      <c r="DJ27">
        <v>0</v>
      </c>
      <c r="DK27">
        <v>0</v>
      </c>
      <c r="DL27">
        <v>1</v>
      </c>
      <c r="DM27">
        <v>0</v>
      </c>
      <c r="DN27">
        <v>0</v>
      </c>
      <c r="DO27">
        <v>0</v>
      </c>
      <c r="DP27">
        <v>0</v>
      </c>
      <c r="DQ27">
        <v>1</v>
      </c>
      <c r="DR27">
        <v>0</v>
      </c>
      <c r="DS27">
        <v>0</v>
      </c>
      <c r="DT27">
        <v>0</v>
      </c>
      <c r="DU27">
        <v>0</v>
      </c>
      <c r="DV27">
        <v>0</v>
      </c>
      <c r="DW27">
        <v>1</v>
      </c>
      <c r="DX27">
        <v>0</v>
      </c>
      <c r="DY27">
        <v>0</v>
      </c>
      <c r="DZ27">
        <v>0</v>
      </c>
      <c r="EA27">
        <v>0</v>
      </c>
      <c r="EB27">
        <v>0</v>
      </c>
      <c r="EC27">
        <v>1</v>
      </c>
      <c r="ED27">
        <v>0</v>
      </c>
      <c r="EE27">
        <v>0</v>
      </c>
      <c r="EF27">
        <v>0</v>
      </c>
      <c r="EG27">
        <v>1</v>
      </c>
      <c r="EH27">
        <v>0</v>
      </c>
      <c r="EI27">
        <v>0</v>
      </c>
      <c r="EJ27">
        <v>0</v>
      </c>
      <c r="EK27">
        <v>1</v>
      </c>
      <c r="EL27">
        <v>0</v>
      </c>
      <c r="EM27">
        <v>0</v>
      </c>
      <c r="EN27">
        <v>0</v>
      </c>
      <c r="EO27">
        <v>0</v>
      </c>
      <c r="EP27" s="40">
        <f t="shared" si="4"/>
        <v>0</v>
      </c>
      <c r="EQ27" s="40">
        <f t="shared" si="5"/>
        <v>0</v>
      </c>
      <c r="ER27" s="40">
        <f t="shared" si="6"/>
        <v>1</v>
      </c>
      <c r="ES27" s="40">
        <f t="shared" si="7"/>
        <v>1</v>
      </c>
      <c r="ET27" s="40" t="str">
        <f t="shared" si="8"/>
        <v>SKIP</v>
      </c>
      <c r="EU27" s="40">
        <f t="shared" si="9"/>
        <v>0</v>
      </c>
      <c r="EV27" s="40">
        <f t="shared" si="10"/>
        <v>0</v>
      </c>
      <c r="EW27" s="40">
        <f t="shared" si="11"/>
        <v>1</v>
      </c>
      <c r="EX27" s="40">
        <f t="shared" si="12"/>
        <v>0</v>
      </c>
      <c r="EY27" s="40" t="str">
        <f t="shared" si="13"/>
        <v>SKIP</v>
      </c>
      <c r="EZ27" s="40">
        <f t="shared" si="14"/>
        <v>0</v>
      </c>
      <c r="FA27" s="40">
        <f t="shared" si="15"/>
        <v>1</v>
      </c>
      <c r="FB27" s="40">
        <f t="shared" si="16"/>
        <v>0</v>
      </c>
      <c r="FC27" s="40">
        <f t="shared" si="17"/>
        <v>2</v>
      </c>
      <c r="FD27" s="40">
        <f t="shared" si="18"/>
        <v>1</v>
      </c>
      <c r="FE27" s="40">
        <f t="shared" si="19"/>
        <v>1</v>
      </c>
      <c r="FF27" s="40">
        <f t="shared" si="20"/>
        <v>1</v>
      </c>
      <c r="FG27" s="40">
        <f t="shared" si="21"/>
        <v>2</v>
      </c>
      <c r="FH27" s="40">
        <f t="shared" si="22"/>
        <v>3</v>
      </c>
      <c r="FI27" s="40">
        <f t="shared" si="23"/>
        <v>1</v>
      </c>
      <c r="FJ27" s="40">
        <f t="shared" si="24"/>
        <v>0</v>
      </c>
      <c r="FK27" s="38">
        <f t="shared" si="25"/>
        <v>15</v>
      </c>
      <c r="FL27">
        <v>7</v>
      </c>
      <c r="FM27">
        <v>7</v>
      </c>
      <c r="FN27">
        <v>7</v>
      </c>
      <c r="FO27">
        <v>7</v>
      </c>
      <c r="FP27">
        <v>7</v>
      </c>
      <c r="FQ27">
        <v>7</v>
      </c>
      <c r="FR27">
        <v>3</v>
      </c>
      <c r="FS27">
        <v>2</v>
      </c>
      <c r="FT27">
        <v>5</v>
      </c>
      <c r="FU27">
        <v>0</v>
      </c>
      <c r="FV27" s="38">
        <f t="shared" si="61"/>
        <v>26</v>
      </c>
      <c r="FW27" s="38">
        <f t="shared" si="62"/>
        <v>26</v>
      </c>
      <c r="FX27">
        <v>1</v>
      </c>
      <c r="FY27">
        <v>5</v>
      </c>
      <c r="FZ27">
        <v>5</v>
      </c>
      <c r="GA27">
        <v>5</v>
      </c>
      <c r="GB27">
        <v>2</v>
      </c>
      <c r="GC27">
        <v>4</v>
      </c>
      <c r="GD27">
        <v>4</v>
      </c>
      <c r="GE27">
        <v>2</v>
      </c>
      <c r="GF27">
        <v>5</v>
      </c>
      <c r="GG27">
        <v>2</v>
      </c>
      <c r="GH27">
        <v>5</v>
      </c>
      <c r="GI27">
        <v>4</v>
      </c>
      <c r="GJ27">
        <v>4</v>
      </c>
      <c r="GK27">
        <v>4</v>
      </c>
      <c r="GL27">
        <v>4</v>
      </c>
      <c r="GM27">
        <v>2</v>
      </c>
      <c r="GN27">
        <v>3</v>
      </c>
      <c r="GO27">
        <v>5</v>
      </c>
      <c r="GP27">
        <v>5</v>
      </c>
      <c r="GQ27">
        <v>5</v>
      </c>
      <c r="GR27">
        <v>5</v>
      </c>
      <c r="GS27">
        <v>5</v>
      </c>
      <c r="GT27">
        <v>4</v>
      </c>
      <c r="GU27">
        <v>3</v>
      </c>
      <c r="GV27">
        <v>3</v>
      </c>
      <c r="GW27">
        <v>3</v>
      </c>
      <c r="GX27">
        <v>4</v>
      </c>
      <c r="GY27">
        <v>4</v>
      </c>
      <c r="GZ27">
        <v>3</v>
      </c>
      <c r="HA27">
        <v>3</v>
      </c>
      <c r="HB27">
        <v>3</v>
      </c>
      <c r="HC27">
        <v>3</v>
      </c>
      <c r="HD27" s="38">
        <f t="shared" si="63"/>
        <v>4</v>
      </c>
      <c r="HE27" s="38">
        <f t="shared" si="64"/>
        <v>3.3333333333333335</v>
      </c>
      <c r="HF27" s="38">
        <f t="shared" si="65"/>
        <v>3</v>
      </c>
      <c r="HG27" s="38">
        <f t="shared" si="66"/>
        <v>3.7142857142857144</v>
      </c>
      <c r="HH27" s="38">
        <f t="shared" si="67"/>
        <v>5</v>
      </c>
      <c r="HI27" s="38">
        <f t="shared" si="68"/>
        <v>3.25</v>
      </c>
      <c r="HJ27" s="38">
        <f t="shared" si="69"/>
        <v>3.6666666666666665</v>
      </c>
      <c r="HK27" s="38">
        <f t="shared" si="70"/>
        <v>3</v>
      </c>
      <c r="HL27" t="s">
        <v>573</v>
      </c>
      <c r="HM27">
        <v>0</v>
      </c>
      <c r="HN27" t="s">
        <v>670</v>
      </c>
      <c r="HO27">
        <v>1</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1</v>
      </c>
      <c r="IU27">
        <v>1</v>
      </c>
      <c r="IV27">
        <v>0</v>
      </c>
      <c r="IW27">
        <v>0</v>
      </c>
      <c r="IX27">
        <v>0</v>
      </c>
      <c r="IY27">
        <v>0</v>
      </c>
      <c r="IZ27">
        <v>0</v>
      </c>
      <c r="JA27">
        <v>0</v>
      </c>
      <c r="JB27">
        <v>1</v>
      </c>
      <c r="JC27">
        <v>1</v>
      </c>
      <c r="JD27">
        <v>0</v>
      </c>
      <c r="JE27">
        <v>0</v>
      </c>
      <c r="JF27">
        <v>1</v>
      </c>
      <c r="JG27">
        <v>1</v>
      </c>
      <c r="JH27">
        <v>0</v>
      </c>
      <c r="JI27">
        <v>0</v>
      </c>
      <c r="JJ27">
        <v>0</v>
      </c>
      <c r="JK27">
        <v>1</v>
      </c>
      <c r="JL27">
        <v>0</v>
      </c>
      <c r="JM27">
        <v>1</v>
      </c>
      <c r="JN27">
        <v>0</v>
      </c>
      <c r="JO27">
        <v>0</v>
      </c>
      <c r="JP27">
        <v>0</v>
      </c>
      <c r="JQ27">
        <v>0</v>
      </c>
      <c r="JR27">
        <v>2</v>
      </c>
      <c r="JS27">
        <v>1</v>
      </c>
      <c r="JT27">
        <v>3</v>
      </c>
      <c r="JU27">
        <v>0</v>
      </c>
      <c r="JV27">
        <v>3</v>
      </c>
      <c r="JW27">
        <v>2</v>
      </c>
      <c r="JX27">
        <v>0</v>
      </c>
      <c r="JY27">
        <v>1</v>
      </c>
      <c r="JZ27">
        <v>3</v>
      </c>
      <c r="KA27">
        <v>0</v>
      </c>
      <c r="KB27">
        <v>2</v>
      </c>
      <c r="KC27">
        <v>0</v>
      </c>
      <c r="KD27" s="52">
        <f t="shared" si="71"/>
        <v>12</v>
      </c>
      <c r="KE27" s="48">
        <f t="shared" si="72"/>
        <v>5</v>
      </c>
      <c r="KF27" s="53">
        <f t="shared" si="73"/>
        <v>17</v>
      </c>
      <c r="KG27">
        <v>83</v>
      </c>
      <c r="KH27">
        <v>0</v>
      </c>
      <c r="KI27">
        <v>0</v>
      </c>
      <c r="KJ27">
        <v>0</v>
      </c>
      <c r="KK27">
        <v>0</v>
      </c>
      <c r="KL27">
        <v>1</v>
      </c>
      <c r="KM27">
        <v>0</v>
      </c>
      <c r="KN27">
        <v>0</v>
      </c>
      <c r="KO27">
        <v>0</v>
      </c>
      <c r="KP27">
        <v>0</v>
      </c>
      <c r="KQ27">
        <v>0</v>
      </c>
      <c r="KR27">
        <v>0</v>
      </c>
      <c r="KS27" t="s">
        <v>575</v>
      </c>
      <c r="KT27" t="s">
        <v>671</v>
      </c>
      <c r="KU27" t="s">
        <v>672</v>
      </c>
      <c r="KV27">
        <v>3</v>
      </c>
      <c r="KW27">
        <v>1</v>
      </c>
      <c r="KX27">
        <v>1</v>
      </c>
      <c r="KY27">
        <v>1</v>
      </c>
      <c r="KZ27">
        <v>1</v>
      </c>
      <c r="LA27">
        <v>2</v>
      </c>
      <c r="LB27">
        <v>2</v>
      </c>
      <c r="LC27">
        <v>2</v>
      </c>
      <c r="LD27">
        <v>2</v>
      </c>
      <c r="LE27">
        <v>2</v>
      </c>
      <c r="LF27">
        <v>2</v>
      </c>
      <c r="LG27" t="s">
        <v>575</v>
      </c>
      <c r="LH27">
        <v>5</v>
      </c>
      <c r="LI27">
        <v>5</v>
      </c>
      <c r="LJ27">
        <v>4</v>
      </c>
      <c r="LK27">
        <v>4</v>
      </c>
      <c r="LL27">
        <v>1</v>
      </c>
      <c r="LM27">
        <v>1</v>
      </c>
      <c r="LN27">
        <v>4</v>
      </c>
      <c r="LO27">
        <v>3</v>
      </c>
      <c r="LP27">
        <v>2</v>
      </c>
      <c r="LQ27">
        <v>3</v>
      </c>
      <c r="LR27">
        <v>2</v>
      </c>
      <c r="LS27">
        <v>1</v>
      </c>
      <c r="LT27">
        <v>5</v>
      </c>
      <c r="LU27">
        <v>2</v>
      </c>
      <c r="LV27">
        <v>2</v>
      </c>
      <c r="LW27">
        <v>4</v>
      </c>
      <c r="LX27">
        <v>5</v>
      </c>
      <c r="LY27">
        <v>2</v>
      </c>
      <c r="LZ27">
        <v>2</v>
      </c>
      <c r="MA27">
        <v>4</v>
      </c>
      <c r="MB27" s="3">
        <f t="shared" si="87"/>
        <v>5</v>
      </c>
      <c r="MC27" s="3">
        <f t="shared" si="39"/>
        <v>1</v>
      </c>
      <c r="MD27" s="3">
        <f t="shared" si="86"/>
        <v>4</v>
      </c>
      <c r="ME27" s="3">
        <f t="shared" si="88"/>
        <v>4</v>
      </c>
      <c r="MF27" s="3">
        <f t="shared" si="89"/>
        <v>1</v>
      </c>
      <c r="MG27" s="3">
        <f t="shared" si="90"/>
        <v>1</v>
      </c>
      <c r="MH27" s="3">
        <f t="shared" si="44"/>
        <v>2</v>
      </c>
      <c r="MI27" s="3">
        <f t="shared" si="45"/>
        <v>3</v>
      </c>
      <c r="MJ27" s="3">
        <f t="shared" si="91"/>
        <v>2</v>
      </c>
      <c r="MK27" s="3">
        <f t="shared" si="92"/>
        <v>3</v>
      </c>
      <c r="ML27" s="3">
        <f t="shared" si="93"/>
        <v>2</v>
      </c>
      <c r="MM27" s="3">
        <f t="shared" si="94"/>
        <v>1</v>
      </c>
      <c r="MN27" s="3">
        <f t="shared" si="95"/>
        <v>5</v>
      </c>
      <c r="MO27" s="3">
        <f t="shared" si="96"/>
        <v>2</v>
      </c>
      <c r="MP27" s="3">
        <f t="shared" si="97"/>
        <v>2</v>
      </c>
      <c r="MQ27" s="3">
        <f t="shared" si="98"/>
        <v>4</v>
      </c>
      <c r="MR27" s="3">
        <f t="shared" si="99"/>
        <v>5</v>
      </c>
      <c r="MS27" s="3">
        <f t="shared" si="47"/>
        <v>4</v>
      </c>
      <c r="MT27" s="3">
        <f t="shared" si="100"/>
        <v>2</v>
      </c>
      <c r="MU27" s="3">
        <f t="shared" si="49"/>
        <v>2</v>
      </c>
      <c r="MV27" s="34">
        <f t="shared" si="50"/>
        <v>55</v>
      </c>
      <c r="MW27">
        <v>2</v>
      </c>
      <c r="MX27">
        <v>0</v>
      </c>
      <c r="MY27">
        <v>2</v>
      </c>
      <c r="MZ27">
        <v>1</v>
      </c>
      <c r="NA27">
        <v>2</v>
      </c>
      <c r="NB27">
        <v>2</v>
      </c>
      <c r="NC27">
        <v>1</v>
      </c>
      <c r="ND27">
        <v>2</v>
      </c>
      <c r="NE27">
        <v>3</v>
      </c>
      <c r="NF27">
        <v>2</v>
      </c>
      <c r="NG27">
        <v>2</v>
      </c>
      <c r="NH27" s="59">
        <f t="shared" si="51"/>
        <v>0</v>
      </c>
      <c r="NI27">
        <f t="shared" si="52"/>
        <v>50</v>
      </c>
      <c r="NJ27">
        <f t="shared" si="53"/>
        <v>17</v>
      </c>
      <c r="NK27" s="34">
        <f t="shared" si="54"/>
        <v>34</v>
      </c>
    </row>
    <row r="28" spans="1:375" x14ac:dyDescent="0.2">
      <c r="A28" t="s">
        <v>131</v>
      </c>
      <c r="B28">
        <v>27</v>
      </c>
      <c r="C28" s="26">
        <v>42664</v>
      </c>
      <c r="D28">
        <v>7</v>
      </c>
      <c r="E28">
        <v>8</v>
      </c>
      <c r="F28">
        <v>8</v>
      </c>
      <c r="G28">
        <v>0</v>
      </c>
      <c r="H28">
        <v>1</v>
      </c>
      <c r="I28">
        <v>0</v>
      </c>
      <c r="J28">
        <v>0</v>
      </c>
      <c r="K28">
        <v>0</v>
      </c>
      <c r="L28">
        <v>1</v>
      </c>
      <c r="M28">
        <v>3</v>
      </c>
      <c r="N28">
        <v>3</v>
      </c>
      <c r="O28">
        <v>1</v>
      </c>
      <c r="P28">
        <v>5</v>
      </c>
      <c r="Q28">
        <v>1</v>
      </c>
      <c r="R28">
        <v>2</v>
      </c>
      <c r="S28">
        <v>1</v>
      </c>
      <c r="T28">
        <f t="shared" si="55"/>
        <v>-1</v>
      </c>
      <c r="U28">
        <f t="shared" si="0"/>
        <v>2</v>
      </c>
      <c r="V28" s="35">
        <f t="shared" si="56"/>
        <v>17</v>
      </c>
      <c r="W28">
        <v>2</v>
      </c>
      <c r="X28">
        <v>0</v>
      </c>
      <c r="Y28">
        <v>0</v>
      </c>
      <c r="Z28">
        <v>2</v>
      </c>
      <c r="AA28">
        <v>1</v>
      </c>
      <c r="AB28">
        <v>0</v>
      </c>
      <c r="AC28">
        <v>0</v>
      </c>
      <c r="AD28">
        <v>4</v>
      </c>
      <c r="AE28">
        <v>2</v>
      </c>
      <c r="AF28">
        <v>2</v>
      </c>
      <c r="AG28">
        <v>4</v>
      </c>
      <c r="AH28">
        <v>0</v>
      </c>
      <c r="AI28">
        <v>0</v>
      </c>
      <c r="AJ28" s="38">
        <f t="shared" si="57"/>
        <v>12</v>
      </c>
      <c r="AK28" s="38">
        <f t="shared" si="58"/>
        <v>0</v>
      </c>
      <c r="AL28" s="38">
        <f t="shared" si="59"/>
        <v>5</v>
      </c>
      <c r="AM28" s="38">
        <f t="shared" si="60"/>
        <v>17</v>
      </c>
      <c r="AN28">
        <v>1</v>
      </c>
      <c r="AO28">
        <v>0</v>
      </c>
      <c r="AP28">
        <v>0</v>
      </c>
      <c r="AQ28">
        <v>0</v>
      </c>
      <c r="AR28">
        <v>0</v>
      </c>
      <c r="AS28">
        <v>1</v>
      </c>
      <c r="AT28">
        <v>0</v>
      </c>
      <c r="AU28">
        <v>0</v>
      </c>
      <c r="AV28">
        <v>0</v>
      </c>
      <c r="AW28">
        <v>0</v>
      </c>
      <c r="AX28">
        <v>1</v>
      </c>
      <c r="AY28">
        <v>0</v>
      </c>
      <c r="AZ28">
        <v>0</v>
      </c>
      <c r="BA28">
        <v>0</v>
      </c>
      <c r="BB28">
        <v>0</v>
      </c>
      <c r="BC28">
        <v>0</v>
      </c>
      <c r="BD28">
        <v>1</v>
      </c>
      <c r="BE28">
        <v>0</v>
      </c>
      <c r="BF28">
        <v>0</v>
      </c>
      <c r="BG28">
        <v>0</v>
      </c>
      <c r="BH28">
        <v>1</v>
      </c>
      <c r="BI28">
        <v>0</v>
      </c>
      <c r="BJ28">
        <v>0</v>
      </c>
      <c r="BK28">
        <v>0</v>
      </c>
      <c r="BL28">
        <v>0</v>
      </c>
      <c r="BM28">
        <v>1</v>
      </c>
      <c r="BN28">
        <v>0</v>
      </c>
      <c r="BO28">
        <v>0</v>
      </c>
      <c r="BP28">
        <v>0</v>
      </c>
      <c r="BQ28">
        <v>0</v>
      </c>
      <c r="BR28">
        <v>1</v>
      </c>
      <c r="BS28">
        <v>0</v>
      </c>
      <c r="BT28">
        <v>0</v>
      </c>
      <c r="BU28">
        <v>0</v>
      </c>
      <c r="BV28">
        <v>0</v>
      </c>
      <c r="BW28">
        <v>1</v>
      </c>
      <c r="BX28">
        <v>0</v>
      </c>
      <c r="BY28">
        <v>0</v>
      </c>
      <c r="BZ28">
        <v>0</v>
      </c>
      <c r="CA28">
        <v>0</v>
      </c>
      <c r="CB28">
        <v>1</v>
      </c>
      <c r="CC28">
        <v>0</v>
      </c>
      <c r="CD28">
        <v>0</v>
      </c>
      <c r="CE28">
        <v>0</v>
      </c>
      <c r="CF28">
        <v>0</v>
      </c>
      <c r="CG28">
        <v>0</v>
      </c>
      <c r="CH28">
        <v>1</v>
      </c>
      <c r="CI28">
        <v>0</v>
      </c>
      <c r="CJ28">
        <v>0</v>
      </c>
      <c r="CK28">
        <v>0</v>
      </c>
      <c r="CL28">
        <v>1</v>
      </c>
      <c r="CM28">
        <v>0</v>
      </c>
      <c r="CN28">
        <v>0</v>
      </c>
      <c r="CO28">
        <v>0</v>
      </c>
      <c r="CP28">
        <v>0</v>
      </c>
      <c r="CQ28">
        <v>1</v>
      </c>
      <c r="CR28">
        <v>0</v>
      </c>
      <c r="CS28">
        <v>0</v>
      </c>
      <c r="CT28">
        <v>0</v>
      </c>
      <c r="CU28">
        <v>0</v>
      </c>
      <c r="CV28">
        <v>1</v>
      </c>
      <c r="CW28">
        <v>0</v>
      </c>
      <c r="CX28">
        <v>0</v>
      </c>
      <c r="CY28">
        <v>0</v>
      </c>
      <c r="CZ28">
        <v>0</v>
      </c>
      <c r="DA28">
        <v>1</v>
      </c>
      <c r="DB28">
        <v>0</v>
      </c>
      <c r="DC28">
        <v>0</v>
      </c>
      <c r="DD28">
        <v>0</v>
      </c>
      <c r="DE28">
        <v>0</v>
      </c>
      <c r="DF28">
        <v>0</v>
      </c>
      <c r="DG28">
        <v>1</v>
      </c>
      <c r="DH28">
        <v>0</v>
      </c>
      <c r="DI28">
        <v>0</v>
      </c>
      <c r="DJ28">
        <v>0</v>
      </c>
      <c r="DK28">
        <v>0</v>
      </c>
      <c r="DL28">
        <v>1</v>
      </c>
      <c r="DM28">
        <v>1</v>
      </c>
      <c r="DN28">
        <v>0</v>
      </c>
      <c r="DO28">
        <v>0</v>
      </c>
      <c r="DP28">
        <v>0</v>
      </c>
      <c r="DQ28">
        <v>1</v>
      </c>
      <c r="DR28">
        <v>0</v>
      </c>
      <c r="DS28">
        <v>0</v>
      </c>
      <c r="DT28">
        <v>0</v>
      </c>
      <c r="DU28">
        <v>1</v>
      </c>
      <c r="DV28">
        <v>0</v>
      </c>
      <c r="DW28">
        <v>0</v>
      </c>
      <c r="DX28">
        <v>0</v>
      </c>
      <c r="DY28">
        <v>0</v>
      </c>
      <c r="DZ28">
        <v>1</v>
      </c>
      <c r="EA28">
        <v>0</v>
      </c>
      <c r="EB28">
        <v>0</v>
      </c>
      <c r="EC28">
        <v>0</v>
      </c>
      <c r="ED28">
        <v>0</v>
      </c>
      <c r="EF28">
        <v>1</v>
      </c>
      <c r="EG28">
        <v>0</v>
      </c>
      <c r="EH28">
        <v>0</v>
      </c>
      <c r="EI28">
        <v>0</v>
      </c>
      <c r="EJ28">
        <v>0</v>
      </c>
      <c r="EK28">
        <v>0</v>
      </c>
      <c r="EL28">
        <v>1</v>
      </c>
      <c r="EM28">
        <v>0</v>
      </c>
      <c r="EN28">
        <v>0</v>
      </c>
      <c r="EO28">
        <v>0</v>
      </c>
      <c r="EP28" s="40">
        <f t="shared" si="4"/>
        <v>0</v>
      </c>
      <c r="EQ28" s="40">
        <f t="shared" si="5"/>
        <v>0</v>
      </c>
      <c r="ER28" s="40">
        <f t="shared" si="6"/>
        <v>0</v>
      </c>
      <c r="ES28" s="40">
        <f t="shared" si="7"/>
        <v>1</v>
      </c>
      <c r="ET28" s="40">
        <f t="shared" si="8"/>
        <v>0</v>
      </c>
      <c r="EU28" s="40">
        <f t="shared" si="9"/>
        <v>0</v>
      </c>
      <c r="EV28" s="40">
        <f t="shared" si="10"/>
        <v>0</v>
      </c>
      <c r="EW28" s="40">
        <f t="shared" si="11"/>
        <v>0</v>
      </c>
      <c r="EX28" s="40">
        <f t="shared" si="12"/>
        <v>0</v>
      </c>
      <c r="EY28" s="40">
        <f t="shared" si="13"/>
        <v>1</v>
      </c>
      <c r="EZ28" s="40">
        <f t="shared" si="14"/>
        <v>0</v>
      </c>
      <c r="FA28" s="40">
        <f t="shared" si="15"/>
        <v>0</v>
      </c>
      <c r="FB28" s="40">
        <f t="shared" si="16"/>
        <v>0</v>
      </c>
      <c r="FC28" s="40">
        <f t="shared" si="17"/>
        <v>0</v>
      </c>
      <c r="FD28" s="40">
        <f t="shared" si="18"/>
        <v>1</v>
      </c>
      <c r="FE28" s="40">
        <f t="shared" si="19"/>
        <v>2</v>
      </c>
      <c r="FF28" s="40">
        <f t="shared" si="20"/>
        <v>1</v>
      </c>
      <c r="FG28" s="40">
        <f t="shared" si="21"/>
        <v>0</v>
      </c>
      <c r="FH28" s="40">
        <f t="shared" si="22"/>
        <v>0</v>
      </c>
      <c r="FI28" s="40">
        <f t="shared" si="23"/>
        <v>0</v>
      </c>
      <c r="FJ28" s="40">
        <f t="shared" si="24"/>
        <v>1</v>
      </c>
      <c r="FK28" s="38">
        <f t="shared" si="25"/>
        <v>7</v>
      </c>
      <c r="FL28">
        <v>7</v>
      </c>
      <c r="FM28">
        <v>7</v>
      </c>
      <c r="FN28">
        <v>7</v>
      </c>
      <c r="FO28">
        <v>5</v>
      </c>
      <c r="FP28">
        <v>7</v>
      </c>
      <c r="FQ28">
        <v>7</v>
      </c>
      <c r="FR28">
        <v>6</v>
      </c>
      <c r="FS28">
        <v>3</v>
      </c>
      <c r="FT28">
        <v>5</v>
      </c>
      <c r="FU28">
        <v>0</v>
      </c>
      <c r="FV28" s="38">
        <f t="shared" si="61"/>
        <v>30</v>
      </c>
      <c r="FW28" s="38">
        <f t="shared" si="62"/>
        <v>24</v>
      </c>
      <c r="FX28">
        <v>2</v>
      </c>
      <c r="FY28">
        <v>4</v>
      </c>
      <c r="FZ28">
        <v>4</v>
      </c>
      <c r="GA28">
        <v>0</v>
      </c>
      <c r="GB28">
        <v>2</v>
      </c>
      <c r="GC28">
        <v>5</v>
      </c>
      <c r="GD28">
        <v>5</v>
      </c>
      <c r="GE28">
        <v>3</v>
      </c>
      <c r="GF28">
        <v>0</v>
      </c>
      <c r="GG28">
        <v>4</v>
      </c>
      <c r="GH28">
        <v>5</v>
      </c>
      <c r="GI28">
        <v>5</v>
      </c>
      <c r="GJ28">
        <v>5</v>
      </c>
      <c r="GK28">
        <v>5</v>
      </c>
      <c r="GL28">
        <v>5</v>
      </c>
      <c r="GM28">
        <v>5</v>
      </c>
      <c r="GN28">
        <v>5</v>
      </c>
      <c r="GO28">
        <v>0</v>
      </c>
      <c r="GP28">
        <v>3</v>
      </c>
      <c r="GQ28">
        <v>5</v>
      </c>
      <c r="GR28">
        <v>5</v>
      </c>
      <c r="GS28">
        <v>1</v>
      </c>
      <c r="GT28">
        <v>4</v>
      </c>
      <c r="GU28">
        <v>4</v>
      </c>
      <c r="GV28">
        <v>4</v>
      </c>
      <c r="GW28">
        <v>4</v>
      </c>
      <c r="GX28">
        <v>4</v>
      </c>
      <c r="GY28">
        <v>3</v>
      </c>
      <c r="GZ28">
        <v>5</v>
      </c>
      <c r="HA28">
        <v>2</v>
      </c>
      <c r="HB28">
        <v>5</v>
      </c>
      <c r="HC28">
        <v>5</v>
      </c>
      <c r="HD28" s="38">
        <f t="shared" si="63"/>
        <v>2.5</v>
      </c>
      <c r="HE28" s="38">
        <f t="shared" si="64"/>
        <v>4</v>
      </c>
      <c r="HF28" s="38">
        <f t="shared" si="65"/>
        <v>2.3333333333333335</v>
      </c>
      <c r="HG28" s="38">
        <f t="shared" si="66"/>
        <v>5</v>
      </c>
      <c r="HH28" s="38">
        <f t="shared" si="67"/>
        <v>2.8</v>
      </c>
      <c r="HI28" s="38">
        <f t="shared" si="68"/>
        <v>4</v>
      </c>
      <c r="HJ28" s="38">
        <f t="shared" si="69"/>
        <v>4</v>
      </c>
      <c r="HK28" s="38">
        <f t="shared" si="70"/>
        <v>4</v>
      </c>
      <c r="HL28" t="s">
        <v>673</v>
      </c>
      <c r="HM28">
        <v>1</v>
      </c>
      <c r="HN28" t="s">
        <v>674</v>
      </c>
      <c r="HO28">
        <v>1</v>
      </c>
      <c r="HP28">
        <v>0</v>
      </c>
      <c r="HQ28">
        <v>0</v>
      </c>
      <c r="HR28">
        <v>0</v>
      </c>
      <c r="HS28">
        <v>0</v>
      </c>
      <c r="HT28">
        <v>1</v>
      </c>
      <c r="HU28">
        <v>1</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1</v>
      </c>
      <c r="JA28">
        <v>0</v>
      </c>
      <c r="JB28">
        <v>0</v>
      </c>
      <c r="JC28">
        <v>0</v>
      </c>
      <c r="JD28">
        <v>0</v>
      </c>
      <c r="JE28">
        <v>0</v>
      </c>
      <c r="JF28">
        <v>1</v>
      </c>
      <c r="JG28">
        <v>1</v>
      </c>
      <c r="JH28">
        <v>0</v>
      </c>
      <c r="JI28">
        <v>0</v>
      </c>
      <c r="JJ28">
        <v>0</v>
      </c>
      <c r="JK28">
        <v>0</v>
      </c>
      <c r="JL28">
        <v>0</v>
      </c>
      <c r="JM28">
        <v>0</v>
      </c>
      <c r="JN28">
        <v>0</v>
      </c>
      <c r="JO28">
        <v>3</v>
      </c>
      <c r="JP28">
        <v>3</v>
      </c>
      <c r="JQ28">
        <v>3</v>
      </c>
      <c r="JR28">
        <v>3</v>
      </c>
      <c r="JS28">
        <v>0</v>
      </c>
      <c r="JT28">
        <v>2</v>
      </c>
      <c r="JU28">
        <v>2</v>
      </c>
      <c r="JV28">
        <v>3</v>
      </c>
      <c r="JW28">
        <v>0</v>
      </c>
      <c r="JX28">
        <v>0</v>
      </c>
      <c r="JY28">
        <v>0</v>
      </c>
      <c r="JZ28">
        <v>3</v>
      </c>
      <c r="KA28">
        <v>0</v>
      </c>
      <c r="KB28">
        <v>2</v>
      </c>
      <c r="KC28">
        <v>0</v>
      </c>
      <c r="KD28" s="52">
        <f t="shared" si="71"/>
        <v>19</v>
      </c>
      <c r="KE28" s="48">
        <f t="shared" si="72"/>
        <v>5</v>
      </c>
      <c r="KF28" s="53">
        <f t="shared" si="73"/>
        <v>24</v>
      </c>
      <c r="KG28">
        <v>80</v>
      </c>
      <c r="KH28">
        <v>1</v>
      </c>
      <c r="KI28">
        <v>1</v>
      </c>
      <c r="KJ28">
        <v>1</v>
      </c>
      <c r="KK28">
        <v>0</v>
      </c>
      <c r="KL28">
        <v>0</v>
      </c>
      <c r="KM28">
        <v>0</v>
      </c>
      <c r="KN28">
        <v>0</v>
      </c>
      <c r="KO28">
        <v>0</v>
      </c>
      <c r="KP28">
        <v>0</v>
      </c>
      <c r="KQ28">
        <v>0</v>
      </c>
      <c r="KR28">
        <v>0</v>
      </c>
      <c r="KS28" t="s">
        <v>584</v>
      </c>
      <c r="KT28" t="s">
        <v>675</v>
      </c>
      <c r="KU28" t="s">
        <v>676</v>
      </c>
      <c r="KV28">
        <v>4</v>
      </c>
      <c r="KW28">
        <v>1</v>
      </c>
      <c r="KX28">
        <v>1</v>
      </c>
      <c r="KY28">
        <v>1</v>
      </c>
      <c r="KZ28">
        <v>1</v>
      </c>
      <c r="LA28">
        <v>2</v>
      </c>
      <c r="LB28">
        <v>2</v>
      </c>
      <c r="LC28">
        <v>2</v>
      </c>
      <c r="LD28">
        <v>2</v>
      </c>
      <c r="LE28">
        <v>2</v>
      </c>
      <c r="LF28">
        <v>1</v>
      </c>
      <c r="LG28" t="s">
        <v>677</v>
      </c>
      <c r="LH28">
        <v>1</v>
      </c>
      <c r="LI28">
        <v>1</v>
      </c>
      <c r="LJ28">
        <v>5</v>
      </c>
      <c r="LK28">
        <v>4</v>
      </c>
      <c r="LL28">
        <v>3</v>
      </c>
      <c r="LM28">
        <v>4</v>
      </c>
      <c r="LN28">
        <v>99</v>
      </c>
      <c r="LO28">
        <v>1</v>
      </c>
      <c r="LP28">
        <v>2</v>
      </c>
      <c r="LQ28">
        <v>2</v>
      </c>
      <c r="LR28">
        <v>4</v>
      </c>
      <c r="LS28">
        <v>5</v>
      </c>
      <c r="LT28">
        <v>4</v>
      </c>
      <c r="LU28">
        <v>1</v>
      </c>
      <c r="LV28">
        <v>3</v>
      </c>
      <c r="LW28">
        <v>5</v>
      </c>
      <c r="LX28">
        <v>5</v>
      </c>
      <c r="LY28">
        <v>4</v>
      </c>
      <c r="LZ28">
        <v>3</v>
      </c>
      <c r="MA28">
        <v>2</v>
      </c>
      <c r="MB28" s="3">
        <f t="shared" si="87"/>
        <v>1</v>
      </c>
      <c r="MC28" s="3">
        <f t="shared" si="39"/>
        <v>5</v>
      </c>
      <c r="MD28" s="3">
        <f t="shared" si="86"/>
        <v>5</v>
      </c>
      <c r="ME28" s="3">
        <f t="shared" si="88"/>
        <v>4</v>
      </c>
      <c r="MF28" s="3">
        <f t="shared" si="89"/>
        <v>3</v>
      </c>
      <c r="MG28" s="3">
        <f t="shared" si="90"/>
        <v>4</v>
      </c>
      <c r="MH28" s="3">
        <f t="shared" si="44"/>
        <v>3</v>
      </c>
      <c r="MI28" s="3">
        <f t="shared" si="45"/>
        <v>5</v>
      </c>
      <c r="MJ28" s="3">
        <f t="shared" si="91"/>
        <v>2</v>
      </c>
      <c r="MK28" s="3">
        <f t="shared" si="92"/>
        <v>2</v>
      </c>
      <c r="ML28" s="3">
        <f t="shared" si="93"/>
        <v>4</v>
      </c>
      <c r="MM28" s="3">
        <f t="shared" si="94"/>
        <v>5</v>
      </c>
      <c r="MN28" s="3">
        <f t="shared" si="95"/>
        <v>4</v>
      </c>
      <c r="MO28" s="3">
        <f t="shared" si="96"/>
        <v>1</v>
      </c>
      <c r="MP28" s="3">
        <f t="shared" si="97"/>
        <v>3</v>
      </c>
      <c r="MQ28" s="3">
        <f t="shared" si="98"/>
        <v>5</v>
      </c>
      <c r="MR28" s="3">
        <f t="shared" si="99"/>
        <v>5</v>
      </c>
      <c r="MS28" s="3">
        <f t="shared" si="47"/>
        <v>2</v>
      </c>
      <c r="MT28" s="3">
        <f t="shared" si="100"/>
        <v>3</v>
      </c>
      <c r="MU28" s="3">
        <f t="shared" si="49"/>
        <v>4</v>
      </c>
      <c r="MV28" s="34">
        <f t="shared" si="50"/>
        <v>70</v>
      </c>
      <c r="MW28">
        <v>3</v>
      </c>
      <c r="MX28">
        <v>3</v>
      </c>
      <c r="MY28">
        <v>4</v>
      </c>
      <c r="MZ28">
        <v>4</v>
      </c>
      <c r="NA28">
        <v>3</v>
      </c>
      <c r="NB28">
        <v>4</v>
      </c>
      <c r="NC28">
        <v>1</v>
      </c>
      <c r="ND28">
        <v>0</v>
      </c>
      <c r="NE28">
        <v>3</v>
      </c>
      <c r="NF28">
        <v>3</v>
      </c>
      <c r="NG28">
        <v>2</v>
      </c>
      <c r="NH28" s="59">
        <f t="shared" si="51"/>
        <v>0</v>
      </c>
      <c r="NI28">
        <f t="shared" si="52"/>
        <v>50</v>
      </c>
      <c r="NJ28">
        <f t="shared" si="53"/>
        <v>28</v>
      </c>
      <c r="NK28" s="34">
        <f t="shared" si="54"/>
        <v>56.000000000000007</v>
      </c>
    </row>
    <row r="29" spans="1:375" x14ac:dyDescent="0.2">
      <c r="A29" t="s">
        <v>110</v>
      </c>
      <c r="B29">
        <v>28</v>
      </c>
      <c r="C29" s="26">
        <v>42657</v>
      </c>
      <c r="D29">
        <v>2</v>
      </c>
      <c r="E29">
        <v>9</v>
      </c>
      <c r="F29">
        <v>6</v>
      </c>
      <c r="G29">
        <v>1</v>
      </c>
      <c r="H29">
        <v>0</v>
      </c>
      <c r="I29">
        <v>0</v>
      </c>
      <c r="J29">
        <v>0</v>
      </c>
      <c r="K29">
        <v>0</v>
      </c>
      <c r="L29">
        <v>1</v>
      </c>
      <c r="M29">
        <v>0</v>
      </c>
      <c r="N29">
        <v>0</v>
      </c>
      <c r="O29">
        <v>0</v>
      </c>
      <c r="P29">
        <v>0</v>
      </c>
      <c r="Q29">
        <v>0</v>
      </c>
      <c r="R29">
        <v>3</v>
      </c>
      <c r="S29">
        <v>1</v>
      </c>
      <c r="T29">
        <f t="shared" si="55"/>
        <v>0</v>
      </c>
      <c r="U29">
        <f t="shared" si="0"/>
        <v>2</v>
      </c>
      <c r="V29" s="35">
        <f t="shared" si="56"/>
        <v>6</v>
      </c>
      <c r="W29">
        <v>1</v>
      </c>
      <c r="X29">
        <v>0</v>
      </c>
      <c r="Y29">
        <v>1</v>
      </c>
      <c r="Z29">
        <v>0</v>
      </c>
      <c r="AA29">
        <v>0</v>
      </c>
      <c r="AB29">
        <v>1</v>
      </c>
      <c r="AC29">
        <v>0</v>
      </c>
      <c r="AD29">
        <v>2</v>
      </c>
      <c r="AE29">
        <v>0</v>
      </c>
      <c r="AF29">
        <v>0</v>
      </c>
      <c r="AG29">
        <v>1</v>
      </c>
      <c r="AH29">
        <v>1</v>
      </c>
      <c r="AI29">
        <v>1</v>
      </c>
      <c r="AJ29" s="38">
        <f t="shared" si="57"/>
        <v>3</v>
      </c>
      <c r="AK29" s="38">
        <f t="shared" si="58"/>
        <v>2</v>
      </c>
      <c r="AL29" s="38">
        <f t="shared" si="59"/>
        <v>3</v>
      </c>
      <c r="AM29" s="38">
        <f t="shared" si="60"/>
        <v>8</v>
      </c>
      <c r="AN29">
        <v>1</v>
      </c>
      <c r="AO29">
        <v>0</v>
      </c>
      <c r="AP29">
        <v>0</v>
      </c>
      <c r="AQ29">
        <v>0</v>
      </c>
      <c r="AR29">
        <v>0</v>
      </c>
      <c r="AS29">
        <v>1</v>
      </c>
      <c r="AT29">
        <v>0</v>
      </c>
      <c r="AU29">
        <v>0</v>
      </c>
      <c r="AV29">
        <v>0</v>
      </c>
      <c r="AW29">
        <v>0</v>
      </c>
      <c r="AX29">
        <v>1</v>
      </c>
      <c r="AY29">
        <v>0</v>
      </c>
      <c r="AZ29">
        <v>0</v>
      </c>
      <c r="BA29">
        <v>0</v>
      </c>
      <c r="BB29">
        <v>0</v>
      </c>
      <c r="BC29">
        <v>0</v>
      </c>
      <c r="BD29">
        <v>1</v>
      </c>
      <c r="BE29">
        <v>0</v>
      </c>
      <c r="BF29">
        <v>0</v>
      </c>
      <c r="BG29">
        <v>0</v>
      </c>
      <c r="BH29">
        <v>1</v>
      </c>
      <c r="BI29">
        <v>0</v>
      </c>
      <c r="BJ29">
        <v>0</v>
      </c>
      <c r="BK29">
        <v>0</v>
      </c>
      <c r="BL29">
        <v>0</v>
      </c>
      <c r="BM29">
        <v>1</v>
      </c>
      <c r="BN29">
        <v>0</v>
      </c>
      <c r="BO29">
        <v>0</v>
      </c>
      <c r="BP29">
        <v>0</v>
      </c>
      <c r="BQ29">
        <v>0</v>
      </c>
      <c r="BR29">
        <v>1</v>
      </c>
      <c r="BS29">
        <v>0</v>
      </c>
      <c r="BT29">
        <v>0</v>
      </c>
      <c r="BU29">
        <v>0</v>
      </c>
      <c r="BV29">
        <v>0</v>
      </c>
      <c r="BW29">
        <v>0</v>
      </c>
      <c r="BX29">
        <v>1</v>
      </c>
      <c r="BY29">
        <v>0</v>
      </c>
      <c r="BZ29">
        <v>0</v>
      </c>
      <c r="CA29">
        <v>0</v>
      </c>
      <c r="CB29">
        <v>1</v>
      </c>
      <c r="CC29">
        <v>0</v>
      </c>
      <c r="CD29">
        <v>0</v>
      </c>
      <c r="CE29">
        <v>0</v>
      </c>
      <c r="CF29">
        <v>0</v>
      </c>
      <c r="CG29">
        <v>1</v>
      </c>
      <c r="CH29">
        <v>0</v>
      </c>
      <c r="CI29">
        <v>0</v>
      </c>
      <c r="CJ29">
        <v>0</v>
      </c>
      <c r="CK29">
        <v>0</v>
      </c>
      <c r="CL29">
        <v>1</v>
      </c>
      <c r="CM29">
        <v>0</v>
      </c>
      <c r="CN29">
        <v>0</v>
      </c>
      <c r="CO29">
        <v>0</v>
      </c>
      <c r="CP29">
        <v>0</v>
      </c>
      <c r="CQ29">
        <v>1</v>
      </c>
      <c r="CR29">
        <v>0</v>
      </c>
      <c r="CS29">
        <v>0</v>
      </c>
      <c r="CT29">
        <v>0</v>
      </c>
      <c r="CU29">
        <v>0</v>
      </c>
      <c r="CV29">
        <v>1</v>
      </c>
      <c r="CW29">
        <v>0</v>
      </c>
      <c r="CX29">
        <v>0</v>
      </c>
      <c r="CY29">
        <v>0</v>
      </c>
      <c r="CZ29">
        <v>0</v>
      </c>
      <c r="DA29">
        <v>1</v>
      </c>
      <c r="DB29">
        <v>0</v>
      </c>
      <c r="DC29">
        <v>0</v>
      </c>
      <c r="DD29">
        <v>0</v>
      </c>
      <c r="DE29">
        <v>0</v>
      </c>
      <c r="DF29">
        <v>0</v>
      </c>
      <c r="DG29">
        <v>1</v>
      </c>
      <c r="DH29">
        <v>0</v>
      </c>
      <c r="DI29">
        <v>0</v>
      </c>
      <c r="DJ29">
        <v>0</v>
      </c>
      <c r="DK29">
        <v>0</v>
      </c>
      <c r="DL29">
        <v>1</v>
      </c>
      <c r="DM29">
        <v>0</v>
      </c>
      <c r="DN29">
        <v>0</v>
      </c>
      <c r="DO29">
        <v>0</v>
      </c>
      <c r="DP29">
        <v>0</v>
      </c>
      <c r="DQ29">
        <v>1</v>
      </c>
      <c r="DR29">
        <v>0</v>
      </c>
      <c r="DS29">
        <v>0</v>
      </c>
      <c r="DT29">
        <v>0</v>
      </c>
      <c r="DU29">
        <v>0</v>
      </c>
      <c r="DV29">
        <v>1</v>
      </c>
      <c r="DW29">
        <v>0</v>
      </c>
      <c r="DX29">
        <v>0</v>
      </c>
      <c r="DY29">
        <v>0</v>
      </c>
      <c r="DZ29">
        <v>0</v>
      </c>
      <c r="EA29">
        <v>0</v>
      </c>
      <c r="EB29">
        <v>1</v>
      </c>
      <c r="EC29">
        <v>0</v>
      </c>
      <c r="ED29">
        <v>0</v>
      </c>
      <c r="EE29">
        <v>0</v>
      </c>
      <c r="EF29">
        <v>1</v>
      </c>
      <c r="EG29">
        <v>0</v>
      </c>
      <c r="EH29">
        <v>0</v>
      </c>
      <c r="EI29">
        <v>0</v>
      </c>
      <c r="EJ29">
        <v>0</v>
      </c>
      <c r="EK29">
        <v>1</v>
      </c>
      <c r="EL29">
        <v>0</v>
      </c>
      <c r="EM29">
        <v>0</v>
      </c>
      <c r="EN29">
        <v>0</v>
      </c>
      <c r="EO29">
        <v>0</v>
      </c>
      <c r="EP29" s="40">
        <f t="shared" si="4"/>
        <v>0</v>
      </c>
      <c r="EQ29" s="40">
        <f t="shared" si="5"/>
        <v>0</v>
      </c>
      <c r="ER29" s="40">
        <f t="shared" si="6"/>
        <v>0</v>
      </c>
      <c r="ES29" s="40">
        <f t="shared" si="7"/>
        <v>1</v>
      </c>
      <c r="ET29" s="40">
        <f t="shared" si="8"/>
        <v>0</v>
      </c>
      <c r="EU29" s="40">
        <f t="shared" si="9"/>
        <v>0</v>
      </c>
      <c r="EV29" s="40">
        <f t="shared" si="10"/>
        <v>0</v>
      </c>
      <c r="EW29" s="40">
        <f t="shared" si="11"/>
        <v>1</v>
      </c>
      <c r="EX29" s="40">
        <f t="shared" si="12"/>
        <v>0</v>
      </c>
      <c r="EY29" s="40">
        <f t="shared" si="13"/>
        <v>0</v>
      </c>
      <c r="EZ29" s="40">
        <f t="shared" si="14"/>
        <v>0</v>
      </c>
      <c r="FA29" s="40">
        <f t="shared" si="15"/>
        <v>0</v>
      </c>
      <c r="FB29" s="40">
        <f t="shared" si="16"/>
        <v>0</v>
      </c>
      <c r="FC29" s="40">
        <f t="shared" si="17"/>
        <v>0</v>
      </c>
      <c r="FD29" s="40">
        <f t="shared" si="18"/>
        <v>1</v>
      </c>
      <c r="FE29" s="40">
        <f t="shared" si="19"/>
        <v>1</v>
      </c>
      <c r="FF29" s="40">
        <f t="shared" si="20"/>
        <v>1</v>
      </c>
      <c r="FG29" s="40">
        <f t="shared" si="21"/>
        <v>1</v>
      </c>
      <c r="FH29" s="40">
        <f t="shared" si="22"/>
        <v>2</v>
      </c>
      <c r="FI29" s="40">
        <f t="shared" si="23"/>
        <v>0</v>
      </c>
      <c r="FJ29" s="40">
        <f t="shared" si="24"/>
        <v>0</v>
      </c>
      <c r="FK29" s="38">
        <f t="shared" si="25"/>
        <v>8</v>
      </c>
      <c r="FL29">
        <v>7</v>
      </c>
      <c r="FM29">
        <v>7</v>
      </c>
      <c r="FN29">
        <v>7</v>
      </c>
      <c r="FO29">
        <v>7</v>
      </c>
      <c r="FP29">
        <v>7</v>
      </c>
      <c r="FQ29">
        <v>5</v>
      </c>
      <c r="FR29">
        <v>1</v>
      </c>
      <c r="FS29">
        <v>0</v>
      </c>
      <c r="FT29">
        <v>0</v>
      </c>
      <c r="FU29">
        <v>0</v>
      </c>
      <c r="FV29" s="38">
        <f t="shared" si="61"/>
        <v>22</v>
      </c>
      <c r="FW29" s="38">
        <f t="shared" si="62"/>
        <v>19</v>
      </c>
      <c r="FX29">
        <v>5</v>
      </c>
      <c r="FY29">
        <v>5</v>
      </c>
      <c r="FZ29">
        <v>5</v>
      </c>
      <c r="GA29">
        <v>4</v>
      </c>
      <c r="GB29">
        <v>4</v>
      </c>
      <c r="GC29">
        <v>1</v>
      </c>
      <c r="GD29">
        <v>4</v>
      </c>
      <c r="GE29">
        <v>2</v>
      </c>
      <c r="GF29">
        <v>1</v>
      </c>
      <c r="GG29">
        <v>1</v>
      </c>
      <c r="GH29">
        <v>5</v>
      </c>
      <c r="GI29">
        <v>4</v>
      </c>
      <c r="GJ29">
        <v>4</v>
      </c>
      <c r="GK29">
        <v>4</v>
      </c>
      <c r="GL29">
        <v>4</v>
      </c>
      <c r="GM29">
        <v>1</v>
      </c>
      <c r="GN29">
        <v>1</v>
      </c>
      <c r="GO29">
        <v>0</v>
      </c>
      <c r="GP29">
        <v>1</v>
      </c>
      <c r="GQ29">
        <v>5</v>
      </c>
      <c r="GR29">
        <v>2</v>
      </c>
      <c r="GS29">
        <v>1</v>
      </c>
      <c r="GT29">
        <v>1</v>
      </c>
      <c r="GU29">
        <v>1</v>
      </c>
      <c r="GV29">
        <v>2</v>
      </c>
      <c r="GW29">
        <v>2</v>
      </c>
      <c r="GX29">
        <v>1</v>
      </c>
      <c r="GY29">
        <v>1</v>
      </c>
      <c r="GZ29">
        <v>1</v>
      </c>
      <c r="HA29">
        <v>5</v>
      </c>
      <c r="HB29">
        <v>5</v>
      </c>
      <c r="HC29">
        <v>4</v>
      </c>
      <c r="HD29" s="38">
        <f t="shared" si="63"/>
        <v>4.75</v>
      </c>
      <c r="HE29" s="38">
        <f t="shared" si="64"/>
        <v>3</v>
      </c>
      <c r="HF29" s="38">
        <f t="shared" si="65"/>
        <v>1.3333333333333333</v>
      </c>
      <c r="HG29" s="38">
        <f t="shared" si="66"/>
        <v>3.2857142857142856</v>
      </c>
      <c r="HH29" s="38">
        <f t="shared" si="67"/>
        <v>1.8</v>
      </c>
      <c r="HI29" s="38">
        <f t="shared" si="68"/>
        <v>1.5</v>
      </c>
      <c r="HJ29" s="38">
        <f t="shared" si="69"/>
        <v>1</v>
      </c>
      <c r="HK29" s="38">
        <f t="shared" si="70"/>
        <v>4.666666666666667</v>
      </c>
      <c r="HL29">
        <v>260</v>
      </c>
      <c r="HM29">
        <v>0</v>
      </c>
      <c r="HN29" t="s">
        <v>580</v>
      </c>
      <c r="HO29">
        <v>7</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1</v>
      </c>
      <c r="JG29">
        <v>0</v>
      </c>
      <c r="JH29">
        <v>0</v>
      </c>
      <c r="JI29">
        <v>0</v>
      </c>
      <c r="JJ29">
        <v>0</v>
      </c>
      <c r="JK29">
        <v>0</v>
      </c>
      <c r="JL29">
        <v>0</v>
      </c>
      <c r="JM29">
        <v>0</v>
      </c>
      <c r="JN29">
        <v>0</v>
      </c>
      <c r="JO29">
        <v>0</v>
      </c>
      <c r="JP29">
        <v>1</v>
      </c>
      <c r="JQ29">
        <v>0</v>
      </c>
      <c r="JR29">
        <v>0</v>
      </c>
      <c r="JS29">
        <v>0</v>
      </c>
      <c r="JT29">
        <v>0</v>
      </c>
      <c r="JU29">
        <v>0</v>
      </c>
      <c r="JV29">
        <v>2</v>
      </c>
      <c r="JW29">
        <v>3</v>
      </c>
      <c r="JX29">
        <v>1</v>
      </c>
      <c r="JY29">
        <v>0</v>
      </c>
      <c r="JZ29">
        <v>0</v>
      </c>
      <c r="KA29">
        <v>0</v>
      </c>
      <c r="KB29">
        <v>0</v>
      </c>
      <c r="KC29">
        <v>0</v>
      </c>
      <c r="KD29" s="52">
        <f t="shared" si="71"/>
        <v>7</v>
      </c>
      <c r="KE29" s="48">
        <f t="shared" si="72"/>
        <v>0</v>
      </c>
      <c r="KF29" s="53">
        <f t="shared" si="73"/>
        <v>7</v>
      </c>
      <c r="KG29">
        <v>65</v>
      </c>
      <c r="KH29">
        <v>0</v>
      </c>
      <c r="KI29">
        <v>1</v>
      </c>
      <c r="KJ29">
        <v>1</v>
      </c>
      <c r="KK29">
        <v>0</v>
      </c>
      <c r="KL29">
        <v>1</v>
      </c>
      <c r="KM29">
        <v>1</v>
      </c>
      <c r="KN29">
        <v>0</v>
      </c>
      <c r="KO29">
        <v>0</v>
      </c>
      <c r="KP29">
        <v>0</v>
      </c>
      <c r="KQ29">
        <v>0</v>
      </c>
      <c r="KR29">
        <v>0</v>
      </c>
      <c r="KS29" t="s">
        <v>584</v>
      </c>
      <c r="KT29" t="s">
        <v>678</v>
      </c>
      <c r="KU29" t="s">
        <v>679</v>
      </c>
      <c r="KV29">
        <v>3</v>
      </c>
      <c r="KW29">
        <v>1</v>
      </c>
      <c r="KX29">
        <v>1</v>
      </c>
      <c r="KY29">
        <v>1</v>
      </c>
      <c r="KZ29">
        <v>0</v>
      </c>
      <c r="LA29">
        <v>2</v>
      </c>
      <c r="LB29">
        <v>2</v>
      </c>
      <c r="LC29">
        <v>2</v>
      </c>
      <c r="LD29">
        <v>2</v>
      </c>
      <c r="LE29">
        <v>2</v>
      </c>
      <c r="LF29">
        <v>1</v>
      </c>
      <c r="LG29" t="s">
        <v>584</v>
      </c>
      <c r="LH29">
        <v>4</v>
      </c>
      <c r="LI29">
        <v>5</v>
      </c>
      <c r="LJ29">
        <v>5</v>
      </c>
      <c r="LK29">
        <v>2</v>
      </c>
      <c r="LL29">
        <v>1</v>
      </c>
      <c r="LM29">
        <v>4</v>
      </c>
      <c r="LN29">
        <v>5</v>
      </c>
      <c r="LO29">
        <v>5</v>
      </c>
      <c r="LP29">
        <v>2</v>
      </c>
      <c r="LQ29">
        <v>1</v>
      </c>
      <c r="LR29">
        <v>3</v>
      </c>
      <c r="LS29">
        <v>5</v>
      </c>
      <c r="LT29">
        <v>1</v>
      </c>
      <c r="LU29">
        <v>1</v>
      </c>
      <c r="LV29">
        <v>1</v>
      </c>
      <c r="LW29">
        <v>2</v>
      </c>
      <c r="LX29">
        <v>5</v>
      </c>
      <c r="LY29">
        <v>4</v>
      </c>
      <c r="LZ29">
        <v>3</v>
      </c>
      <c r="MA29">
        <v>5</v>
      </c>
      <c r="MB29" s="3">
        <f t="shared" si="87"/>
        <v>4</v>
      </c>
      <c r="MC29" s="3">
        <f t="shared" si="39"/>
        <v>1</v>
      </c>
      <c r="MD29" s="3">
        <f t="shared" si="86"/>
        <v>5</v>
      </c>
      <c r="ME29" s="3">
        <f t="shared" si="88"/>
        <v>2</v>
      </c>
      <c r="MF29" s="3">
        <f t="shared" si="89"/>
        <v>1</v>
      </c>
      <c r="MG29" s="3">
        <f t="shared" si="90"/>
        <v>4</v>
      </c>
      <c r="MH29" s="3">
        <f t="shared" si="44"/>
        <v>1</v>
      </c>
      <c r="MI29" s="3">
        <f t="shared" si="45"/>
        <v>1</v>
      </c>
      <c r="MJ29" s="3">
        <f t="shared" si="91"/>
        <v>2</v>
      </c>
      <c r="MK29" s="3">
        <f t="shared" si="92"/>
        <v>1</v>
      </c>
      <c r="ML29" s="3">
        <f t="shared" si="93"/>
        <v>3</v>
      </c>
      <c r="MM29" s="3">
        <f t="shared" si="94"/>
        <v>5</v>
      </c>
      <c r="MN29" s="3">
        <f t="shared" si="95"/>
        <v>1</v>
      </c>
      <c r="MO29" s="3">
        <f t="shared" si="96"/>
        <v>1</v>
      </c>
      <c r="MP29" s="3">
        <f t="shared" si="97"/>
        <v>1</v>
      </c>
      <c r="MQ29" s="3">
        <f t="shared" si="98"/>
        <v>2</v>
      </c>
      <c r="MR29" s="3">
        <f t="shared" si="99"/>
        <v>5</v>
      </c>
      <c r="MS29" s="3">
        <f t="shared" si="47"/>
        <v>2</v>
      </c>
      <c r="MT29" s="3">
        <f t="shared" si="100"/>
        <v>3</v>
      </c>
      <c r="MU29" s="3">
        <f t="shared" si="49"/>
        <v>1</v>
      </c>
      <c r="MV29" s="34">
        <f t="shared" si="50"/>
        <v>46</v>
      </c>
      <c r="MW29">
        <v>1</v>
      </c>
      <c r="MX29">
        <v>1</v>
      </c>
      <c r="MY29">
        <v>3</v>
      </c>
      <c r="MZ29">
        <v>1</v>
      </c>
      <c r="NA29">
        <v>3</v>
      </c>
      <c r="NB29">
        <v>4</v>
      </c>
      <c r="NC29">
        <v>1</v>
      </c>
      <c r="ND29">
        <v>1</v>
      </c>
      <c r="NE29">
        <v>0</v>
      </c>
      <c r="NF29">
        <v>2</v>
      </c>
      <c r="NG29">
        <v>2</v>
      </c>
      <c r="NH29" s="59">
        <f t="shared" si="51"/>
        <v>0</v>
      </c>
      <c r="NI29">
        <f t="shared" si="52"/>
        <v>50</v>
      </c>
      <c r="NJ29">
        <f t="shared" si="53"/>
        <v>17</v>
      </c>
      <c r="NK29" s="34">
        <f t="shared" si="54"/>
        <v>34</v>
      </c>
    </row>
    <row r="30" spans="1:375" x14ac:dyDescent="0.2">
      <c r="A30" t="s">
        <v>111</v>
      </c>
      <c r="B30">
        <v>29</v>
      </c>
      <c r="C30" s="26">
        <v>42656</v>
      </c>
      <c r="D30">
        <v>5</v>
      </c>
      <c r="E30">
        <v>10</v>
      </c>
      <c r="F30">
        <v>8</v>
      </c>
      <c r="G30">
        <v>0</v>
      </c>
      <c r="H30">
        <v>1</v>
      </c>
      <c r="I30">
        <v>0</v>
      </c>
      <c r="J30">
        <v>0</v>
      </c>
      <c r="K30">
        <v>0</v>
      </c>
      <c r="L30">
        <v>1</v>
      </c>
      <c r="M30">
        <v>2</v>
      </c>
      <c r="N30">
        <v>1</v>
      </c>
      <c r="O30">
        <v>2</v>
      </c>
      <c r="P30">
        <v>4</v>
      </c>
      <c r="Q30">
        <v>2</v>
      </c>
      <c r="R30">
        <v>1</v>
      </c>
      <c r="S30">
        <v>2</v>
      </c>
      <c r="T30">
        <f t="shared" si="55"/>
        <v>-1</v>
      </c>
      <c r="U30">
        <f t="shared" si="0"/>
        <v>2</v>
      </c>
      <c r="V30" s="35">
        <f t="shared" si="56"/>
        <v>15</v>
      </c>
      <c r="W30">
        <v>2</v>
      </c>
      <c r="X30">
        <v>1</v>
      </c>
      <c r="Y30">
        <v>1</v>
      </c>
      <c r="Z30">
        <v>1</v>
      </c>
      <c r="AA30">
        <v>1</v>
      </c>
      <c r="AB30">
        <v>3</v>
      </c>
      <c r="AC30">
        <v>0</v>
      </c>
      <c r="AD30">
        <v>3</v>
      </c>
      <c r="AE30">
        <v>1</v>
      </c>
      <c r="AF30">
        <v>2</v>
      </c>
      <c r="AG30">
        <v>3</v>
      </c>
      <c r="AH30">
        <v>2</v>
      </c>
      <c r="AI30">
        <v>3</v>
      </c>
      <c r="AJ30" s="38">
        <f t="shared" si="57"/>
        <v>9</v>
      </c>
      <c r="AK30" s="38">
        <f t="shared" si="58"/>
        <v>6</v>
      </c>
      <c r="AL30" s="38">
        <f t="shared" si="59"/>
        <v>8</v>
      </c>
      <c r="AM30" s="38">
        <f t="shared" si="60"/>
        <v>23</v>
      </c>
      <c r="AN30">
        <v>1</v>
      </c>
      <c r="AO30">
        <v>0</v>
      </c>
      <c r="AP30">
        <v>0</v>
      </c>
      <c r="AQ30">
        <v>0</v>
      </c>
      <c r="AR30">
        <v>0</v>
      </c>
      <c r="AS30">
        <v>1</v>
      </c>
      <c r="AT30">
        <v>0</v>
      </c>
      <c r="AU30">
        <v>0</v>
      </c>
      <c r="AV30">
        <v>0</v>
      </c>
      <c r="AW30">
        <v>0</v>
      </c>
      <c r="AX30">
        <v>1</v>
      </c>
      <c r="AY30">
        <v>0</v>
      </c>
      <c r="AZ30">
        <v>0</v>
      </c>
      <c r="BA30">
        <v>0</v>
      </c>
      <c r="BB30">
        <v>0</v>
      </c>
      <c r="BC30">
        <v>1</v>
      </c>
      <c r="BD30">
        <v>0</v>
      </c>
      <c r="BE30">
        <v>0</v>
      </c>
      <c r="BF30">
        <v>0</v>
      </c>
      <c r="BG30">
        <v>0</v>
      </c>
      <c r="BH30">
        <v>1</v>
      </c>
      <c r="BI30">
        <v>0</v>
      </c>
      <c r="BJ30">
        <v>0</v>
      </c>
      <c r="BK30">
        <v>0</v>
      </c>
      <c r="BL30">
        <v>0</v>
      </c>
      <c r="BM30">
        <v>0</v>
      </c>
      <c r="BN30">
        <v>1</v>
      </c>
      <c r="BO30">
        <v>0</v>
      </c>
      <c r="BP30">
        <v>0</v>
      </c>
      <c r="BQ30">
        <v>0</v>
      </c>
      <c r="BR30">
        <v>1</v>
      </c>
      <c r="BS30">
        <v>0</v>
      </c>
      <c r="BT30">
        <v>0</v>
      </c>
      <c r="BU30">
        <v>0</v>
      </c>
      <c r="BV30">
        <v>0</v>
      </c>
      <c r="BW30">
        <v>1</v>
      </c>
      <c r="BX30">
        <v>0</v>
      </c>
      <c r="BY30">
        <v>0</v>
      </c>
      <c r="BZ30">
        <v>0</v>
      </c>
      <c r="CA30">
        <v>0</v>
      </c>
      <c r="CB30">
        <v>1</v>
      </c>
      <c r="CC30">
        <v>0</v>
      </c>
      <c r="CD30">
        <v>0</v>
      </c>
      <c r="CE30">
        <v>0</v>
      </c>
      <c r="CF30">
        <v>0</v>
      </c>
      <c r="CG30">
        <v>1</v>
      </c>
      <c r="CH30">
        <v>0</v>
      </c>
      <c r="CI30">
        <v>0</v>
      </c>
      <c r="CJ30">
        <v>0</v>
      </c>
      <c r="CK30">
        <v>0</v>
      </c>
      <c r="CL30">
        <v>1</v>
      </c>
      <c r="CM30">
        <v>0</v>
      </c>
      <c r="CN30">
        <v>0</v>
      </c>
      <c r="CO30">
        <v>0</v>
      </c>
      <c r="CP30">
        <v>0</v>
      </c>
      <c r="CQ30">
        <v>1</v>
      </c>
      <c r="CR30">
        <v>0</v>
      </c>
      <c r="CS30">
        <v>0</v>
      </c>
      <c r="CT30">
        <v>0</v>
      </c>
      <c r="CU30">
        <v>0</v>
      </c>
      <c r="CV30">
        <v>1</v>
      </c>
      <c r="CW30">
        <v>0</v>
      </c>
      <c r="CX30">
        <v>0</v>
      </c>
      <c r="CY30">
        <v>0</v>
      </c>
      <c r="CZ30">
        <v>0</v>
      </c>
      <c r="DA30">
        <v>1</v>
      </c>
      <c r="DB30">
        <v>0</v>
      </c>
      <c r="DC30">
        <v>0</v>
      </c>
      <c r="DD30">
        <v>0</v>
      </c>
      <c r="DE30">
        <v>0</v>
      </c>
      <c r="DF30">
        <v>1</v>
      </c>
      <c r="DG30">
        <v>0</v>
      </c>
      <c r="DH30">
        <v>0</v>
      </c>
      <c r="DI30">
        <v>0</v>
      </c>
      <c r="DJ30">
        <v>0</v>
      </c>
      <c r="DK30">
        <v>1</v>
      </c>
      <c r="DL30">
        <v>0</v>
      </c>
      <c r="DM30">
        <v>0</v>
      </c>
      <c r="DN30">
        <v>0</v>
      </c>
      <c r="DO30">
        <v>0</v>
      </c>
      <c r="DP30">
        <v>0</v>
      </c>
      <c r="DQ30">
        <v>1</v>
      </c>
      <c r="DR30">
        <v>0</v>
      </c>
      <c r="DS30">
        <v>0</v>
      </c>
      <c r="DT30">
        <v>0</v>
      </c>
      <c r="DU30">
        <v>1</v>
      </c>
      <c r="DV30">
        <v>0</v>
      </c>
      <c r="DW30">
        <v>0</v>
      </c>
      <c r="DX30">
        <v>0</v>
      </c>
      <c r="DY30">
        <v>0</v>
      </c>
      <c r="DZ30">
        <v>1</v>
      </c>
      <c r="EA30">
        <v>0</v>
      </c>
      <c r="EB30">
        <v>0</v>
      </c>
      <c r="EC30">
        <v>0</v>
      </c>
      <c r="ED30">
        <v>0</v>
      </c>
      <c r="EF30">
        <v>1</v>
      </c>
      <c r="EG30">
        <v>0</v>
      </c>
      <c r="EH30">
        <v>0</v>
      </c>
      <c r="EI30">
        <v>0</v>
      </c>
      <c r="EJ30">
        <v>0</v>
      </c>
      <c r="EK30">
        <v>1</v>
      </c>
      <c r="EL30">
        <v>0</v>
      </c>
      <c r="EM30">
        <v>0</v>
      </c>
      <c r="EN30">
        <v>0</v>
      </c>
      <c r="EO30">
        <v>0</v>
      </c>
      <c r="EP30" s="40">
        <f t="shared" si="4"/>
        <v>0</v>
      </c>
      <c r="EQ30" s="40">
        <f t="shared" si="5"/>
        <v>0</v>
      </c>
      <c r="ER30" s="40">
        <f t="shared" si="6"/>
        <v>0</v>
      </c>
      <c r="ES30" s="40">
        <f t="shared" si="7"/>
        <v>0</v>
      </c>
      <c r="ET30" s="40">
        <f t="shared" si="8"/>
        <v>0</v>
      </c>
      <c r="EU30" s="40">
        <f t="shared" si="9"/>
        <v>1</v>
      </c>
      <c r="EV30" s="40">
        <f t="shared" si="10"/>
        <v>0</v>
      </c>
      <c r="EW30" s="40">
        <f t="shared" si="11"/>
        <v>0</v>
      </c>
      <c r="EX30" s="40">
        <f t="shared" si="12"/>
        <v>0</v>
      </c>
      <c r="EY30" s="40">
        <f t="shared" si="13"/>
        <v>0</v>
      </c>
      <c r="EZ30" s="40">
        <f t="shared" si="14"/>
        <v>0</v>
      </c>
      <c r="FA30" s="40">
        <f t="shared" si="15"/>
        <v>0</v>
      </c>
      <c r="FB30" s="40">
        <f t="shared" si="16"/>
        <v>0</v>
      </c>
      <c r="FC30" s="40">
        <f t="shared" si="17"/>
        <v>0</v>
      </c>
      <c r="FD30" s="40">
        <f t="shared" si="18"/>
        <v>0</v>
      </c>
      <c r="FE30" s="40">
        <f t="shared" si="19"/>
        <v>0</v>
      </c>
      <c r="FF30" s="40">
        <f t="shared" si="20"/>
        <v>1</v>
      </c>
      <c r="FG30" s="40">
        <f t="shared" si="21"/>
        <v>0</v>
      </c>
      <c r="FH30" s="40">
        <f t="shared" si="22"/>
        <v>0</v>
      </c>
      <c r="FI30" s="40">
        <f t="shared" si="23"/>
        <v>0</v>
      </c>
      <c r="FJ30" s="40">
        <f t="shared" si="24"/>
        <v>0</v>
      </c>
      <c r="FK30" s="38">
        <f t="shared" si="25"/>
        <v>2</v>
      </c>
      <c r="FL30">
        <v>6</v>
      </c>
      <c r="FM30">
        <v>6</v>
      </c>
      <c r="FN30">
        <v>6</v>
      </c>
      <c r="FO30">
        <v>6</v>
      </c>
      <c r="FP30">
        <v>6</v>
      </c>
      <c r="FQ30">
        <v>6</v>
      </c>
      <c r="FR30">
        <v>3</v>
      </c>
      <c r="FS30">
        <v>4</v>
      </c>
      <c r="FT30">
        <v>4</v>
      </c>
      <c r="FU30">
        <v>1</v>
      </c>
      <c r="FV30" s="38">
        <f t="shared" si="61"/>
        <v>26</v>
      </c>
      <c r="FW30" s="38">
        <f t="shared" si="62"/>
        <v>22</v>
      </c>
      <c r="FX30">
        <v>2</v>
      </c>
      <c r="FY30">
        <v>4</v>
      </c>
      <c r="FZ30">
        <v>4</v>
      </c>
      <c r="GA30">
        <v>4</v>
      </c>
      <c r="GB30">
        <v>3</v>
      </c>
      <c r="GC30">
        <v>3</v>
      </c>
      <c r="GD30">
        <v>4</v>
      </c>
      <c r="GE30">
        <v>2</v>
      </c>
      <c r="GF30">
        <v>4</v>
      </c>
      <c r="GG30">
        <v>3</v>
      </c>
      <c r="GH30">
        <v>4</v>
      </c>
      <c r="GI30">
        <v>4</v>
      </c>
      <c r="GJ30">
        <v>4</v>
      </c>
      <c r="GK30">
        <v>4</v>
      </c>
      <c r="GL30">
        <v>3</v>
      </c>
      <c r="GM30">
        <v>4</v>
      </c>
      <c r="GN30">
        <v>4</v>
      </c>
      <c r="GO30">
        <v>3</v>
      </c>
      <c r="GP30">
        <v>2</v>
      </c>
      <c r="GQ30">
        <v>4</v>
      </c>
      <c r="GR30">
        <v>4</v>
      </c>
      <c r="GS30">
        <v>4</v>
      </c>
      <c r="GT30">
        <v>4</v>
      </c>
      <c r="GU30">
        <v>2</v>
      </c>
      <c r="GV30">
        <v>3</v>
      </c>
      <c r="GW30">
        <v>2</v>
      </c>
      <c r="GX30">
        <v>2</v>
      </c>
      <c r="GY30">
        <v>1</v>
      </c>
      <c r="GZ30">
        <v>2</v>
      </c>
      <c r="HA30">
        <v>2</v>
      </c>
      <c r="HB30">
        <v>2</v>
      </c>
      <c r="HC30">
        <v>4</v>
      </c>
      <c r="HD30" s="38">
        <f t="shared" si="63"/>
        <v>3.5</v>
      </c>
      <c r="HE30" s="38">
        <f t="shared" si="64"/>
        <v>3.3333333333333335</v>
      </c>
      <c r="HF30" s="38">
        <f t="shared" si="65"/>
        <v>3</v>
      </c>
      <c r="HG30" s="38">
        <f t="shared" si="66"/>
        <v>3.8571428571428572</v>
      </c>
      <c r="HH30" s="38">
        <f t="shared" si="67"/>
        <v>3.4</v>
      </c>
      <c r="HI30" s="38">
        <f t="shared" si="68"/>
        <v>2.75</v>
      </c>
      <c r="HJ30" s="38">
        <f t="shared" si="69"/>
        <v>1.6666666666666667</v>
      </c>
      <c r="HK30" s="38">
        <f t="shared" si="70"/>
        <v>2.6666666666666665</v>
      </c>
      <c r="HL30" t="s">
        <v>680</v>
      </c>
      <c r="HM30">
        <v>0</v>
      </c>
      <c r="HN30" t="s">
        <v>584</v>
      </c>
      <c r="HO30">
        <v>1</v>
      </c>
      <c r="HP30">
        <v>0</v>
      </c>
      <c r="HQ30">
        <v>0</v>
      </c>
      <c r="HR30">
        <v>0</v>
      </c>
      <c r="HS30">
        <v>0</v>
      </c>
      <c r="HT30">
        <v>1</v>
      </c>
      <c r="HU30">
        <v>1</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1</v>
      </c>
      <c r="JG30">
        <v>1</v>
      </c>
      <c r="JH30">
        <v>0</v>
      </c>
      <c r="JI30">
        <v>0</v>
      </c>
      <c r="JJ30">
        <v>0</v>
      </c>
      <c r="JK30">
        <v>0</v>
      </c>
      <c r="JL30">
        <v>0</v>
      </c>
      <c r="JM30">
        <v>0</v>
      </c>
      <c r="JN30">
        <v>0</v>
      </c>
      <c r="JO30">
        <v>2</v>
      </c>
      <c r="JP30">
        <v>2</v>
      </c>
      <c r="JQ30">
        <v>1</v>
      </c>
      <c r="JR30">
        <v>2</v>
      </c>
      <c r="JS30">
        <v>2</v>
      </c>
      <c r="JT30">
        <v>1</v>
      </c>
      <c r="JU30">
        <v>1</v>
      </c>
      <c r="JV30">
        <v>3</v>
      </c>
      <c r="JW30">
        <v>1</v>
      </c>
      <c r="JX30">
        <v>2</v>
      </c>
      <c r="JY30">
        <v>1</v>
      </c>
      <c r="JZ30">
        <v>2</v>
      </c>
      <c r="KA30">
        <v>2</v>
      </c>
      <c r="KB30">
        <v>2</v>
      </c>
      <c r="KC30">
        <v>2</v>
      </c>
      <c r="KD30" s="52">
        <f t="shared" si="71"/>
        <v>18</v>
      </c>
      <c r="KE30" s="48">
        <f t="shared" si="72"/>
        <v>8</v>
      </c>
      <c r="KF30" s="53">
        <f t="shared" si="73"/>
        <v>26</v>
      </c>
      <c r="KG30">
        <v>66</v>
      </c>
      <c r="KH30">
        <v>0</v>
      </c>
      <c r="KI30">
        <v>0</v>
      </c>
      <c r="KJ30">
        <v>0</v>
      </c>
      <c r="KK30">
        <v>0</v>
      </c>
      <c r="KL30">
        <v>1</v>
      </c>
      <c r="KM30">
        <v>0</v>
      </c>
      <c r="KN30">
        <v>0</v>
      </c>
      <c r="KO30">
        <v>0</v>
      </c>
      <c r="KP30">
        <v>0</v>
      </c>
      <c r="KQ30">
        <v>0</v>
      </c>
      <c r="KR30">
        <v>0</v>
      </c>
      <c r="KS30" t="s">
        <v>584</v>
      </c>
      <c r="KT30" t="s">
        <v>681</v>
      </c>
      <c r="KU30" t="s">
        <v>682</v>
      </c>
      <c r="KV30">
        <v>2</v>
      </c>
      <c r="KW30">
        <v>1</v>
      </c>
      <c r="KX30">
        <v>0</v>
      </c>
      <c r="KY30">
        <v>2</v>
      </c>
      <c r="KZ30">
        <v>0</v>
      </c>
      <c r="LA30">
        <v>2</v>
      </c>
      <c r="LB30">
        <v>2</v>
      </c>
      <c r="LC30">
        <v>2</v>
      </c>
      <c r="LD30">
        <v>2</v>
      </c>
      <c r="LE30">
        <v>2</v>
      </c>
      <c r="LF30">
        <v>2</v>
      </c>
      <c r="LG30" t="s">
        <v>584</v>
      </c>
      <c r="LH30">
        <v>5</v>
      </c>
      <c r="LI30">
        <v>3</v>
      </c>
      <c r="LJ30">
        <v>5</v>
      </c>
      <c r="LK30">
        <v>3</v>
      </c>
      <c r="LL30">
        <v>3</v>
      </c>
      <c r="LM30">
        <v>4</v>
      </c>
      <c r="LN30">
        <v>3</v>
      </c>
      <c r="LO30">
        <v>1</v>
      </c>
      <c r="LP30">
        <v>3</v>
      </c>
      <c r="LQ30">
        <v>2</v>
      </c>
      <c r="LR30">
        <v>4</v>
      </c>
      <c r="LS30">
        <v>5</v>
      </c>
      <c r="LT30">
        <v>4</v>
      </c>
      <c r="LU30">
        <v>2</v>
      </c>
      <c r="LV30">
        <v>2</v>
      </c>
      <c r="LW30">
        <v>3</v>
      </c>
      <c r="LX30">
        <v>5</v>
      </c>
      <c r="LY30">
        <v>3</v>
      </c>
      <c r="LZ30">
        <v>2</v>
      </c>
      <c r="MA30">
        <v>2</v>
      </c>
      <c r="MB30" s="3">
        <f t="shared" si="87"/>
        <v>5</v>
      </c>
      <c r="MC30" s="3">
        <f t="shared" si="39"/>
        <v>3</v>
      </c>
      <c r="MD30" s="3">
        <f t="shared" si="86"/>
        <v>5</v>
      </c>
      <c r="ME30" s="3">
        <f t="shared" si="88"/>
        <v>3</v>
      </c>
      <c r="MF30" s="3">
        <f t="shared" si="89"/>
        <v>3</v>
      </c>
      <c r="MG30" s="3">
        <f t="shared" si="90"/>
        <v>4</v>
      </c>
      <c r="MH30" s="3">
        <f t="shared" si="44"/>
        <v>3</v>
      </c>
      <c r="MI30" s="3">
        <f t="shared" si="45"/>
        <v>5</v>
      </c>
      <c r="MJ30" s="3">
        <f t="shared" si="91"/>
        <v>3</v>
      </c>
      <c r="MK30" s="3">
        <f t="shared" si="92"/>
        <v>2</v>
      </c>
      <c r="ML30" s="3">
        <f t="shared" si="93"/>
        <v>4</v>
      </c>
      <c r="MM30" s="3">
        <f t="shared" si="94"/>
        <v>5</v>
      </c>
      <c r="MN30" s="3">
        <f t="shared" si="95"/>
        <v>4</v>
      </c>
      <c r="MO30" s="3">
        <f t="shared" si="96"/>
        <v>2</v>
      </c>
      <c r="MP30" s="3">
        <f t="shared" si="97"/>
        <v>2</v>
      </c>
      <c r="MQ30" s="3">
        <f t="shared" si="98"/>
        <v>3</v>
      </c>
      <c r="MR30" s="3">
        <f t="shared" si="99"/>
        <v>5</v>
      </c>
      <c r="MS30" s="3">
        <f t="shared" si="47"/>
        <v>3</v>
      </c>
      <c r="MT30" s="3">
        <f t="shared" si="100"/>
        <v>2</v>
      </c>
      <c r="MU30" s="3">
        <f t="shared" si="49"/>
        <v>4</v>
      </c>
      <c r="MV30" s="34">
        <f t="shared" si="50"/>
        <v>70</v>
      </c>
      <c r="MW30">
        <v>1</v>
      </c>
      <c r="MX30">
        <v>1</v>
      </c>
      <c r="MY30">
        <v>1</v>
      </c>
      <c r="MZ30">
        <v>0</v>
      </c>
      <c r="NA30">
        <v>0</v>
      </c>
      <c r="NB30">
        <v>1</v>
      </c>
      <c r="NC30">
        <v>0</v>
      </c>
      <c r="ND30">
        <v>1</v>
      </c>
      <c r="NE30">
        <v>1</v>
      </c>
      <c r="NF30">
        <v>1</v>
      </c>
      <c r="NG30">
        <v>2</v>
      </c>
      <c r="NH30" s="59">
        <f t="shared" si="51"/>
        <v>0</v>
      </c>
      <c r="NI30">
        <f t="shared" si="52"/>
        <v>50</v>
      </c>
      <c r="NJ30">
        <f t="shared" si="53"/>
        <v>7</v>
      </c>
      <c r="NK30" s="34">
        <f t="shared" si="54"/>
        <v>14.000000000000002</v>
      </c>
    </row>
    <row r="31" spans="1:375" x14ac:dyDescent="0.2">
      <c r="A31" t="s">
        <v>112</v>
      </c>
      <c r="B31">
        <v>30</v>
      </c>
      <c r="C31" s="26">
        <v>42664</v>
      </c>
      <c r="D31">
        <v>5</v>
      </c>
      <c r="E31">
        <v>8</v>
      </c>
      <c r="F31">
        <v>4</v>
      </c>
      <c r="G31">
        <v>0</v>
      </c>
      <c r="H31">
        <v>1</v>
      </c>
      <c r="I31">
        <v>0</v>
      </c>
      <c r="J31">
        <v>0</v>
      </c>
      <c r="K31">
        <v>0</v>
      </c>
      <c r="L31">
        <v>1</v>
      </c>
      <c r="M31">
        <v>4</v>
      </c>
      <c r="N31">
        <v>0</v>
      </c>
      <c r="O31">
        <v>0</v>
      </c>
      <c r="P31">
        <v>3</v>
      </c>
      <c r="Q31">
        <v>0</v>
      </c>
      <c r="R31">
        <v>0</v>
      </c>
      <c r="S31">
        <v>4</v>
      </c>
      <c r="T31">
        <f t="shared" si="55"/>
        <v>-1</v>
      </c>
      <c r="U31">
        <f t="shared" si="0"/>
        <v>2</v>
      </c>
      <c r="V31" s="35">
        <f t="shared" si="56"/>
        <v>12</v>
      </c>
      <c r="W31">
        <v>3</v>
      </c>
      <c r="X31">
        <v>0</v>
      </c>
      <c r="Y31">
        <v>4</v>
      </c>
      <c r="Z31">
        <v>3</v>
      </c>
      <c r="AA31">
        <v>0</v>
      </c>
      <c r="AB31">
        <v>1</v>
      </c>
      <c r="AC31">
        <v>0</v>
      </c>
      <c r="AD31">
        <v>4</v>
      </c>
      <c r="AE31">
        <v>0</v>
      </c>
      <c r="AF31">
        <v>1</v>
      </c>
      <c r="AG31">
        <v>1</v>
      </c>
      <c r="AH31">
        <v>0</v>
      </c>
      <c r="AI31">
        <v>0</v>
      </c>
      <c r="AJ31" s="38">
        <f t="shared" si="57"/>
        <v>6</v>
      </c>
      <c r="AK31" s="38">
        <f t="shared" si="58"/>
        <v>1</v>
      </c>
      <c r="AL31" s="38">
        <f t="shared" si="59"/>
        <v>10</v>
      </c>
      <c r="AM31" s="38">
        <f t="shared" si="60"/>
        <v>17</v>
      </c>
      <c r="AN31">
        <v>1</v>
      </c>
      <c r="AO31">
        <v>0</v>
      </c>
      <c r="AP31">
        <v>0</v>
      </c>
      <c r="AQ31">
        <v>0</v>
      </c>
      <c r="AR31">
        <v>0</v>
      </c>
      <c r="AS31">
        <v>0</v>
      </c>
      <c r="AT31">
        <v>1</v>
      </c>
      <c r="AU31">
        <v>0</v>
      </c>
      <c r="AV31">
        <v>0</v>
      </c>
      <c r="AW31">
        <v>0</v>
      </c>
      <c r="AX31">
        <v>0</v>
      </c>
      <c r="AY31">
        <v>1</v>
      </c>
      <c r="AZ31">
        <v>0</v>
      </c>
      <c r="BA31">
        <v>0</v>
      </c>
      <c r="BB31">
        <v>0</v>
      </c>
      <c r="BC31">
        <v>0</v>
      </c>
      <c r="BD31">
        <v>1</v>
      </c>
      <c r="BE31">
        <v>0</v>
      </c>
      <c r="BF31">
        <v>0</v>
      </c>
      <c r="BG31">
        <v>0</v>
      </c>
      <c r="BH31">
        <v>1</v>
      </c>
      <c r="BI31">
        <v>0</v>
      </c>
      <c r="BJ31">
        <v>0</v>
      </c>
      <c r="BK31">
        <v>0</v>
      </c>
      <c r="BL31">
        <v>0</v>
      </c>
      <c r="BM31">
        <v>0</v>
      </c>
      <c r="BN31">
        <v>0</v>
      </c>
      <c r="BO31">
        <v>0</v>
      </c>
      <c r="BP31">
        <v>0</v>
      </c>
      <c r="BQ31">
        <v>1</v>
      </c>
      <c r="BR31">
        <v>0</v>
      </c>
      <c r="BS31">
        <v>1</v>
      </c>
      <c r="BT31">
        <v>0</v>
      </c>
      <c r="BU31">
        <v>0</v>
      </c>
      <c r="BV31">
        <v>0</v>
      </c>
      <c r="BW31">
        <v>0</v>
      </c>
      <c r="BX31">
        <v>1</v>
      </c>
      <c r="BY31">
        <v>0</v>
      </c>
      <c r="BZ31">
        <v>0</v>
      </c>
      <c r="CA31">
        <v>0</v>
      </c>
      <c r="CB31">
        <v>1</v>
      </c>
      <c r="CC31">
        <v>0</v>
      </c>
      <c r="CD31">
        <v>0</v>
      </c>
      <c r="CE31">
        <v>0</v>
      </c>
      <c r="CF31">
        <v>0</v>
      </c>
      <c r="CG31">
        <v>0</v>
      </c>
      <c r="CH31">
        <v>1</v>
      </c>
      <c r="CI31">
        <v>0</v>
      </c>
      <c r="CJ31">
        <v>0</v>
      </c>
      <c r="CK31">
        <v>0</v>
      </c>
      <c r="CL31">
        <v>0</v>
      </c>
      <c r="CM31">
        <v>1</v>
      </c>
      <c r="CN31">
        <v>0</v>
      </c>
      <c r="CO31">
        <v>0</v>
      </c>
      <c r="CP31">
        <v>0</v>
      </c>
      <c r="CQ31">
        <v>0</v>
      </c>
      <c r="CR31">
        <v>1</v>
      </c>
      <c r="CS31">
        <v>0</v>
      </c>
      <c r="CT31">
        <v>0</v>
      </c>
      <c r="CU31">
        <v>0</v>
      </c>
      <c r="CV31">
        <v>1</v>
      </c>
      <c r="CW31">
        <v>0</v>
      </c>
      <c r="CX31">
        <v>0</v>
      </c>
      <c r="CY31">
        <v>0</v>
      </c>
      <c r="CZ31">
        <v>0</v>
      </c>
      <c r="DA31">
        <v>0</v>
      </c>
      <c r="DB31">
        <v>1</v>
      </c>
      <c r="DC31">
        <v>0</v>
      </c>
      <c r="DD31">
        <v>0</v>
      </c>
      <c r="DE31">
        <v>0</v>
      </c>
      <c r="DF31">
        <v>0</v>
      </c>
      <c r="DG31">
        <v>0</v>
      </c>
      <c r="DH31">
        <v>1</v>
      </c>
      <c r="DI31">
        <v>0</v>
      </c>
      <c r="DJ31">
        <v>0</v>
      </c>
      <c r="DK31">
        <v>0</v>
      </c>
      <c r="DL31">
        <v>1</v>
      </c>
      <c r="DM31">
        <v>0</v>
      </c>
      <c r="DN31">
        <v>0</v>
      </c>
      <c r="DO31">
        <v>0</v>
      </c>
      <c r="DP31">
        <v>0</v>
      </c>
      <c r="DQ31">
        <v>1</v>
      </c>
      <c r="DR31">
        <v>0</v>
      </c>
      <c r="DS31">
        <v>0</v>
      </c>
      <c r="DT31">
        <v>0</v>
      </c>
      <c r="DU31">
        <v>1</v>
      </c>
      <c r="DV31">
        <v>0</v>
      </c>
      <c r="DW31">
        <v>0</v>
      </c>
      <c r="DX31">
        <v>0</v>
      </c>
      <c r="DY31">
        <v>0</v>
      </c>
      <c r="DZ31">
        <v>1</v>
      </c>
      <c r="EA31">
        <v>0</v>
      </c>
      <c r="EB31">
        <v>0</v>
      </c>
      <c r="EC31">
        <v>0</v>
      </c>
      <c r="ED31">
        <v>0</v>
      </c>
      <c r="EF31">
        <v>0</v>
      </c>
      <c r="EG31">
        <v>1</v>
      </c>
      <c r="EH31">
        <v>0</v>
      </c>
      <c r="EI31">
        <v>0</v>
      </c>
      <c r="EJ31">
        <v>0</v>
      </c>
      <c r="EK31">
        <v>0</v>
      </c>
      <c r="EL31">
        <v>1</v>
      </c>
      <c r="EM31">
        <v>0</v>
      </c>
      <c r="EN31">
        <v>0</v>
      </c>
      <c r="EO31">
        <v>0</v>
      </c>
      <c r="EP31" s="40">
        <f t="shared" si="4"/>
        <v>0</v>
      </c>
      <c r="EQ31" s="40">
        <f t="shared" si="5"/>
        <v>1</v>
      </c>
      <c r="ER31" s="40">
        <f t="shared" si="6"/>
        <v>1</v>
      </c>
      <c r="ES31" s="40">
        <f t="shared" si="7"/>
        <v>1</v>
      </c>
      <c r="ET31" s="40">
        <f t="shared" si="8"/>
        <v>0</v>
      </c>
      <c r="EU31" s="40" t="str">
        <f t="shared" si="9"/>
        <v>SKIP</v>
      </c>
      <c r="EV31" s="40">
        <f t="shared" si="10"/>
        <v>1</v>
      </c>
      <c r="EW31" s="40">
        <f t="shared" si="11"/>
        <v>1</v>
      </c>
      <c r="EX31" s="40">
        <f t="shared" si="12"/>
        <v>0</v>
      </c>
      <c r="EY31" s="40">
        <f t="shared" si="13"/>
        <v>1</v>
      </c>
      <c r="EZ31" s="40">
        <f t="shared" si="14"/>
        <v>1</v>
      </c>
      <c r="FA31" s="40">
        <f t="shared" si="15"/>
        <v>1</v>
      </c>
      <c r="FB31" s="40">
        <f t="shared" si="16"/>
        <v>0</v>
      </c>
      <c r="FC31" s="40">
        <f t="shared" si="17"/>
        <v>1</v>
      </c>
      <c r="FD31" s="40">
        <f t="shared" si="18"/>
        <v>2</v>
      </c>
      <c r="FE31" s="40">
        <f t="shared" si="19"/>
        <v>1</v>
      </c>
      <c r="FF31" s="40">
        <f t="shared" si="20"/>
        <v>1</v>
      </c>
      <c r="FG31" s="40">
        <f t="shared" si="21"/>
        <v>0</v>
      </c>
      <c r="FH31" s="40">
        <f t="shared" si="22"/>
        <v>0</v>
      </c>
      <c r="FI31" s="40">
        <f t="shared" si="23"/>
        <v>1</v>
      </c>
      <c r="FJ31" s="40">
        <f t="shared" si="24"/>
        <v>1</v>
      </c>
      <c r="FK31" s="38">
        <f t="shared" si="25"/>
        <v>15</v>
      </c>
      <c r="FL31">
        <v>3</v>
      </c>
      <c r="FM31">
        <v>3</v>
      </c>
      <c r="FN31">
        <v>7</v>
      </c>
      <c r="FO31">
        <v>7</v>
      </c>
      <c r="FP31">
        <v>7</v>
      </c>
      <c r="FQ31">
        <v>1</v>
      </c>
      <c r="FR31">
        <v>0</v>
      </c>
      <c r="FS31">
        <v>0</v>
      </c>
      <c r="FT31">
        <v>0</v>
      </c>
      <c r="FU31">
        <v>0</v>
      </c>
      <c r="FV31" s="38">
        <f t="shared" si="61"/>
        <v>17</v>
      </c>
      <c r="FW31" s="38">
        <f t="shared" si="62"/>
        <v>11</v>
      </c>
      <c r="FX31">
        <v>4</v>
      </c>
      <c r="FY31">
        <v>4</v>
      </c>
      <c r="FZ31">
        <v>4</v>
      </c>
      <c r="GA31">
        <v>1</v>
      </c>
      <c r="GB31">
        <v>0</v>
      </c>
      <c r="GC31">
        <v>1</v>
      </c>
      <c r="GD31">
        <v>1</v>
      </c>
      <c r="GE31">
        <v>4</v>
      </c>
      <c r="GF31">
        <v>1</v>
      </c>
      <c r="GG31">
        <v>0</v>
      </c>
      <c r="GH31" s="32">
        <f>AVERAGE(GI31:GN31)</f>
        <v>2.8333333333333335</v>
      </c>
      <c r="GI31">
        <v>4</v>
      </c>
      <c r="GJ31">
        <v>1</v>
      </c>
      <c r="GK31">
        <v>5</v>
      </c>
      <c r="GL31">
        <v>5</v>
      </c>
      <c r="GM31">
        <v>1</v>
      </c>
      <c r="GN31">
        <v>1</v>
      </c>
      <c r="GO31">
        <v>5</v>
      </c>
      <c r="GP31">
        <v>4</v>
      </c>
      <c r="GQ31">
        <v>5</v>
      </c>
      <c r="GR31">
        <v>5</v>
      </c>
      <c r="GS31">
        <v>5</v>
      </c>
      <c r="GT31">
        <v>1</v>
      </c>
      <c r="GU31">
        <v>1</v>
      </c>
      <c r="GV31">
        <v>1</v>
      </c>
      <c r="GW31">
        <v>1</v>
      </c>
      <c r="GX31">
        <v>1</v>
      </c>
      <c r="GY31">
        <v>4</v>
      </c>
      <c r="GZ31">
        <v>1</v>
      </c>
      <c r="HA31">
        <v>3</v>
      </c>
      <c r="HB31">
        <v>3</v>
      </c>
      <c r="HC31">
        <v>4</v>
      </c>
      <c r="HD31" s="38">
        <f t="shared" si="63"/>
        <v>3.25</v>
      </c>
      <c r="HE31" s="38">
        <f t="shared" si="64"/>
        <v>0.66666666666666663</v>
      </c>
      <c r="HF31" s="38">
        <f t="shared" si="65"/>
        <v>1.6666666666666667</v>
      </c>
      <c r="HG31" s="38">
        <f>AVERAGE(GH31:GN31)</f>
        <v>2.8333333333333335</v>
      </c>
      <c r="HH31" s="38">
        <f t="shared" si="67"/>
        <v>4.8</v>
      </c>
      <c r="HI31" s="38">
        <f t="shared" si="68"/>
        <v>1</v>
      </c>
      <c r="HJ31" s="38">
        <f t="shared" si="69"/>
        <v>2</v>
      </c>
      <c r="HK31" s="38">
        <f t="shared" si="70"/>
        <v>3.3333333333333335</v>
      </c>
      <c r="HL31" t="s">
        <v>683</v>
      </c>
      <c r="HM31">
        <v>1</v>
      </c>
      <c r="HN31" t="s">
        <v>684</v>
      </c>
      <c r="HO31">
        <v>2</v>
      </c>
      <c r="HP31">
        <v>0</v>
      </c>
      <c r="HQ31">
        <v>0</v>
      </c>
      <c r="HR31">
        <v>0</v>
      </c>
      <c r="HS31">
        <v>0</v>
      </c>
      <c r="HT31">
        <v>0</v>
      </c>
      <c r="HU31">
        <v>0</v>
      </c>
      <c r="HV31">
        <v>0</v>
      </c>
      <c r="HW31">
        <v>0</v>
      </c>
      <c r="HX31">
        <v>1</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1</v>
      </c>
      <c r="JH31">
        <v>0</v>
      </c>
      <c r="JI31">
        <v>0</v>
      </c>
      <c r="JJ31">
        <v>0</v>
      </c>
      <c r="JK31">
        <v>0</v>
      </c>
      <c r="JL31">
        <v>1</v>
      </c>
      <c r="JM31">
        <v>0</v>
      </c>
      <c r="JN31">
        <v>0</v>
      </c>
      <c r="JO31">
        <v>2</v>
      </c>
      <c r="JP31">
        <v>1</v>
      </c>
      <c r="JQ31">
        <v>1</v>
      </c>
      <c r="JR31">
        <v>1</v>
      </c>
      <c r="JS31">
        <v>1</v>
      </c>
      <c r="JT31">
        <v>1</v>
      </c>
      <c r="JU31">
        <v>3</v>
      </c>
      <c r="JV31">
        <v>2</v>
      </c>
      <c r="JW31">
        <v>1</v>
      </c>
      <c r="JX31">
        <v>1</v>
      </c>
      <c r="JY31">
        <v>1</v>
      </c>
      <c r="JZ31">
        <v>2</v>
      </c>
      <c r="KA31">
        <v>1</v>
      </c>
      <c r="KB31">
        <v>1</v>
      </c>
      <c r="KC31">
        <v>1</v>
      </c>
      <c r="KD31" s="52">
        <f t="shared" si="71"/>
        <v>15</v>
      </c>
      <c r="KE31" s="48">
        <f t="shared" si="72"/>
        <v>5</v>
      </c>
      <c r="KF31" s="53">
        <f t="shared" si="73"/>
        <v>20</v>
      </c>
      <c r="KG31">
        <v>62</v>
      </c>
      <c r="KH31">
        <v>1</v>
      </c>
      <c r="KI31">
        <v>0</v>
      </c>
      <c r="KJ31">
        <v>0</v>
      </c>
      <c r="KK31">
        <v>0</v>
      </c>
      <c r="KL31">
        <v>0</v>
      </c>
      <c r="KM31">
        <v>0</v>
      </c>
      <c r="KN31">
        <v>0</v>
      </c>
      <c r="KO31">
        <v>0</v>
      </c>
      <c r="KP31">
        <v>0</v>
      </c>
      <c r="KQ31">
        <v>0</v>
      </c>
      <c r="KR31">
        <v>0</v>
      </c>
      <c r="KS31" t="s">
        <v>575</v>
      </c>
      <c r="KT31" t="s">
        <v>685</v>
      </c>
      <c r="KU31" t="s">
        <v>686</v>
      </c>
      <c r="KV31">
        <v>4</v>
      </c>
      <c r="KW31">
        <v>1</v>
      </c>
      <c r="KX31">
        <v>1</v>
      </c>
      <c r="KY31">
        <v>1</v>
      </c>
      <c r="KZ31">
        <v>0</v>
      </c>
      <c r="LA31">
        <v>2</v>
      </c>
      <c r="LB31">
        <v>2</v>
      </c>
      <c r="LC31">
        <v>2</v>
      </c>
      <c r="LD31">
        <v>2</v>
      </c>
      <c r="LE31">
        <v>1</v>
      </c>
      <c r="LF31">
        <v>2</v>
      </c>
      <c r="LG31" t="s">
        <v>575</v>
      </c>
      <c r="LH31">
        <v>5</v>
      </c>
      <c r="LI31">
        <v>1</v>
      </c>
      <c r="LJ31">
        <v>1</v>
      </c>
      <c r="LK31">
        <v>5</v>
      </c>
      <c r="LL31">
        <v>1</v>
      </c>
      <c r="LM31">
        <v>5</v>
      </c>
      <c r="LN31">
        <v>5</v>
      </c>
      <c r="LO31">
        <v>4</v>
      </c>
      <c r="LP31">
        <v>5</v>
      </c>
      <c r="LQ31">
        <v>4</v>
      </c>
      <c r="LR31">
        <v>4</v>
      </c>
      <c r="LS31">
        <v>5</v>
      </c>
      <c r="LT31">
        <v>1</v>
      </c>
      <c r="LU31">
        <v>1</v>
      </c>
      <c r="LV31">
        <v>4</v>
      </c>
      <c r="LW31">
        <v>3</v>
      </c>
      <c r="LX31">
        <v>5</v>
      </c>
      <c r="LY31">
        <v>2</v>
      </c>
      <c r="LZ31">
        <v>1</v>
      </c>
      <c r="MA31">
        <v>2</v>
      </c>
      <c r="MB31" s="3">
        <f t="shared" si="87"/>
        <v>5</v>
      </c>
      <c r="MC31" s="3">
        <f t="shared" si="39"/>
        <v>5</v>
      </c>
      <c r="MD31" s="3">
        <f t="shared" si="86"/>
        <v>1</v>
      </c>
      <c r="ME31" s="3">
        <f t="shared" si="88"/>
        <v>5</v>
      </c>
      <c r="MF31" s="3">
        <f t="shared" si="89"/>
        <v>1</v>
      </c>
      <c r="MG31" s="3">
        <f t="shared" si="90"/>
        <v>5</v>
      </c>
      <c r="MH31" s="3">
        <f t="shared" si="44"/>
        <v>1</v>
      </c>
      <c r="MI31" s="3">
        <f t="shared" si="45"/>
        <v>2</v>
      </c>
      <c r="MJ31" s="3">
        <f t="shared" si="91"/>
        <v>5</v>
      </c>
      <c r="MK31" s="3">
        <f t="shared" si="92"/>
        <v>4</v>
      </c>
      <c r="ML31" s="3">
        <f t="shared" si="93"/>
        <v>4</v>
      </c>
      <c r="MM31" s="3">
        <f t="shared" si="94"/>
        <v>5</v>
      </c>
      <c r="MN31" s="3">
        <f t="shared" si="95"/>
        <v>1</v>
      </c>
      <c r="MO31" s="3">
        <f t="shared" si="96"/>
        <v>1</v>
      </c>
      <c r="MP31" s="3">
        <f t="shared" si="97"/>
        <v>4</v>
      </c>
      <c r="MQ31" s="3">
        <f t="shared" si="98"/>
        <v>3</v>
      </c>
      <c r="MR31" s="3">
        <f t="shared" si="99"/>
        <v>5</v>
      </c>
      <c r="MS31" s="3">
        <f t="shared" si="47"/>
        <v>4</v>
      </c>
      <c r="MT31" s="3">
        <f t="shared" si="100"/>
        <v>1</v>
      </c>
      <c r="MU31" s="3">
        <f t="shared" si="49"/>
        <v>4</v>
      </c>
      <c r="MV31" s="34">
        <f t="shared" si="50"/>
        <v>66</v>
      </c>
      <c r="MW31">
        <v>2</v>
      </c>
      <c r="MX31">
        <v>1</v>
      </c>
      <c r="MY31">
        <v>4</v>
      </c>
      <c r="MZ31">
        <v>3</v>
      </c>
      <c r="NA31">
        <v>3</v>
      </c>
      <c r="NB31">
        <v>4</v>
      </c>
      <c r="NC31">
        <v>1</v>
      </c>
      <c r="ND31">
        <v>1</v>
      </c>
      <c r="NE31">
        <v>3</v>
      </c>
      <c r="NF31">
        <v>3</v>
      </c>
      <c r="NG31">
        <v>2</v>
      </c>
      <c r="NH31" s="59">
        <f t="shared" si="51"/>
        <v>0</v>
      </c>
      <c r="NI31">
        <f t="shared" si="52"/>
        <v>50</v>
      </c>
      <c r="NJ31">
        <f t="shared" si="53"/>
        <v>25</v>
      </c>
      <c r="NK31" s="34">
        <f t="shared" si="54"/>
        <v>50</v>
      </c>
    </row>
    <row r="32" spans="1:375" x14ac:dyDescent="0.2">
      <c r="A32" t="s">
        <v>132</v>
      </c>
      <c r="B32">
        <v>31</v>
      </c>
      <c r="C32" s="26">
        <v>42664</v>
      </c>
      <c r="D32">
        <v>4</v>
      </c>
      <c r="E32">
        <v>8</v>
      </c>
      <c r="F32">
        <v>8</v>
      </c>
      <c r="G32">
        <v>1</v>
      </c>
      <c r="H32">
        <v>0</v>
      </c>
      <c r="I32">
        <v>0</v>
      </c>
      <c r="J32">
        <v>0</v>
      </c>
      <c r="K32">
        <v>0</v>
      </c>
      <c r="L32">
        <v>1</v>
      </c>
      <c r="M32">
        <v>2</v>
      </c>
      <c r="N32">
        <v>1</v>
      </c>
      <c r="O32">
        <v>0</v>
      </c>
      <c r="P32">
        <v>2</v>
      </c>
      <c r="Q32">
        <v>0</v>
      </c>
      <c r="R32">
        <v>2</v>
      </c>
      <c r="S32">
        <v>0</v>
      </c>
      <c r="T32">
        <f t="shared" si="55"/>
        <v>0</v>
      </c>
      <c r="U32">
        <f t="shared" si="0"/>
        <v>2</v>
      </c>
      <c r="V32" s="35">
        <f t="shared" si="56"/>
        <v>9</v>
      </c>
      <c r="W32">
        <v>3</v>
      </c>
      <c r="X32">
        <v>1</v>
      </c>
      <c r="Y32">
        <v>3</v>
      </c>
      <c r="Z32">
        <v>3</v>
      </c>
      <c r="AA32">
        <v>2</v>
      </c>
      <c r="AB32">
        <v>3</v>
      </c>
      <c r="AC32">
        <v>3</v>
      </c>
      <c r="AD32">
        <v>4</v>
      </c>
      <c r="AE32">
        <v>2</v>
      </c>
      <c r="AF32">
        <v>3</v>
      </c>
      <c r="AG32">
        <v>4</v>
      </c>
      <c r="AH32">
        <v>2</v>
      </c>
      <c r="AI32">
        <v>3</v>
      </c>
      <c r="AJ32" s="38">
        <f t="shared" si="57"/>
        <v>13</v>
      </c>
      <c r="AK32" s="38">
        <f t="shared" si="58"/>
        <v>9</v>
      </c>
      <c r="AL32" s="38">
        <f t="shared" si="59"/>
        <v>14</v>
      </c>
      <c r="AM32" s="38">
        <f t="shared" si="60"/>
        <v>36</v>
      </c>
      <c r="AN32">
        <v>1</v>
      </c>
      <c r="AO32">
        <v>0</v>
      </c>
      <c r="AP32">
        <v>0</v>
      </c>
      <c r="AQ32">
        <v>0</v>
      </c>
      <c r="AR32">
        <v>0</v>
      </c>
      <c r="AS32">
        <v>1</v>
      </c>
      <c r="AT32">
        <v>0</v>
      </c>
      <c r="AU32">
        <v>0</v>
      </c>
      <c r="AV32">
        <v>0</v>
      </c>
      <c r="AW32">
        <v>0</v>
      </c>
      <c r="AX32">
        <v>1</v>
      </c>
      <c r="AY32">
        <v>0</v>
      </c>
      <c r="AZ32">
        <v>0</v>
      </c>
      <c r="BA32">
        <v>0</v>
      </c>
      <c r="BB32">
        <v>0</v>
      </c>
      <c r="BC32">
        <v>0</v>
      </c>
      <c r="BD32">
        <v>1</v>
      </c>
      <c r="BE32">
        <v>0</v>
      </c>
      <c r="BF32">
        <v>0</v>
      </c>
      <c r="BG32">
        <v>0</v>
      </c>
      <c r="BH32">
        <v>1</v>
      </c>
      <c r="BI32">
        <v>0</v>
      </c>
      <c r="BJ32">
        <v>0</v>
      </c>
      <c r="BK32">
        <v>0</v>
      </c>
      <c r="BL32">
        <v>0</v>
      </c>
      <c r="BM32">
        <v>1</v>
      </c>
      <c r="BN32">
        <v>0</v>
      </c>
      <c r="BO32">
        <v>0</v>
      </c>
      <c r="BP32">
        <v>0</v>
      </c>
      <c r="BQ32">
        <v>0</v>
      </c>
      <c r="BR32">
        <v>1</v>
      </c>
      <c r="BS32">
        <v>0</v>
      </c>
      <c r="BT32">
        <v>0</v>
      </c>
      <c r="BU32">
        <v>0</v>
      </c>
      <c r="BV32">
        <v>0</v>
      </c>
      <c r="BW32">
        <v>1</v>
      </c>
      <c r="BX32">
        <v>0</v>
      </c>
      <c r="BY32">
        <v>0</v>
      </c>
      <c r="BZ32">
        <v>0</v>
      </c>
      <c r="CA32">
        <v>0</v>
      </c>
      <c r="CB32">
        <v>1</v>
      </c>
      <c r="CC32">
        <v>0</v>
      </c>
      <c r="CD32">
        <v>0</v>
      </c>
      <c r="CE32">
        <v>0</v>
      </c>
      <c r="CF32">
        <v>0</v>
      </c>
      <c r="CG32">
        <v>1</v>
      </c>
      <c r="CH32">
        <v>0</v>
      </c>
      <c r="CI32">
        <v>0</v>
      </c>
      <c r="CJ32">
        <v>0</v>
      </c>
      <c r="CK32">
        <v>0</v>
      </c>
      <c r="CL32">
        <v>0</v>
      </c>
      <c r="CM32">
        <v>1</v>
      </c>
      <c r="CN32">
        <v>0</v>
      </c>
      <c r="CO32">
        <v>0</v>
      </c>
      <c r="CP32">
        <v>0</v>
      </c>
      <c r="CQ32">
        <v>1</v>
      </c>
      <c r="CR32">
        <v>0</v>
      </c>
      <c r="CS32">
        <v>0</v>
      </c>
      <c r="CT32">
        <v>0</v>
      </c>
      <c r="CU32">
        <v>0</v>
      </c>
      <c r="CV32">
        <v>1</v>
      </c>
      <c r="CW32">
        <v>0</v>
      </c>
      <c r="CX32">
        <v>0</v>
      </c>
      <c r="CY32">
        <v>0</v>
      </c>
      <c r="CZ32">
        <v>0</v>
      </c>
      <c r="DA32">
        <v>1</v>
      </c>
      <c r="DB32">
        <v>0</v>
      </c>
      <c r="DC32">
        <v>0</v>
      </c>
      <c r="DD32">
        <v>0</v>
      </c>
      <c r="DE32">
        <v>0</v>
      </c>
      <c r="DF32">
        <v>0</v>
      </c>
      <c r="DG32">
        <v>1</v>
      </c>
      <c r="DH32">
        <v>0</v>
      </c>
      <c r="DI32">
        <v>0</v>
      </c>
      <c r="DJ32">
        <v>0</v>
      </c>
      <c r="DK32">
        <v>0</v>
      </c>
      <c r="DL32">
        <v>1</v>
      </c>
      <c r="DM32">
        <v>0</v>
      </c>
      <c r="DN32">
        <v>0</v>
      </c>
      <c r="DO32">
        <v>0</v>
      </c>
      <c r="DP32">
        <v>0</v>
      </c>
      <c r="DQ32">
        <v>1</v>
      </c>
      <c r="DR32">
        <v>0</v>
      </c>
      <c r="DS32">
        <v>0</v>
      </c>
      <c r="DT32">
        <v>0</v>
      </c>
      <c r="DU32">
        <v>1</v>
      </c>
      <c r="DV32">
        <v>0</v>
      </c>
      <c r="DW32">
        <v>0</v>
      </c>
      <c r="DX32">
        <v>0</v>
      </c>
      <c r="DY32">
        <v>0</v>
      </c>
      <c r="DZ32">
        <v>1</v>
      </c>
      <c r="EA32">
        <v>0</v>
      </c>
      <c r="EB32">
        <v>0</v>
      </c>
      <c r="EC32">
        <v>0</v>
      </c>
      <c r="ED32">
        <v>0</v>
      </c>
      <c r="EF32">
        <v>1</v>
      </c>
      <c r="EG32">
        <v>0</v>
      </c>
      <c r="EH32">
        <v>0</v>
      </c>
      <c r="EI32">
        <v>0</v>
      </c>
      <c r="EJ32">
        <v>0</v>
      </c>
      <c r="EK32">
        <v>0</v>
      </c>
      <c r="EL32">
        <v>0</v>
      </c>
      <c r="EM32">
        <v>0</v>
      </c>
      <c r="EN32">
        <v>0</v>
      </c>
      <c r="EO32">
        <v>1</v>
      </c>
      <c r="EP32" s="40">
        <f t="shared" si="4"/>
        <v>0</v>
      </c>
      <c r="EQ32" s="40">
        <f t="shared" si="5"/>
        <v>0</v>
      </c>
      <c r="ER32" s="40">
        <f t="shared" si="6"/>
        <v>0</v>
      </c>
      <c r="ES32" s="40">
        <f t="shared" si="7"/>
        <v>1</v>
      </c>
      <c r="ET32" s="40">
        <f t="shared" si="8"/>
        <v>0</v>
      </c>
      <c r="EU32" s="40">
        <f t="shared" si="9"/>
        <v>0</v>
      </c>
      <c r="EV32" s="40">
        <f t="shared" si="10"/>
        <v>0</v>
      </c>
      <c r="EW32" s="40">
        <f t="shared" si="11"/>
        <v>0</v>
      </c>
      <c r="EX32" s="40">
        <f t="shared" si="12"/>
        <v>0</v>
      </c>
      <c r="EY32" s="40">
        <f t="shared" si="13"/>
        <v>0</v>
      </c>
      <c r="EZ32" s="40">
        <f t="shared" si="14"/>
        <v>1</v>
      </c>
      <c r="FA32" s="40">
        <f t="shared" si="15"/>
        <v>0</v>
      </c>
      <c r="FB32" s="40">
        <f t="shared" si="16"/>
        <v>0</v>
      </c>
      <c r="FC32" s="40">
        <f t="shared" si="17"/>
        <v>0</v>
      </c>
      <c r="FD32" s="40">
        <f t="shared" si="18"/>
        <v>1</v>
      </c>
      <c r="FE32" s="40">
        <f t="shared" si="19"/>
        <v>1</v>
      </c>
      <c r="FF32" s="40">
        <f t="shared" si="20"/>
        <v>1</v>
      </c>
      <c r="FG32" s="40">
        <f t="shared" si="21"/>
        <v>0</v>
      </c>
      <c r="FH32" s="40">
        <f t="shared" si="22"/>
        <v>0</v>
      </c>
      <c r="FI32" s="40">
        <f t="shared" si="23"/>
        <v>0</v>
      </c>
      <c r="FJ32" s="40" t="str">
        <f t="shared" si="24"/>
        <v>SKIP</v>
      </c>
      <c r="FK32" s="38">
        <f t="shared" si="25"/>
        <v>5</v>
      </c>
      <c r="FL32">
        <v>3</v>
      </c>
      <c r="FM32">
        <v>3</v>
      </c>
      <c r="FN32">
        <v>4</v>
      </c>
      <c r="FO32">
        <v>4</v>
      </c>
      <c r="FP32">
        <v>3</v>
      </c>
      <c r="FQ32">
        <v>3</v>
      </c>
      <c r="FR32">
        <v>2</v>
      </c>
      <c r="FS32">
        <v>2</v>
      </c>
      <c r="FT32">
        <v>1</v>
      </c>
      <c r="FU32">
        <v>4</v>
      </c>
      <c r="FV32" s="38">
        <f t="shared" si="61"/>
        <v>18</v>
      </c>
      <c r="FW32" s="38">
        <f t="shared" si="62"/>
        <v>11</v>
      </c>
      <c r="FX32">
        <v>3</v>
      </c>
      <c r="FY32">
        <v>3</v>
      </c>
      <c r="FZ32">
        <v>3</v>
      </c>
      <c r="GA32">
        <v>3</v>
      </c>
      <c r="GB32">
        <v>2</v>
      </c>
      <c r="GC32">
        <v>2</v>
      </c>
      <c r="GD32">
        <v>4</v>
      </c>
      <c r="GE32">
        <v>4</v>
      </c>
      <c r="GF32">
        <v>3</v>
      </c>
      <c r="GG32">
        <v>2</v>
      </c>
      <c r="GH32">
        <v>2</v>
      </c>
      <c r="GI32">
        <v>3</v>
      </c>
      <c r="GJ32">
        <v>2</v>
      </c>
      <c r="GK32">
        <v>1</v>
      </c>
      <c r="GL32">
        <v>2</v>
      </c>
      <c r="GM32">
        <v>3</v>
      </c>
      <c r="GN32">
        <v>3</v>
      </c>
      <c r="GO32">
        <v>4</v>
      </c>
      <c r="GP32">
        <v>4</v>
      </c>
      <c r="GQ32">
        <v>4</v>
      </c>
      <c r="GR32">
        <v>3</v>
      </c>
      <c r="GS32">
        <v>4</v>
      </c>
      <c r="GT32">
        <v>4</v>
      </c>
      <c r="GU32">
        <v>4</v>
      </c>
      <c r="GV32">
        <v>3</v>
      </c>
      <c r="GW32">
        <v>2</v>
      </c>
      <c r="GX32">
        <v>3</v>
      </c>
      <c r="GY32">
        <v>3</v>
      </c>
      <c r="GZ32">
        <v>3</v>
      </c>
      <c r="HA32">
        <v>3</v>
      </c>
      <c r="HB32">
        <v>2</v>
      </c>
      <c r="HC32">
        <v>2</v>
      </c>
      <c r="HD32" s="38">
        <f t="shared" si="63"/>
        <v>3</v>
      </c>
      <c r="HE32" s="38">
        <f t="shared" si="64"/>
        <v>2.6666666666666665</v>
      </c>
      <c r="HF32" s="38">
        <f t="shared" si="65"/>
        <v>3</v>
      </c>
      <c r="HG32" s="38">
        <f t="shared" si="66"/>
        <v>2.2857142857142856</v>
      </c>
      <c r="HH32" s="38">
        <f t="shared" si="67"/>
        <v>3.8</v>
      </c>
      <c r="HI32" s="38">
        <f t="shared" si="68"/>
        <v>3.25</v>
      </c>
      <c r="HJ32" s="38">
        <f t="shared" si="69"/>
        <v>3</v>
      </c>
      <c r="HK32" s="38">
        <f t="shared" si="70"/>
        <v>2.3333333333333335</v>
      </c>
      <c r="HL32" t="s">
        <v>687</v>
      </c>
      <c r="HM32">
        <v>1</v>
      </c>
      <c r="HN32" t="s">
        <v>688</v>
      </c>
      <c r="HO32">
        <v>1</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1</v>
      </c>
      <c r="IY32">
        <v>1</v>
      </c>
      <c r="IZ32">
        <v>1</v>
      </c>
      <c r="JA32">
        <v>0</v>
      </c>
      <c r="JB32">
        <v>0</v>
      </c>
      <c r="JC32">
        <v>0</v>
      </c>
      <c r="JD32">
        <v>0</v>
      </c>
      <c r="JE32">
        <v>0</v>
      </c>
      <c r="JF32">
        <v>0</v>
      </c>
      <c r="JG32">
        <v>0</v>
      </c>
      <c r="JH32">
        <v>0</v>
      </c>
      <c r="JI32">
        <v>0</v>
      </c>
      <c r="JJ32">
        <v>0</v>
      </c>
      <c r="JK32">
        <v>0</v>
      </c>
      <c r="JL32">
        <v>0</v>
      </c>
      <c r="JM32">
        <v>0</v>
      </c>
      <c r="JN32">
        <v>0</v>
      </c>
      <c r="JO32">
        <v>1</v>
      </c>
      <c r="JP32">
        <v>0</v>
      </c>
      <c r="JQ32">
        <v>0</v>
      </c>
      <c r="JR32">
        <v>1</v>
      </c>
      <c r="JS32">
        <v>0</v>
      </c>
      <c r="JT32">
        <v>0</v>
      </c>
      <c r="JU32">
        <v>0</v>
      </c>
      <c r="JV32">
        <v>1</v>
      </c>
      <c r="JW32">
        <v>0</v>
      </c>
      <c r="JX32">
        <v>0</v>
      </c>
      <c r="JY32">
        <v>0</v>
      </c>
      <c r="JZ32">
        <v>0</v>
      </c>
      <c r="KA32">
        <v>0</v>
      </c>
      <c r="KB32">
        <v>0</v>
      </c>
      <c r="KC32">
        <v>0</v>
      </c>
      <c r="KD32" s="52">
        <f t="shared" si="71"/>
        <v>3</v>
      </c>
      <c r="KE32" s="48">
        <f t="shared" si="72"/>
        <v>0</v>
      </c>
      <c r="KF32" s="53">
        <f t="shared" si="73"/>
        <v>3</v>
      </c>
      <c r="KG32">
        <v>52</v>
      </c>
      <c r="KH32">
        <v>0</v>
      </c>
      <c r="KI32">
        <v>0</v>
      </c>
      <c r="KJ32">
        <v>0</v>
      </c>
      <c r="KK32">
        <v>0</v>
      </c>
      <c r="KL32">
        <v>1</v>
      </c>
      <c r="KM32">
        <v>0</v>
      </c>
      <c r="KN32">
        <v>0</v>
      </c>
      <c r="KO32">
        <v>0</v>
      </c>
      <c r="KP32">
        <v>0</v>
      </c>
      <c r="KQ32">
        <v>0</v>
      </c>
      <c r="KR32">
        <v>0</v>
      </c>
      <c r="KS32" t="s">
        <v>584</v>
      </c>
      <c r="KT32" t="s">
        <v>689</v>
      </c>
      <c r="KU32" t="s">
        <v>690</v>
      </c>
      <c r="KV32">
        <v>2</v>
      </c>
      <c r="KW32">
        <v>1</v>
      </c>
      <c r="KX32">
        <v>1</v>
      </c>
      <c r="KY32">
        <v>2</v>
      </c>
      <c r="KZ32">
        <v>1</v>
      </c>
      <c r="LA32">
        <v>2</v>
      </c>
      <c r="LB32">
        <v>2</v>
      </c>
      <c r="LC32">
        <v>2</v>
      </c>
      <c r="LD32">
        <v>2</v>
      </c>
      <c r="LE32">
        <v>2</v>
      </c>
      <c r="LF32">
        <v>2</v>
      </c>
      <c r="LG32" t="s">
        <v>584</v>
      </c>
      <c r="LH32">
        <v>5</v>
      </c>
      <c r="LI32">
        <v>1</v>
      </c>
      <c r="LJ32">
        <v>3</v>
      </c>
      <c r="LK32">
        <v>1</v>
      </c>
      <c r="LL32">
        <v>3</v>
      </c>
      <c r="LM32">
        <v>5</v>
      </c>
      <c r="LN32">
        <v>4</v>
      </c>
      <c r="LO32">
        <v>1</v>
      </c>
      <c r="LP32">
        <v>3</v>
      </c>
      <c r="LQ32">
        <v>3</v>
      </c>
      <c r="LR32">
        <v>4</v>
      </c>
      <c r="LS32">
        <v>5</v>
      </c>
      <c r="LT32">
        <v>5</v>
      </c>
      <c r="LU32">
        <v>1</v>
      </c>
      <c r="LV32">
        <v>3</v>
      </c>
      <c r="LW32">
        <v>1</v>
      </c>
      <c r="LX32">
        <v>5</v>
      </c>
      <c r="LY32">
        <v>5</v>
      </c>
      <c r="LZ32">
        <v>3</v>
      </c>
      <c r="MA32">
        <v>4</v>
      </c>
      <c r="MB32" s="3">
        <f t="shared" si="87"/>
        <v>5</v>
      </c>
      <c r="MC32" s="3">
        <f t="shared" si="39"/>
        <v>5</v>
      </c>
      <c r="MD32" s="3">
        <f t="shared" si="86"/>
        <v>3</v>
      </c>
      <c r="ME32" s="3">
        <f t="shared" si="88"/>
        <v>1</v>
      </c>
      <c r="MF32" s="3">
        <f t="shared" si="89"/>
        <v>3</v>
      </c>
      <c r="MG32" s="3">
        <f t="shared" si="90"/>
        <v>5</v>
      </c>
      <c r="MH32" s="3">
        <f t="shared" si="44"/>
        <v>2</v>
      </c>
      <c r="MI32" s="3">
        <f t="shared" si="45"/>
        <v>5</v>
      </c>
      <c r="MJ32" s="3">
        <f t="shared" si="91"/>
        <v>3</v>
      </c>
      <c r="MK32" s="3">
        <f t="shared" si="92"/>
        <v>3</v>
      </c>
      <c r="ML32" s="3">
        <f t="shared" si="93"/>
        <v>4</v>
      </c>
      <c r="MM32" s="3">
        <f t="shared" si="94"/>
        <v>5</v>
      </c>
      <c r="MN32" s="3">
        <f t="shared" si="95"/>
        <v>5</v>
      </c>
      <c r="MO32" s="3">
        <f t="shared" si="96"/>
        <v>1</v>
      </c>
      <c r="MP32" s="3">
        <f t="shared" si="97"/>
        <v>3</v>
      </c>
      <c r="MQ32" s="3">
        <f t="shared" si="98"/>
        <v>1</v>
      </c>
      <c r="MR32" s="3">
        <f t="shared" si="99"/>
        <v>5</v>
      </c>
      <c r="MS32" s="3">
        <f t="shared" si="47"/>
        <v>1</v>
      </c>
      <c r="MT32" s="3">
        <f t="shared" si="100"/>
        <v>3</v>
      </c>
      <c r="MU32" s="3">
        <f t="shared" si="49"/>
        <v>2</v>
      </c>
      <c r="MV32" s="34">
        <f t="shared" si="50"/>
        <v>65</v>
      </c>
      <c r="MW32">
        <v>1</v>
      </c>
      <c r="MX32">
        <v>0</v>
      </c>
      <c r="MY32">
        <v>2</v>
      </c>
      <c r="MZ32">
        <v>1</v>
      </c>
      <c r="NA32">
        <v>2</v>
      </c>
      <c r="NB32">
        <v>3</v>
      </c>
      <c r="NC32">
        <v>3</v>
      </c>
      <c r="ND32">
        <v>4</v>
      </c>
      <c r="NE32">
        <v>3</v>
      </c>
      <c r="NF32">
        <v>4</v>
      </c>
      <c r="NG32">
        <v>2</v>
      </c>
      <c r="NH32" s="59">
        <f t="shared" si="51"/>
        <v>0</v>
      </c>
      <c r="NI32">
        <f t="shared" si="52"/>
        <v>50</v>
      </c>
      <c r="NJ32">
        <f t="shared" si="53"/>
        <v>23</v>
      </c>
      <c r="NK32" s="34">
        <f t="shared" si="54"/>
        <v>46</v>
      </c>
    </row>
    <row r="33" spans="1:375" x14ac:dyDescent="0.2">
      <c r="A33" t="s">
        <v>113</v>
      </c>
      <c r="B33">
        <v>32</v>
      </c>
      <c r="C33" s="26">
        <v>42683</v>
      </c>
      <c r="D33">
        <v>6</v>
      </c>
      <c r="E33">
        <v>9</v>
      </c>
      <c r="F33">
        <v>8</v>
      </c>
      <c r="G33">
        <v>0</v>
      </c>
      <c r="H33">
        <v>0</v>
      </c>
      <c r="I33">
        <v>1</v>
      </c>
      <c r="J33">
        <v>0</v>
      </c>
      <c r="K33">
        <v>0</v>
      </c>
      <c r="L33">
        <v>1</v>
      </c>
      <c r="M33">
        <v>1</v>
      </c>
      <c r="N33">
        <v>2</v>
      </c>
      <c r="O33">
        <v>0</v>
      </c>
      <c r="P33">
        <v>3</v>
      </c>
      <c r="Q33">
        <v>0</v>
      </c>
      <c r="R33">
        <v>1</v>
      </c>
      <c r="S33">
        <v>3</v>
      </c>
      <c r="T33">
        <f t="shared" si="55"/>
        <v>1</v>
      </c>
      <c r="U33">
        <f t="shared" si="0"/>
        <v>2</v>
      </c>
      <c r="V33" s="35">
        <f t="shared" si="56"/>
        <v>13</v>
      </c>
      <c r="W33">
        <v>2</v>
      </c>
      <c r="X33">
        <v>0</v>
      </c>
      <c r="Y33">
        <v>2</v>
      </c>
      <c r="Z33">
        <v>1</v>
      </c>
      <c r="AA33">
        <v>2</v>
      </c>
      <c r="AB33">
        <v>1</v>
      </c>
      <c r="AC33">
        <v>1</v>
      </c>
      <c r="AD33">
        <v>1</v>
      </c>
      <c r="AE33">
        <v>1</v>
      </c>
      <c r="AF33">
        <v>1</v>
      </c>
      <c r="AG33">
        <v>2</v>
      </c>
      <c r="AH33">
        <v>2</v>
      </c>
      <c r="AI33">
        <v>2</v>
      </c>
      <c r="AJ33" s="38">
        <f t="shared" si="57"/>
        <v>5</v>
      </c>
      <c r="AK33" s="38">
        <f t="shared" si="58"/>
        <v>4</v>
      </c>
      <c r="AL33" s="38">
        <f t="shared" si="59"/>
        <v>9</v>
      </c>
      <c r="AM33" s="38">
        <f t="shared" si="60"/>
        <v>18</v>
      </c>
      <c r="AN33">
        <v>1</v>
      </c>
      <c r="AO33">
        <v>0</v>
      </c>
      <c r="AP33">
        <v>0</v>
      </c>
      <c r="AQ33">
        <v>0</v>
      </c>
      <c r="AR33">
        <v>0</v>
      </c>
      <c r="AS33">
        <v>1</v>
      </c>
      <c r="AT33">
        <v>0</v>
      </c>
      <c r="AU33">
        <v>0</v>
      </c>
      <c r="AV33">
        <v>0</v>
      </c>
      <c r="AW33">
        <v>0</v>
      </c>
      <c r="AX33">
        <v>1</v>
      </c>
      <c r="AY33">
        <v>0</v>
      </c>
      <c r="AZ33">
        <v>0</v>
      </c>
      <c r="BA33">
        <v>0</v>
      </c>
      <c r="BB33">
        <v>0</v>
      </c>
      <c r="BC33">
        <v>0</v>
      </c>
      <c r="BD33">
        <v>1</v>
      </c>
      <c r="BE33">
        <v>0</v>
      </c>
      <c r="BF33">
        <v>0</v>
      </c>
      <c r="BG33">
        <v>0</v>
      </c>
      <c r="BH33">
        <v>1</v>
      </c>
      <c r="BI33">
        <v>0</v>
      </c>
      <c r="BJ33">
        <v>0</v>
      </c>
      <c r="BK33">
        <v>0</v>
      </c>
      <c r="BL33">
        <v>0</v>
      </c>
      <c r="BM33">
        <v>1</v>
      </c>
      <c r="BN33">
        <v>0</v>
      </c>
      <c r="BO33">
        <v>0</v>
      </c>
      <c r="BP33">
        <v>0</v>
      </c>
      <c r="BQ33">
        <v>0</v>
      </c>
      <c r="BR33">
        <v>1</v>
      </c>
      <c r="BS33">
        <v>0</v>
      </c>
      <c r="BT33">
        <v>0</v>
      </c>
      <c r="BU33">
        <v>0</v>
      </c>
      <c r="BV33">
        <v>0</v>
      </c>
      <c r="BW33">
        <v>1</v>
      </c>
      <c r="BX33">
        <v>0</v>
      </c>
      <c r="BY33">
        <v>0</v>
      </c>
      <c r="BZ33">
        <v>0</v>
      </c>
      <c r="CA33">
        <v>0</v>
      </c>
      <c r="CB33">
        <v>1</v>
      </c>
      <c r="CC33">
        <v>0</v>
      </c>
      <c r="CD33">
        <v>0</v>
      </c>
      <c r="CE33">
        <v>0</v>
      </c>
      <c r="CF33">
        <v>0</v>
      </c>
      <c r="CG33">
        <v>1</v>
      </c>
      <c r="CH33">
        <v>0</v>
      </c>
      <c r="CI33">
        <v>0</v>
      </c>
      <c r="CJ33">
        <v>0</v>
      </c>
      <c r="CK33">
        <v>0</v>
      </c>
      <c r="CL33">
        <v>0</v>
      </c>
      <c r="CM33">
        <v>1</v>
      </c>
      <c r="CN33">
        <v>0</v>
      </c>
      <c r="CO33">
        <v>0</v>
      </c>
      <c r="CP33">
        <v>0</v>
      </c>
      <c r="CQ33">
        <v>1</v>
      </c>
      <c r="CR33">
        <v>0</v>
      </c>
      <c r="CS33">
        <v>0</v>
      </c>
      <c r="CT33">
        <v>0</v>
      </c>
      <c r="CU33">
        <v>0</v>
      </c>
      <c r="CV33">
        <v>1</v>
      </c>
      <c r="CW33">
        <v>0</v>
      </c>
      <c r="CX33">
        <v>0</v>
      </c>
      <c r="CY33">
        <v>0</v>
      </c>
      <c r="CZ33">
        <v>0</v>
      </c>
      <c r="DA33">
        <v>1</v>
      </c>
      <c r="DB33">
        <v>0</v>
      </c>
      <c r="DC33">
        <v>0</v>
      </c>
      <c r="DD33">
        <v>0</v>
      </c>
      <c r="DE33">
        <v>0</v>
      </c>
      <c r="DF33">
        <v>0</v>
      </c>
      <c r="DG33">
        <v>1</v>
      </c>
      <c r="DH33">
        <v>0</v>
      </c>
      <c r="DI33">
        <v>0</v>
      </c>
      <c r="DJ33">
        <v>0</v>
      </c>
      <c r="DK33">
        <v>0</v>
      </c>
      <c r="DL33">
        <v>1</v>
      </c>
      <c r="DM33">
        <v>0</v>
      </c>
      <c r="DN33">
        <v>0</v>
      </c>
      <c r="DO33">
        <v>0</v>
      </c>
      <c r="DP33">
        <v>0</v>
      </c>
      <c r="DQ33">
        <v>1</v>
      </c>
      <c r="DR33">
        <v>0</v>
      </c>
      <c r="DS33">
        <v>0</v>
      </c>
      <c r="DT33">
        <v>0</v>
      </c>
      <c r="DU33">
        <v>0</v>
      </c>
      <c r="DV33">
        <v>1</v>
      </c>
      <c r="DW33">
        <v>0</v>
      </c>
      <c r="DX33">
        <v>0</v>
      </c>
      <c r="DY33">
        <v>0</v>
      </c>
      <c r="DZ33">
        <v>1</v>
      </c>
      <c r="EA33">
        <v>0</v>
      </c>
      <c r="EB33">
        <v>0</v>
      </c>
      <c r="EC33">
        <v>0</v>
      </c>
      <c r="ED33">
        <v>0</v>
      </c>
      <c r="EF33">
        <v>0</v>
      </c>
      <c r="EG33">
        <v>1</v>
      </c>
      <c r="EH33">
        <v>0</v>
      </c>
      <c r="EI33">
        <v>0</v>
      </c>
      <c r="EJ33">
        <v>0</v>
      </c>
      <c r="EK33">
        <v>0</v>
      </c>
      <c r="EL33">
        <v>1</v>
      </c>
      <c r="EM33">
        <v>0</v>
      </c>
      <c r="EN33">
        <v>0</v>
      </c>
      <c r="EO33">
        <v>0</v>
      </c>
      <c r="EP33" s="40">
        <f t="shared" si="4"/>
        <v>0</v>
      </c>
      <c r="EQ33" s="40">
        <f t="shared" si="5"/>
        <v>0</v>
      </c>
      <c r="ER33" s="40">
        <f t="shared" si="6"/>
        <v>0</v>
      </c>
      <c r="ES33" s="40">
        <f t="shared" si="7"/>
        <v>1</v>
      </c>
      <c r="ET33" s="40">
        <f t="shared" si="8"/>
        <v>0</v>
      </c>
      <c r="EU33" s="40">
        <f t="shared" si="9"/>
        <v>0</v>
      </c>
      <c r="EV33" s="40">
        <f t="shared" si="10"/>
        <v>0</v>
      </c>
      <c r="EW33" s="40">
        <f t="shared" si="11"/>
        <v>0</v>
      </c>
      <c r="EX33" s="40">
        <f t="shared" si="12"/>
        <v>0</v>
      </c>
      <c r="EY33" s="40">
        <f t="shared" si="13"/>
        <v>0</v>
      </c>
      <c r="EZ33" s="40">
        <f t="shared" si="14"/>
        <v>1</v>
      </c>
      <c r="FA33" s="40">
        <f t="shared" si="15"/>
        <v>0</v>
      </c>
      <c r="FB33" s="40">
        <f t="shared" si="16"/>
        <v>0</v>
      </c>
      <c r="FC33" s="40">
        <f t="shared" si="17"/>
        <v>0</v>
      </c>
      <c r="FD33" s="40">
        <f t="shared" si="18"/>
        <v>1</v>
      </c>
      <c r="FE33" s="40">
        <f t="shared" si="19"/>
        <v>1</v>
      </c>
      <c r="FF33" s="40">
        <f t="shared" si="20"/>
        <v>1</v>
      </c>
      <c r="FG33" s="40">
        <f t="shared" si="21"/>
        <v>1</v>
      </c>
      <c r="FH33" s="40">
        <f t="shared" si="22"/>
        <v>0</v>
      </c>
      <c r="FI33" s="40">
        <f t="shared" si="23"/>
        <v>1</v>
      </c>
      <c r="FJ33" s="40">
        <f t="shared" si="24"/>
        <v>1</v>
      </c>
      <c r="FK33" s="38">
        <f t="shared" si="25"/>
        <v>8</v>
      </c>
      <c r="FL33">
        <v>1</v>
      </c>
      <c r="FM33">
        <v>1</v>
      </c>
      <c r="FN33">
        <v>7</v>
      </c>
      <c r="FO33">
        <v>7</v>
      </c>
      <c r="FP33">
        <v>7</v>
      </c>
      <c r="FQ33">
        <v>7</v>
      </c>
      <c r="FR33">
        <v>0</v>
      </c>
      <c r="FS33">
        <v>0</v>
      </c>
      <c r="FT33">
        <v>0</v>
      </c>
      <c r="FU33">
        <v>0</v>
      </c>
      <c r="FV33" s="38">
        <f t="shared" si="61"/>
        <v>15</v>
      </c>
      <c r="FW33" s="38">
        <f t="shared" si="62"/>
        <v>15</v>
      </c>
      <c r="FX33">
        <v>3</v>
      </c>
      <c r="FY33">
        <v>5</v>
      </c>
      <c r="FZ33">
        <v>5</v>
      </c>
      <c r="GA33">
        <v>5</v>
      </c>
      <c r="GB33">
        <v>4</v>
      </c>
      <c r="GC33">
        <v>3</v>
      </c>
      <c r="GD33">
        <v>4</v>
      </c>
      <c r="GE33">
        <v>1</v>
      </c>
      <c r="GF33">
        <v>1</v>
      </c>
      <c r="GG33">
        <v>1</v>
      </c>
      <c r="GH33">
        <v>1</v>
      </c>
      <c r="GI33">
        <v>1</v>
      </c>
      <c r="GJ33">
        <v>5</v>
      </c>
      <c r="GK33">
        <v>1</v>
      </c>
      <c r="GL33">
        <v>1</v>
      </c>
      <c r="GM33">
        <v>5</v>
      </c>
      <c r="GN33">
        <v>5</v>
      </c>
      <c r="GO33">
        <v>5</v>
      </c>
      <c r="GP33">
        <v>5</v>
      </c>
      <c r="GQ33">
        <v>4</v>
      </c>
      <c r="GR33">
        <v>5</v>
      </c>
      <c r="GS33">
        <v>5</v>
      </c>
      <c r="GT33">
        <v>4</v>
      </c>
      <c r="GU33">
        <v>5</v>
      </c>
      <c r="GV33">
        <v>1</v>
      </c>
      <c r="GW33">
        <v>1</v>
      </c>
      <c r="GX33">
        <v>4</v>
      </c>
      <c r="GY33">
        <v>4</v>
      </c>
      <c r="GZ33">
        <v>5</v>
      </c>
      <c r="HA33">
        <v>5</v>
      </c>
      <c r="HB33">
        <v>5</v>
      </c>
      <c r="HC33">
        <v>5</v>
      </c>
      <c r="HD33" s="38">
        <f t="shared" si="63"/>
        <v>4.5</v>
      </c>
      <c r="HE33" s="38">
        <f t="shared" si="64"/>
        <v>3.6666666666666665</v>
      </c>
      <c r="HF33" s="38">
        <f t="shared" si="65"/>
        <v>1</v>
      </c>
      <c r="HG33" s="38">
        <f t="shared" si="66"/>
        <v>2.7142857142857144</v>
      </c>
      <c r="HH33" s="38">
        <f t="shared" si="67"/>
        <v>4.8</v>
      </c>
      <c r="HI33" s="38">
        <f t="shared" si="68"/>
        <v>2.75</v>
      </c>
      <c r="HJ33" s="38">
        <f t="shared" si="69"/>
        <v>4.333333333333333</v>
      </c>
      <c r="HK33" s="38">
        <f t="shared" si="70"/>
        <v>5</v>
      </c>
      <c r="HL33" t="s">
        <v>575</v>
      </c>
      <c r="HM33">
        <v>1</v>
      </c>
      <c r="HN33" t="s">
        <v>691</v>
      </c>
      <c r="HO33">
        <v>8</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1</v>
      </c>
      <c r="JO33">
        <v>2</v>
      </c>
      <c r="JP33">
        <v>2</v>
      </c>
      <c r="JQ33">
        <v>2</v>
      </c>
      <c r="JR33">
        <v>2</v>
      </c>
      <c r="JS33">
        <v>0</v>
      </c>
      <c r="JT33">
        <v>0</v>
      </c>
      <c r="JU33">
        <v>0</v>
      </c>
      <c r="JV33">
        <v>0</v>
      </c>
      <c r="JW33">
        <v>1</v>
      </c>
      <c r="JX33">
        <v>1</v>
      </c>
      <c r="JY33">
        <v>1</v>
      </c>
      <c r="JZ33">
        <v>1</v>
      </c>
      <c r="KA33">
        <v>0</v>
      </c>
      <c r="KB33">
        <v>1</v>
      </c>
      <c r="KC33">
        <v>0</v>
      </c>
      <c r="KD33" s="52">
        <f t="shared" si="71"/>
        <v>11</v>
      </c>
      <c r="KE33" s="48">
        <f t="shared" si="72"/>
        <v>2</v>
      </c>
      <c r="KF33" s="53">
        <f t="shared" si="73"/>
        <v>13</v>
      </c>
      <c r="KG33">
        <v>65</v>
      </c>
      <c r="KH33">
        <v>1</v>
      </c>
      <c r="KI33">
        <v>0</v>
      </c>
      <c r="KJ33">
        <v>0</v>
      </c>
      <c r="KK33">
        <v>0</v>
      </c>
      <c r="KL33">
        <v>0</v>
      </c>
      <c r="KM33">
        <v>0</v>
      </c>
      <c r="KN33">
        <v>0</v>
      </c>
      <c r="KO33">
        <v>0</v>
      </c>
      <c r="KP33">
        <v>0</v>
      </c>
      <c r="KQ33">
        <v>0</v>
      </c>
      <c r="KR33">
        <v>0</v>
      </c>
      <c r="KS33" t="s">
        <v>575</v>
      </c>
      <c r="KT33" t="s">
        <v>692</v>
      </c>
      <c r="KU33" t="s">
        <v>575</v>
      </c>
      <c r="KV33">
        <v>3</v>
      </c>
      <c r="KW33">
        <v>1</v>
      </c>
      <c r="KX33">
        <v>1</v>
      </c>
      <c r="KY33">
        <v>1</v>
      </c>
      <c r="KZ33">
        <v>1</v>
      </c>
      <c r="LA33">
        <v>2</v>
      </c>
      <c r="LB33">
        <v>2</v>
      </c>
      <c r="LC33">
        <v>2</v>
      </c>
      <c r="LD33">
        <v>2</v>
      </c>
      <c r="LE33">
        <v>1</v>
      </c>
      <c r="LF33">
        <v>3</v>
      </c>
      <c r="LG33" t="s">
        <v>575</v>
      </c>
      <c r="LH33">
        <v>5</v>
      </c>
      <c r="LI33">
        <v>2</v>
      </c>
      <c r="LJ33">
        <v>4</v>
      </c>
      <c r="LK33">
        <v>5</v>
      </c>
      <c r="LL33">
        <v>5</v>
      </c>
      <c r="LM33">
        <v>4</v>
      </c>
      <c r="LN33">
        <v>5</v>
      </c>
      <c r="LO33">
        <v>99</v>
      </c>
      <c r="LP33">
        <v>4</v>
      </c>
      <c r="LQ33">
        <v>1</v>
      </c>
      <c r="LR33">
        <v>4</v>
      </c>
      <c r="LS33">
        <v>5</v>
      </c>
      <c r="LT33">
        <v>2</v>
      </c>
      <c r="LU33">
        <v>2</v>
      </c>
      <c r="LV33">
        <v>1</v>
      </c>
      <c r="LW33">
        <v>1</v>
      </c>
      <c r="LX33">
        <v>1</v>
      </c>
      <c r="LY33">
        <v>1</v>
      </c>
      <c r="LZ33">
        <v>2</v>
      </c>
      <c r="MA33">
        <v>2</v>
      </c>
      <c r="MB33" s="3">
        <f t="shared" si="87"/>
        <v>5</v>
      </c>
      <c r="MC33" s="3">
        <f t="shared" si="39"/>
        <v>4</v>
      </c>
      <c r="MD33" s="3">
        <f t="shared" si="86"/>
        <v>4</v>
      </c>
      <c r="ME33" s="3">
        <f t="shared" si="88"/>
        <v>5</v>
      </c>
      <c r="MF33" s="3">
        <f t="shared" si="89"/>
        <v>5</v>
      </c>
      <c r="MG33" s="3">
        <f t="shared" si="90"/>
        <v>4</v>
      </c>
      <c r="MH33" s="3">
        <f t="shared" si="44"/>
        <v>1</v>
      </c>
      <c r="MI33" s="3">
        <f t="shared" si="45"/>
        <v>3</v>
      </c>
      <c r="MJ33" s="3">
        <f t="shared" si="91"/>
        <v>4</v>
      </c>
      <c r="MK33" s="3">
        <f t="shared" si="92"/>
        <v>1</v>
      </c>
      <c r="ML33" s="3">
        <f t="shared" si="93"/>
        <v>4</v>
      </c>
      <c r="MM33" s="3">
        <f t="shared" si="94"/>
        <v>5</v>
      </c>
      <c r="MN33" s="3">
        <f t="shared" si="95"/>
        <v>2</v>
      </c>
      <c r="MO33" s="3">
        <f t="shared" si="96"/>
        <v>2</v>
      </c>
      <c r="MP33" s="3">
        <f t="shared" si="97"/>
        <v>1</v>
      </c>
      <c r="MQ33" s="3">
        <f t="shared" si="98"/>
        <v>1</v>
      </c>
      <c r="MR33" s="3">
        <f t="shared" si="99"/>
        <v>1</v>
      </c>
      <c r="MS33" s="3">
        <f t="shared" si="47"/>
        <v>5</v>
      </c>
      <c r="MT33" s="3">
        <f t="shared" si="100"/>
        <v>2</v>
      </c>
      <c r="MU33" s="3">
        <f t="shared" si="49"/>
        <v>4</v>
      </c>
      <c r="MV33" s="34">
        <f t="shared" si="50"/>
        <v>63</v>
      </c>
      <c r="MW33"/>
      <c r="MZ33">
        <v>1</v>
      </c>
      <c r="NA33">
        <v>1</v>
      </c>
      <c r="NB33">
        <v>1</v>
      </c>
      <c r="NC33">
        <v>2</v>
      </c>
      <c r="ND33">
        <v>4</v>
      </c>
      <c r="NE33">
        <v>2</v>
      </c>
      <c r="NF33">
        <v>2</v>
      </c>
      <c r="NG33">
        <v>2</v>
      </c>
      <c r="NH33" s="59">
        <f t="shared" si="51"/>
        <v>0</v>
      </c>
      <c r="NI33">
        <f t="shared" si="52"/>
        <v>50</v>
      </c>
      <c r="NJ33">
        <f t="shared" si="53"/>
        <v>13</v>
      </c>
      <c r="NK33" s="34">
        <f t="shared" si="54"/>
        <v>26</v>
      </c>
    </row>
    <row r="34" spans="1:375" x14ac:dyDescent="0.2">
      <c r="A34" t="s">
        <v>114</v>
      </c>
      <c r="B34">
        <v>33</v>
      </c>
      <c r="C34" s="26">
        <v>42663</v>
      </c>
      <c r="D34">
        <v>7</v>
      </c>
      <c r="E34">
        <v>10</v>
      </c>
      <c r="F34">
        <v>7</v>
      </c>
      <c r="G34">
        <v>0</v>
      </c>
      <c r="H34">
        <v>0</v>
      </c>
      <c r="I34">
        <v>0</v>
      </c>
      <c r="J34">
        <v>1</v>
      </c>
      <c r="K34">
        <v>0</v>
      </c>
      <c r="L34">
        <v>1</v>
      </c>
      <c r="M34">
        <v>5</v>
      </c>
      <c r="N34">
        <v>4</v>
      </c>
      <c r="O34">
        <v>3</v>
      </c>
      <c r="P34">
        <v>5</v>
      </c>
      <c r="Q34">
        <v>3</v>
      </c>
      <c r="R34">
        <v>5</v>
      </c>
      <c r="S34">
        <v>4</v>
      </c>
      <c r="T34">
        <f t="shared" si="55"/>
        <v>1</v>
      </c>
      <c r="U34">
        <f t="shared" si="0"/>
        <v>2</v>
      </c>
      <c r="V34" s="35">
        <f t="shared" si="56"/>
        <v>32</v>
      </c>
      <c r="W34">
        <v>4</v>
      </c>
      <c r="X34">
        <v>3</v>
      </c>
      <c r="Y34">
        <v>3</v>
      </c>
      <c r="Z34">
        <v>3</v>
      </c>
      <c r="AA34">
        <v>3</v>
      </c>
      <c r="AB34">
        <v>3</v>
      </c>
      <c r="AC34">
        <v>2</v>
      </c>
      <c r="AD34">
        <v>2</v>
      </c>
      <c r="AE34">
        <v>2</v>
      </c>
      <c r="AF34">
        <v>2</v>
      </c>
      <c r="AG34">
        <v>2</v>
      </c>
      <c r="AH34">
        <v>3</v>
      </c>
      <c r="AI34">
        <v>3</v>
      </c>
      <c r="AJ34" s="38">
        <f t="shared" si="57"/>
        <v>8</v>
      </c>
      <c r="AK34" s="38">
        <f t="shared" si="58"/>
        <v>8</v>
      </c>
      <c r="AL34" s="38">
        <f t="shared" si="59"/>
        <v>19</v>
      </c>
      <c r="AM34" s="38">
        <f t="shared" si="60"/>
        <v>35</v>
      </c>
      <c r="AN34">
        <v>1</v>
      </c>
      <c r="AO34">
        <v>0</v>
      </c>
      <c r="AP34">
        <v>0</v>
      </c>
      <c r="AQ34">
        <v>0</v>
      </c>
      <c r="AR34">
        <v>0</v>
      </c>
      <c r="AS34">
        <v>1</v>
      </c>
      <c r="AT34">
        <v>0</v>
      </c>
      <c r="AU34">
        <v>0</v>
      </c>
      <c r="AV34">
        <v>0</v>
      </c>
      <c r="AW34">
        <v>0</v>
      </c>
      <c r="AX34">
        <v>1</v>
      </c>
      <c r="AY34">
        <v>0</v>
      </c>
      <c r="AZ34">
        <v>0</v>
      </c>
      <c r="BA34">
        <v>0</v>
      </c>
      <c r="BB34">
        <v>0</v>
      </c>
      <c r="BC34">
        <v>0</v>
      </c>
      <c r="BD34">
        <v>1</v>
      </c>
      <c r="BE34">
        <v>0</v>
      </c>
      <c r="BF34">
        <v>0</v>
      </c>
      <c r="BG34">
        <v>0</v>
      </c>
      <c r="BH34">
        <v>1</v>
      </c>
      <c r="BI34">
        <v>0</v>
      </c>
      <c r="BJ34">
        <v>0</v>
      </c>
      <c r="BK34">
        <v>0</v>
      </c>
      <c r="BL34">
        <v>0</v>
      </c>
      <c r="BM34">
        <v>1</v>
      </c>
      <c r="BN34">
        <v>0</v>
      </c>
      <c r="BO34">
        <v>0</v>
      </c>
      <c r="BP34">
        <v>0</v>
      </c>
      <c r="BQ34">
        <v>0</v>
      </c>
      <c r="BR34">
        <v>1</v>
      </c>
      <c r="BS34">
        <v>0</v>
      </c>
      <c r="BT34">
        <v>0</v>
      </c>
      <c r="BU34">
        <v>0</v>
      </c>
      <c r="BV34">
        <v>0</v>
      </c>
      <c r="BW34">
        <v>1</v>
      </c>
      <c r="BX34">
        <v>0</v>
      </c>
      <c r="BY34">
        <v>0</v>
      </c>
      <c r="BZ34">
        <v>0</v>
      </c>
      <c r="CA34">
        <v>0</v>
      </c>
      <c r="CB34">
        <v>1</v>
      </c>
      <c r="CC34">
        <v>0</v>
      </c>
      <c r="CD34">
        <v>0</v>
      </c>
      <c r="CE34">
        <v>0</v>
      </c>
      <c r="CF34">
        <v>0</v>
      </c>
      <c r="CG34">
        <v>1</v>
      </c>
      <c r="CH34">
        <v>0</v>
      </c>
      <c r="CI34">
        <v>0</v>
      </c>
      <c r="CJ34">
        <v>0</v>
      </c>
      <c r="CK34">
        <v>0</v>
      </c>
      <c r="CL34">
        <v>1</v>
      </c>
      <c r="CM34">
        <v>0</v>
      </c>
      <c r="CN34">
        <v>0</v>
      </c>
      <c r="CO34">
        <v>0</v>
      </c>
      <c r="CP34">
        <v>0</v>
      </c>
      <c r="CQ34">
        <v>1</v>
      </c>
      <c r="CR34">
        <v>0</v>
      </c>
      <c r="CS34">
        <v>0</v>
      </c>
      <c r="CT34">
        <v>0</v>
      </c>
      <c r="CU34">
        <v>0</v>
      </c>
      <c r="CV34">
        <v>0</v>
      </c>
      <c r="CW34">
        <v>1</v>
      </c>
      <c r="CX34">
        <v>0</v>
      </c>
      <c r="CY34">
        <v>0</v>
      </c>
      <c r="CZ34">
        <v>0</v>
      </c>
      <c r="DA34">
        <v>0</v>
      </c>
      <c r="DB34">
        <v>0</v>
      </c>
      <c r="DC34">
        <v>1</v>
      </c>
      <c r="DD34">
        <v>0</v>
      </c>
      <c r="DE34">
        <v>0</v>
      </c>
      <c r="DF34">
        <v>0</v>
      </c>
      <c r="DG34">
        <v>1</v>
      </c>
      <c r="DH34">
        <v>0</v>
      </c>
      <c r="DI34">
        <v>0</v>
      </c>
      <c r="DJ34">
        <v>0</v>
      </c>
      <c r="DK34">
        <v>0</v>
      </c>
      <c r="DL34">
        <v>0</v>
      </c>
      <c r="DM34">
        <v>0</v>
      </c>
      <c r="DN34">
        <v>1</v>
      </c>
      <c r="DO34">
        <v>0</v>
      </c>
      <c r="DP34">
        <v>0</v>
      </c>
      <c r="DQ34">
        <v>0</v>
      </c>
      <c r="DR34">
        <v>1</v>
      </c>
      <c r="DS34">
        <v>0</v>
      </c>
      <c r="DT34">
        <v>0</v>
      </c>
      <c r="DU34">
        <v>1</v>
      </c>
      <c r="DV34">
        <v>0</v>
      </c>
      <c r="DW34">
        <v>0</v>
      </c>
      <c r="DX34">
        <v>0</v>
      </c>
      <c r="DY34">
        <v>0</v>
      </c>
      <c r="DZ34">
        <v>1</v>
      </c>
      <c r="EA34">
        <v>0</v>
      </c>
      <c r="EB34">
        <v>0</v>
      </c>
      <c r="EC34">
        <v>0</v>
      </c>
      <c r="ED34">
        <v>0</v>
      </c>
      <c r="EF34">
        <v>0</v>
      </c>
      <c r="EG34">
        <v>1</v>
      </c>
      <c r="EH34">
        <v>0</v>
      </c>
      <c r="EI34">
        <v>0</v>
      </c>
      <c r="EJ34">
        <v>0</v>
      </c>
      <c r="EK34">
        <v>0</v>
      </c>
      <c r="EL34">
        <v>1</v>
      </c>
      <c r="EM34">
        <v>0</v>
      </c>
      <c r="EN34">
        <v>0</v>
      </c>
      <c r="EO34">
        <v>0</v>
      </c>
      <c r="EP34" s="40">
        <f t="shared" ref="EP34:EP65" si="101">IF(AQ34=1,3,IF(AP34=1,2,IF(AO34=1,1,IF(AN34=1,0,IF(AR34=1,"SKIP","ERR")))))</f>
        <v>0</v>
      </c>
      <c r="EQ34" s="40">
        <f t="shared" ref="EQ34:EQ65" si="102">IF(AV34=1,3,IF(AU34=1,2,IF(AT34=1,1,IF(AS34=1,0,IF(AW34=1,"SKIP","ERR")))))</f>
        <v>0</v>
      </c>
      <c r="ER34" s="40">
        <f t="shared" ref="ER34:ER65" si="103">IF(BA34=1,3,IF(AZ34=1,2,IF(AY34=1,1,IF(AX34=1,0,IF(BB34=1,"SKIP","ERR")))))</f>
        <v>0</v>
      </c>
      <c r="ES34" s="40">
        <f t="shared" ref="ES34:ES65" si="104">IF(BF34=1,3,IF(BE34=1,2,IF(BD34=1,1,IF(BC34=1,0,IF(BG34=1,"SKIP","ERR")))))</f>
        <v>1</v>
      </c>
      <c r="ET34" s="40">
        <f t="shared" ref="ET34:ET65" si="105">IF(BK34=1,3,IF(BJ34=1,2,IF(BI34=1,1,IF(BH34=1,0,IF(BL34=1,"SKIP","ERR")))))</f>
        <v>0</v>
      </c>
      <c r="EU34" s="40">
        <f t="shared" ref="EU34:EU65" si="106">IF(BP34=1,3,IF(BO34=1,2,IF(BN34=1,1,IF(BM34=1,0,IF(BQ34=1,"SKIP","ERR")))))</f>
        <v>0</v>
      </c>
      <c r="EV34" s="40">
        <f t="shared" ref="EV34:EV65" si="107">IF(BU34=1,3,IF(BT34=1,2,IF(BS34=1,1,IF(BR34=1,0,IF(BV34=1,"SKIP","ERR")))))</f>
        <v>0</v>
      </c>
      <c r="EW34" s="40">
        <f t="shared" ref="EW34:EW65" si="108">IF(BZ34=1,3,IF(BY34=1,2,IF(BX34=1,1,IF(BW34=1,0,IF(CA34=1,"SKIP","ERR")))))</f>
        <v>0</v>
      </c>
      <c r="EX34" s="40">
        <f t="shared" ref="EX34:EX65" si="109">IF(CE34=1,3,IF(CD34=1,2,IF(CC34=1,1,IF(CB34=1,0,IF(CF34=1,"SKIP","ERR")))))</f>
        <v>0</v>
      </c>
      <c r="EY34" s="40">
        <f t="shared" ref="EY34:EY65" si="110">IF(CJ34=1,3,IF(CI34=1,2,IF(CH34=1,1,IF(CG34=1,0,IF(CK34=1,"SKIP","ERR")))))</f>
        <v>0</v>
      </c>
      <c r="EZ34" s="40">
        <f t="shared" ref="EZ34:EZ65" si="111">IF(CO34=1,3,IF(CN34=1,2,IF(CM34=1,1,IF(CL34=1,0,IF(CP34=1,"SKIP","ERR")))))</f>
        <v>0</v>
      </c>
      <c r="FA34" s="40">
        <f t="shared" ref="FA34:FA65" si="112">IF(CT34=1,3,IF(CS34=1,2,IF(CR34=1,1,IF(CQ34=1,0,IF(CU34=1,"SKIP","ERR")))))</f>
        <v>0</v>
      </c>
      <c r="FB34" s="40">
        <f t="shared" ref="FB34:FB65" si="113">IF(CY34=1,3,IF(CX34=1,2,IF(CW34=1,1,IF(CV34=1,0,IF(CZ34=1,"SKIP","ERR")))))</f>
        <v>1</v>
      </c>
      <c r="FC34" s="40">
        <f t="shared" ref="FC34:FC65" si="114">IF(DD34=1,3,IF(DC34=1,2,IF(DB34=1,1,IF(DA34=1,0,IF(DE34=1,"SKIP","ERR")))))</f>
        <v>2</v>
      </c>
      <c r="FD34" s="40">
        <f t="shared" ref="FD34:FD65" si="115">IF(DI34=1,3,IF(DH34=1,2,IF(DG34=1,1,IF(DF34=1,0,IF(DJ34=1,"SKIP","ERR")))))</f>
        <v>1</v>
      </c>
      <c r="FE34" s="40">
        <f t="shared" ref="FE34:FE65" si="116">IF(DN34=1,3,IF(DM34=1,2,IF(DL34=1,1,IF(DK34=1,0,IF(DO34=1,"SKIP","ERR")))))</f>
        <v>3</v>
      </c>
      <c r="FF34" s="40">
        <f t="shared" ref="FF34:FF65" si="117">IF(DS34=1,3,IF(DR34=1,2,IF(DQ34=1,1,IF(DP34=1,0,IF(DT34=1,"SKIP","ERR")))))</f>
        <v>2</v>
      </c>
      <c r="FG34" s="40">
        <f t="shared" ref="FG34:FG65" si="118">IF(DX34=1,3,IF(DW34=1,2,IF(DV34=1,1,IF(DU34=1,0,IF(DY34=1,"SKIP","ERR")))))</f>
        <v>0</v>
      </c>
      <c r="FH34" s="40">
        <f t="shared" ref="FH34:FH65" si="119">IF(EC34=1,3,IF(EB34=1,2,IF(EA34=1,1,IF(DZ34=1,0,IF(ED34=1,"SKIP","ERR")))))</f>
        <v>0</v>
      </c>
      <c r="FI34" s="40">
        <f t="shared" ref="FI34:FI65" si="120">IF(EI34=1,3,IF(EH34=1,2,IF(EG34=1,1,IF(EF34=1,0,IF(EJ34=1,"SKIP","ERR")))))</f>
        <v>1</v>
      </c>
      <c r="FJ34" s="40">
        <f t="shared" ref="FJ34:FJ65" si="121">IF(EN34=1,3,IF(EM34=1,2,IF(EL34=1,1,IF(EK34=1,0,IF(EO34=1,"SKIP","ERR")))))</f>
        <v>1</v>
      </c>
      <c r="FK34" s="38">
        <f t="shared" si="25"/>
        <v>12</v>
      </c>
      <c r="FL34">
        <v>5</v>
      </c>
      <c r="FM34">
        <v>4</v>
      </c>
      <c r="FN34">
        <v>6</v>
      </c>
      <c r="FO34">
        <v>5</v>
      </c>
      <c r="FP34">
        <v>5</v>
      </c>
      <c r="FQ34">
        <v>5</v>
      </c>
      <c r="FR34">
        <v>4</v>
      </c>
      <c r="FS34">
        <v>2</v>
      </c>
      <c r="FT34">
        <v>4</v>
      </c>
      <c r="FU34">
        <v>2</v>
      </c>
      <c r="FV34" s="38">
        <f t="shared" si="61"/>
        <v>24</v>
      </c>
      <c r="FW34" s="38">
        <f t="shared" si="62"/>
        <v>18</v>
      </c>
      <c r="FX34">
        <v>4</v>
      </c>
      <c r="FY34">
        <v>4</v>
      </c>
      <c r="FZ34">
        <v>3</v>
      </c>
      <c r="GA34">
        <v>4</v>
      </c>
      <c r="GB34">
        <v>5</v>
      </c>
      <c r="GC34">
        <v>2</v>
      </c>
      <c r="GD34">
        <v>5</v>
      </c>
      <c r="GE34">
        <v>4</v>
      </c>
      <c r="GF34">
        <v>4</v>
      </c>
      <c r="GG34">
        <v>5</v>
      </c>
      <c r="GH34">
        <v>5</v>
      </c>
      <c r="GI34">
        <v>5</v>
      </c>
      <c r="GJ34">
        <v>5</v>
      </c>
      <c r="GK34">
        <v>5</v>
      </c>
      <c r="GL34">
        <v>3</v>
      </c>
      <c r="GM34">
        <v>4</v>
      </c>
      <c r="GN34">
        <v>3</v>
      </c>
      <c r="GO34">
        <v>4</v>
      </c>
      <c r="GP34">
        <v>3</v>
      </c>
      <c r="GQ34">
        <v>5</v>
      </c>
      <c r="GR34">
        <v>5</v>
      </c>
      <c r="GS34">
        <v>5</v>
      </c>
      <c r="GT34">
        <v>2</v>
      </c>
      <c r="GU34">
        <v>3</v>
      </c>
      <c r="GV34">
        <v>2</v>
      </c>
      <c r="GW34">
        <v>4</v>
      </c>
      <c r="GX34">
        <v>3</v>
      </c>
      <c r="GY34">
        <v>3</v>
      </c>
      <c r="GZ34">
        <v>5</v>
      </c>
      <c r="HA34">
        <v>5</v>
      </c>
      <c r="HB34">
        <v>5</v>
      </c>
      <c r="HC34">
        <v>5</v>
      </c>
      <c r="HD34" s="38">
        <f t="shared" si="63"/>
        <v>3.75</v>
      </c>
      <c r="HE34" s="38">
        <f t="shared" si="64"/>
        <v>4</v>
      </c>
      <c r="HF34" s="38">
        <f t="shared" si="65"/>
        <v>4.333333333333333</v>
      </c>
      <c r="HG34" s="38">
        <f t="shared" si="66"/>
        <v>4.2857142857142856</v>
      </c>
      <c r="HH34" s="38">
        <f t="shared" si="67"/>
        <v>4.4000000000000004</v>
      </c>
      <c r="HI34" s="38">
        <f t="shared" si="68"/>
        <v>2.75</v>
      </c>
      <c r="HJ34" s="38">
        <f t="shared" si="69"/>
        <v>3.6666666666666665</v>
      </c>
      <c r="HK34" s="38">
        <f t="shared" si="70"/>
        <v>5</v>
      </c>
      <c r="HL34" t="s">
        <v>693</v>
      </c>
      <c r="HM34">
        <v>1</v>
      </c>
      <c r="HN34" t="s">
        <v>694</v>
      </c>
      <c r="HO34">
        <v>2</v>
      </c>
      <c r="HP34">
        <v>0</v>
      </c>
      <c r="HQ34">
        <v>0</v>
      </c>
      <c r="HR34">
        <v>0</v>
      </c>
      <c r="HS34">
        <v>0</v>
      </c>
      <c r="HT34">
        <v>1</v>
      </c>
      <c r="HU34">
        <v>1</v>
      </c>
      <c r="HV34">
        <v>0</v>
      </c>
      <c r="HW34">
        <v>0</v>
      </c>
      <c r="HX34">
        <v>1</v>
      </c>
      <c r="HY34">
        <v>1</v>
      </c>
      <c r="HZ34">
        <v>0</v>
      </c>
      <c r="IA34">
        <v>0</v>
      </c>
      <c r="IB34">
        <v>0</v>
      </c>
      <c r="IC34">
        <v>0</v>
      </c>
      <c r="ID34">
        <v>0</v>
      </c>
      <c r="IE34">
        <v>0</v>
      </c>
      <c r="IF34">
        <v>1</v>
      </c>
      <c r="IG34">
        <v>1</v>
      </c>
      <c r="IH34">
        <v>0</v>
      </c>
      <c r="II34">
        <v>0</v>
      </c>
      <c r="IJ34">
        <v>0</v>
      </c>
      <c r="IK34">
        <v>0</v>
      </c>
      <c r="IL34">
        <v>1</v>
      </c>
      <c r="IM34">
        <v>1</v>
      </c>
      <c r="IN34">
        <v>0</v>
      </c>
      <c r="IO34">
        <v>0</v>
      </c>
      <c r="IP34">
        <v>0</v>
      </c>
      <c r="IQ34">
        <v>0</v>
      </c>
      <c r="IR34">
        <v>1</v>
      </c>
      <c r="IS34">
        <v>1</v>
      </c>
      <c r="IT34">
        <v>0</v>
      </c>
      <c r="IU34">
        <v>0</v>
      </c>
      <c r="IV34">
        <v>0</v>
      </c>
      <c r="IW34">
        <v>0</v>
      </c>
      <c r="IX34">
        <v>1</v>
      </c>
      <c r="IY34">
        <v>1</v>
      </c>
      <c r="IZ34">
        <v>1</v>
      </c>
      <c r="JA34">
        <v>1</v>
      </c>
      <c r="JB34">
        <v>0</v>
      </c>
      <c r="JC34">
        <v>0</v>
      </c>
      <c r="JD34">
        <v>0</v>
      </c>
      <c r="JE34">
        <v>1</v>
      </c>
      <c r="JF34">
        <v>1</v>
      </c>
      <c r="JG34">
        <v>1</v>
      </c>
      <c r="JH34">
        <v>0</v>
      </c>
      <c r="JI34">
        <v>0</v>
      </c>
      <c r="JJ34">
        <v>0</v>
      </c>
      <c r="JK34">
        <v>0</v>
      </c>
      <c r="JL34">
        <v>1</v>
      </c>
      <c r="JM34">
        <v>1</v>
      </c>
      <c r="JN34">
        <v>0</v>
      </c>
      <c r="JO34">
        <v>2</v>
      </c>
      <c r="JP34">
        <v>3</v>
      </c>
      <c r="JQ34">
        <v>3</v>
      </c>
      <c r="JR34">
        <v>3</v>
      </c>
      <c r="JS34">
        <v>3</v>
      </c>
      <c r="JT34">
        <v>2</v>
      </c>
      <c r="JU34">
        <v>2</v>
      </c>
      <c r="JV34">
        <v>2</v>
      </c>
      <c r="JW34">
        <v>3</v>
      </c>
      <c r="JX34">
        <v>3</v>
      </c>
      <c r="JY34">
        <v>2</v>
      </c>
      <c r="JZ34">
        <v>3</v>
      </c>
      <c r="KA34">
        <v>2</v>
      </c>
      <c r="KB34">
        <v>2</v>
      </c>
      <c r="KC34">
        <v>2</v>
      </c>
      <c r="KD34" s="52">
        <f t="shared" si="71"/>
        <v>28</v>
      </c>
      <c r="KE34" s="48">
        <f t="shared" si="72"/>
        <v>9</v>
      </c>
      <c r="KF34" s="53">
        <f t="shared" si="73"/>
        <v>37</v>
      </c>
      <c r="KG34">
        <v>53</v>
      </c>
      <c r="KH34">
        <v>1</v>
      </c>
      <c r="KI34">
        <v>0</v>
      </c>
      <c r="KJ34">
        <v>1</v>
      </c>
      <c r="KK34">
        <v>0</v>
      </c>
      <c r="KL34">
        <v>0</v>
      </c>
      <c r="KM34">
        <v>1</v>
      </c>
      <c r="KN34">
        <v>0</v>
      </c>
      <c r="KO34">
        <v>0</v>
      </c>
      <c r="KP34">
        <v>1</v>
      </c>
      <c r="KQ34">
        <v>0</v>
      </c>
      <c r="KR34">
        <v>0</v>
      </c>
      <c r="KS34" t="s">
        <v>584</v>
      </c>
      <c r="KT34" t="s">
        <v>695</v>
      </c>
      <c r="KU34" t="s">
        <v>696</v>
      </c>
      <c r="KV34">
        <v>3</v>
      </c>
      <c r="KW34">
        <v>1</v>
      </c>
      <c r="KX34">
        <v>1</v>
      </c>
      <c r="KY34">
        <v>1</v>
      </c>
      <c r="KZ34">
        <v>1</v>
      </c>
      <c r="LA34">
        <v>2</v>
      </c>
      <c r="LB34">
        <v>1</v>
      </c>
      <c r="LC34">
        <v>1</v>
      </c>
      <c r="LD34">
        <v>1</v>
      </c>
      <c r="LE34">
        <v>1</v>
      </c>
      <c r="LF34">
        <v>1</v>
      </c>
      <c r="LG34" t="s">
        <v>697</v>
      </c>
      <c r="LH34">
        <v>2</v>
      </c>
      <c r="LI34">
        <v>4</v>
      </c>
      <c r="LJ34">
        <v>4</v>
      </c>
      <c r="LK34">
        <v>4</v>
      </c>
      <c r="LL34">
        <v>1</v>
      </c>
      <c r="LM34">
        <v>1</v>
      </c>
      <c r="LN34">
        <v>5</v>
      </c>
      <c r="LO34">
        <v>1</v>
      </c>
      <c r="LP34">
        <v>3</v>
      </c>
      <c r="LQ34">
        <v>1</v>
      </c>
      <c r="LR34">
        <v>4</v>
      </c>
      <c r="LS34">
        <v>1</v>
      </c>
      <c r="LT34">
        <v>1</v>
      </c>
      <c r="LU34">
        <v>4</v>
      </c>
      <c r="LV34">
        <v>1</v>
      </c>
      <c r="LW34">
        <v>4</v>
      </c>
      <c r="LX34">
        <v>1</v>
      </c>
      <c r="LY34">
        <v>1</v>
      </c>
      <c r="LZ34">
        <v>3</v>
      </c>
      <c r="MA34">
        <v>5</v>
      </c>
      <c r="MB34" s="3">
        <f t="shared" si="87"/>
        <v>2</v>
      </c>
      <c r="MC34" s="3">
        <f t="shared" ref="MC34:MC65" si="122">IF(LI34=1,5,IF(LI34=2,4,IF(LI34=4,2,IF(LI34=5,1,3))))</f>
        <v>2</v>
      </c>
      <c r="MD34" s="3">
        <f t="shared" si="86"/>
        <v>4</v>
      </c>
      <c r="ME34" s="3">
        <f t="shared" si="88"/>
        <v>4</v>
      </c>
      <c r="MF34" s="3">
        <f t="shared" si="89"/>
        <v>1</v>
      </c>
      <c r="MG34" s="3">
        <f t="shared" si="90"/>
        <v>1</v>
      </c>
      <c r="MH34" s="3">
        <f t="shared" ref="MH34:MH65" si="123">IF(LN34=1,5,IF(LN34=2,4,IF(LN34=4,2,IF(LN34=5,1,3))))</f>
        <v>1</v>
      </c>
      <c r="MI34" s="3">
        <f t="shared" ref="MI34:MI65" si="124">IF(LO34=1,5,IF(LO34=2,4,IF(LO34=4,2,IF(LO34=5,1,3))))</f>
        <v>5</v>
      </c>
      <c r="MJ34" s="3">
        <f t="shared" si="91"/>
        <v>3</v>
      </c>
      <c r="MK34" s="3">
        <f t="shared" si="92"/>
        <v>1</v>
      </c>
      <c r="ML34" s="3">
        <f t="shared" si="93"/>
        <v>4</v>
      </c>
      <c r="MM34" s="3">
        <f t="shared" si="94"/>
        <v>1</v>
      </c>
      <c r="MN34" s="3">
        <f t="shared" si="95"/>
        <v>1</v>
      </c>
      <c r="MO34" s="3">
        <f t="shared" si="96"/>
        <v>4</v>
      </c>
      <c r="MP34" s="3">
        <f t="shared" si="97"/>
        <v>1</v>
      </c>
      <c r="MQ34" s="3">
        <f t="shared" si="98"/>
        <v>4</v>
      </c>
      <c r="MR34" s="3">
        <f t="shared" si="99"/>
        <v>1</v>
      </c>
      <c r="MS34" s="3">
        <f t="shared" ref="MS34:MS65" si="125">IF(LY34=1,5,IF(LY34=2,4,IF(LY34=4,2,IF(LY34=5,1,3))))</f>
        <v>5</v>
      </c>
      <c r="MT34" s="3">
        <f t="shared" si="100"/>
        <v>3</v>
      </c>
      <c r="MU34" s="3">
        <f t="shared" ref="MU34:MU65" si="126">IF(MA34=1,5,IF(MA34=2,4,IF(MA34=4,2,IF(MA34=5,1,3))))</f>
        <v>1</v>
      </c>
      <c r="MV34" s="34">
        <f t="shared" ref="MV34:MV65" si="127">SUM(MB34:MU34)</f>
        <v>49</v>
      </c>
      <c r="MW34">
        <v>3</v>
      </c>
      <c r="MX34">
        <v>2</v>
      </c>
      <c r="MY34">
        <v>2</v>
      </c>
      <c r="MZ34">
        <v>3</v>
      </c>
      <c r="NA34">
        <v>3</v>
      </c>
      <c r="NB34">
        <v>3</v>
      </c>
      <c r="NC34">
        <v>3</v>
      </c>
      <c r="ND34">
        <v>4</v>
      </c>
      <c r="NE34">
        <v>3</v>
      </c>
      <c r="NF34">
        <v>3</v>
      </c>
      <c r="NG34">
        <v>2</v>
      </c>
      <c r="NH34" s="59">
        <f t="shared" si="51"/>
        <v>0</v>
      </c>
      <c r="NI34">
        <f t="shared" si="52"/>
        <v>50</v>
      </c>
      <c r="NJ34">
        <f t="shared" si="53"/>
        <v>29</v>
      </c>
      <c r="NK34" s="34">
        <f t="shared" si="54"/>
        <v>57.999999999999993</v>
      </c>
    </row>
    <row r="35" spans="1:375" x14ac:dyDescent="0.2">
      <c r="A35" t="s">
        <v>133</v>
      </c>
      <c r="B35">
        <v>34</v>
      </c>
      <c r="C35" s="26">
        <v>42669</v>
      </c>
      <c r="D35">
        <v>5</v>
      </c>
      <c r="E35">
        <v>10</v>
      </c>
      <c r="F35">
        <v>8</v>
      </c>
      <c r="G35">
        <v>0</v>
      </c>
      <c r="H35">
        <v>1</v>
      </c>
      <c r="I35">
        <v>0</v>
      </c>
      <c r="J35">
        <v>0</v>
      </c>
      <c r="K35">
        <v>0</v>
      </c>
      <c r="L35">
        <v>1</v>
      </c>
      <c r="M35">
        <v>1</v>
      </c>
      <c r="N35">
        <v>4</v>
      </c>
      <c r="O35">
        <v>1</v>
      </c>
      <c r="P35">
        <v>5</v>
      </c>
      <c r="Q35">
        <v>0</v>
      </c>
      <c r="R35">
        <v>3</v>
      </c>
      <c r="S35">
        <v>0</v>
      </c>
      <c r="T35">
        <f t="shared" si="55"/>
        <v>-1</v>
      </c>
      <c r="U35">
        <f t="shared" si="0"/>
        <v>2</v>
      </c>
      <c r="V35" s="35">
        <f t="shared" si="56"/>
        <v>15</v>
      </c>
      <c r="W35">
        <v>2</v>
      </c>
      <c r="X35">
        <v>2</v>
      </c>
      <c r="Y35">
        <v>4</v>
      </c>
      <c r="Z35">
        <v>3</v>
      </c>
      <c r="AA35">
        <v>4</v>
      </c>
      <c r="AB35">
        <v>4</v>
      </c>
      <c r="AC35">
        <v>2</v>
      </c>
      <c r="AD35">
        <v>4</v>
      </c>
      <c r="AE35">
        <v>3</v>
      </c>
      <c r="AF35">
        <v>3</v>
      </c>
      <c r="AG35">
        <v>4</v>
      </c>
      <c r="AH35">
        <v>4</v>
      </c>
      <c r="AI35">
        <v>4</v>
      </c>
      <c r="AJ35" s="38">
        <f t="shared" si="57"/>
        <v>14</v>
      </c>
      <c r="AK35" s="38">
        <f t="shared" si="58"/>
        <v>10</v>
      </c>
      <c r="AL35" s="38">
        <f t="shared" si="59"/>
        <v>19</v>
      </c>
      <c r="AM35" s="38">
        <f t="shared" si="60"/>
        <v>43</v>
      </c>
      <c r="AN35">
        <v>1</v>
      </c>
      <c r="AO35">
        <v>0</v>
      </c>
      <c r="AP35">
        <v>0</v>
      </c>
      <c r="AQ35">
        <v>0</v>
      </c>
      <c r="AR35">
        <v>0</v>
      </c>
      <c r="AS35">
        <v>1</v>
      </c>
      <c r="AT35">
        <v>0</v>
      </c>
      <c r="AU35">
        <v>0</v>
      </c>
      <c r="AV35">
        <v>0</v>
      </c>
      <c r="AW35">
        <v>0</v>
      </c>
      <c r="AX35">
        <v>1</v>
      </c>
      <c r="AY35">
        <v>0</v>
      </c>
      <c r="AZ35">
        <v>0</v>
      </c>
      <c r="BA35">
        <v>0</v>
      </c>
      <c r="BB35">
        <v>0</v>
      </c>
      <c r="BC35">
        <v>1</v>
      </c>
      <c r="BD35">
        <v>0</v>
      </c>
      <c r="BE35">
        <v>0</v>
      </c>
      <c r="BF35">
        <v>0</v>
      </c>
      <c r="BG35">
        <v>0</v>
      </c>
      <c r="BH35">
        <v>1</v>
      </c>
      <c r="BI35">
        <v>0</v>
      </c>
      <c r="BJ35">
        <v>0</v>
      </c>
      <c r="BK35">
        <v>0</v>
      </c>
      <c r="BL35">
        <v>0</v>
      </c>
      <c r="BM35">
        <v>1</v>
      </c>
      <c r="BN35">
        <v>0</v>
      </c>
      <c r="BO35">
        <v>0</v>
      </c>
      <c r="BP35">
        <v>0</v>
      </c>
      <c r="BQ35">
        <v>0</v>
      </c>
      <c r="BR35">
        <v>1</v>
      </c>
      <c r="BS35">
        <v>0</v>
      </c>
      <c r="BT35">
        <v>0</v>
      </c>
      <c r="BU35">
        <v>0</v>
      </c>
      <c r="BV35">
        <v>0</v>
      </c>
      <c r="BW35">
        <v>1</v>
      </c>
      <c r="BX35">
        <v>0</v>
      </c>
      <c r="BY35">
        <v>0</v>
      </c>
      <c r="BZ35">
        <v>0</v>
      </c>
      <c r="CA35">
        <v>0</v>
      </c>
      <c r="CB35">
        <v>0</v>
      </c>
      <c r="CC35">
        <v>0</v>
      </c>
      <c r="CD35">
        <v>0</v>
      </c>
      <c r="CE35">
        <v>0</v>
      </c>
      <c r="CF35">
        <v>0</v>
      </c>
      <c r="CG35">
        <v>1</v>
      </c>
      <c r="CH35">
        <v>0</v>
      </c>
      <c r="CI35">
        <v>0</v>
      </c>
      <c r="CJ35">
        <v>0</v>
      </c>
      <c r="CK35">
        <v>0</v>
      </c>
      <c r="CL35">
        <v>1</v>
      </c>
      <c r="CM35">
        <v>0</v>
      </c>
      <c r="CN35">
        <v>0</v>
      </c>
      <c r="CO35">
        <v>0</v>
      </c>
      <c r="CP35">
        <v>0</v>
      </c>
      <c r="CQ35">
        <v>1</v>
      </c>
      <c r="CR35">
        <v>0</v>
      </c>
      <c r="CS35">
        <v>0</v>
      </c>
      <c r="CT35">
        <v>0</v>
      </c>
      <c r="CU35">
        <v>0</v>
      </c>
      <c r="CV35">
        <v>1</v>
      </c>
      <c r="CW35">
        <v>0</v>
      </c>
      <c r="CX35">
        <v>0</v>
      </c>
      <c r="CY35">
        <v>0</v>
      </c>
      <c r="CZ35">
        <v>0</v>
      </c>
      <c r="DA35">
        <v>1</v>
      </c>
      <c r="DB35">
        <v>0</v>
      </c>
      <c r="DC35">
        <v>0</v>
      </c>
      <c r="DD35">
        <v>0</v>
      </c>
      <c r="DE35">
        <v>0</v>
      </c>
      <c r="DF35">
        <v>1</v>
      </c>
      <c r="DG35">
        <v>0</v>
      </c>
      <c r="DH35">
        <v>0</v>
      </c>
      <c r="DI35">
        <v>0</v>
      </c>
      <c r="DJ35">
        <v>0</v>
      </c>
      <c r="DK35">
        <v>1</v>
      </c>
      <c r="DL35">
        <v>0</v>
      </c>
      <c r="DM35">
        <v>0</v>
      </c>
      <c r="DN35">
        <v>0</v>
      </c>
      <c r="DO35">
        <v>0</v>
      </c>
      <c r="DP35">
        <v>0</v>
      </c>
      <c r="DQ35">
        <v>1</v>
      </c>
      <c r="DR35">
        <v>0</v>
      </c>
      <c r="DS35">
        <v>0</v>
      </c>
      <c r="DT35">
        <v>0</v>
      </c>
      <c r="DU35">
        <v>0</v>
      </c>
      <c r="DV35">
        <v>1</v>
      </c>
      <c r="DW35">
        <v>0</v>
      </c>
      <c r="DX35">
        <v>0</v>
      </c>
      <c r="DY35">
        <v>0</v>
      </c>
      <c r="DZ35">
        <v>0</v>
      </c>
      <c r="EA35">
        <v>0</v>
      </c>
      <c r="EB35">
        <v>1</v>
      </c>
      <c r="EC35">
        <v>0</v>
      </c>
      <c r="ED35">
        <v>0</v>
      </c>
      <c r="EE35">
        <v>0</v>
      </c>
      <c r="EF35">
        <v>1</v>
      </c>
      <c r="EG35">
        <v>0</v>
      </c>
      <c r="EH35">
        <v>0</v>
      </c>
      <c r="EI35">
        <v>0</v>
      </c>
      <c r="EJ35">
        <v>0</v>
      </c>
      <c r="EK35">
        <v>1</v>
      </c>
      <c r="EL35">
        <v>0</v>
      </c>
      <c r="EM35">
        <v>0</v>
      </c>
      <c r="EN35">
        <v>0</v>
      </c>
      <c r="EO35">
        <v>0</v>
      </c>
      <c r="EP35" s="40">
        <f t="shared" si="101"/>
        <v>0</v>
      </c>
      <c r="EQ35" s="40">
        <f t="shared" si="102"/>
        <v>0</v>
      </c>
      <c r="ER35" s="40">
        <f t="shared" si="103"/>
        <v>0</v>
      </c>
      <c r="ES35" s="40">
        <f t="shared" si="104"/>
        <v>0</v>
      </c>
      <c r="ET35" s="40">
        <f t="shared" si="105"/>
        <v>0</v>
      </c>
      <c r="EU35" s="40">
        <f t="shared" si="106"/>
        <v>0</v>
      </c>
      <c r="EV35" s="40">
        <f t="shared" si="107"/>
        <v>0</v>
      </c>
      <c r="EW35" s="40">
        <f t="shared" si="108"/>
        <v>0</v>
      </c>
      <c r="EX35" s="40" t="str">
        <f t="shared" si="109"/>
        <v>ERR</v>
      </c>
      <c r="EY35" s="40">
        <f t="shared" si="110"/>
        <v>0</v>
      </c>
      <c r="EZ35" s="40">
        <f t="shared" si="111"/>
        <v>0</v>
      </c>
      <c r="FA35" s="40">
        <f t="shared" si="112"/>
        <v>0</v>
      </c>
      <c r="FB35" s="40">
        <f t="shared" si="113"/>
        <v>0</v>
      </c>
      <c r="FC35" s="40">
        <f t="shared" si="114"/>
        <v>0</v>
      </c>
      <c r="FD35" s="40">
        <f t="shared" si="115"/>
        <v>0</v>
      </c>
      <c r="FE35" s="40">
        <f t="shared" si="116"/>
        <v>0</v>
      </c>
      <c r="FF35" s="40">
        <f t="shared" si="117"/>
        <v>1</v>
      </c>
      <c r="FG35" s="40">
        <f t="shared" si="118"/>
        <v>1</v>
      </c>
      <c r="FH35" s="40">
        <f t="shared" si="119"/>
        <v>2</v>
      </c>
      <c r="FI35" s="40">
        <f t="shared" si="120"/>
        <v>0</v>
      </c>
      <c r="FJ35" s="40">
        <f t="shared" si="121"/>
        <v>0</v>
      </c>
      <c r="FK35" s="38">
        <f t="shared" si="25"/>
        <v>4</v>
      </c>
      <c r="FL35">
        <v>5</v>
      </c>
      <c r="FM35">
        <v>3</v>
      </c>
      <c r="FN35">
        <v>2</v>
      </c>
      <c r="FO35">
        <v>6</v>
      </c>
      <c r="FP35">
        <v>3</v>
      </c>
      <c r="FQ35">
        <v>5</v>
      </c>
      <c r="FR35">
        <v>3</v>
      </c>
      <c r="FS35">
        <v>5</v>
      </c>
      <c r="FT35">
        <v>7</v>
      </c>
      <c r="FU35">
        <v>7</v>
      </c>
      <c r="FV35" s="38">
        <f t="shared" si="61"/>
        <v>25</v>
      </c>
      <c r="FW35" s="38">
        <f t="shared" si="62"/>
        <v>21</v>
      </c>
      <c r="FX35">
        <v>0</v>
      </c>
      <c r="FY35">
        <v>4</v>
      </c>
      <c r="FZ35">
        <v>4</v>
      </c>
      <c r="GA35">
        <v>0</v>
      </c>
      <c r="GB35">
        <v>4</v>
      </c>
      <c r="GC35">
        <v>3</v>
      </c>
      <c r="GD35">
        <v>5</v>
      </c>
      <c r="GE35">
        <v>3</v>
      </c>
      <c r="GF35">
        <v>4</v>
      </c>
      <c r="GG35">
        <v>3</v>
      </c>
      <c r="GH35">
        <v>2</v>
      </c>
      <c r="GI35">
        <v>5</v>
      </c>
      <c r="GJ35">
        <v>4</v>
      </c>
      <c r="GK35">
        <v>5</v>
      </c>
      <c r="GL35">
        <v>4</v>
      </c>
      <c r="GM35">
        <v>3</v>
      </c>
      <c r="GN35">
        <v>2</v>
      </c>
      <c r="GO35">
        <v>0</v>
      </c>
      <c r="GP35">
        <v>1</v>
      </c>
      <c r="GQ35">
        <v>5</v>
      </c>
      <c r="GR35">
        <v>1</v>
      </c>
      <c r="GS35">
        <v>1</v>
      </c>
      <c r="GT35">
        <v>4</v>
      </c>
      <c r="GU35">
        <v>2</v>
      </c>
      <c r="GV35">
        <v>3</v>
      </c>
      <c r="GW35">
        <v>1</v>
      </c>
      <c r="GX35">
        <v>3</v>
      </c>
      <c r="GY35">
        <v>1</v>
      </c>
      <c r="GZ35">
        <v>2</v>
      </c>
      <c r="HA35">
        <v>4</v>
      </c>
      <c r="HB35">
        <v>2</v>
      </c>
      <c r="HC35">
        <v>5</v>
      </c>
      <c r="HD35" s="38">
        <f t="shared" si="63"/>
        <v>2</v>
      </c>
      <c r="HE35" s="38">
        <f t="shared" si="64"/>
        <v>4</v>
      </c>
      <c r="HF35" s="38">
        <f t="shared" si="65"/>
        <v>3.3333333333333335</v>
      </c>
      <c r="HG35" s="38">
        <f t="shared" si="66"/>
        <v>3.5714285714285716</v>
      </c>
      <c r="HH35" s="38">
        <f t="shared" si="67"/>
        <v>1.6</v>
      </c>
      <c r="HI35" s="38">
        <f t="shared" si="68"/>
        <v>2.5</v>
      </c>
      <c r="HJ35" s="38">
        <f t="shared" si="69"/>
        <v>2</v>
      </c>
      <c r="HK35" s="38">
        <f t="shared" si="70"/>
        <v>3.6666666666666665</v>
      </c>
      <c r="HL35" t="s">
        <v>651</v>
      </c>
      <c r="HM35">
        <v>0</v>
      </c>
      <c r="HN35" t="s">
        <v>624</v>
      </c>
      <c r="HO35">
        <v>1</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1</v>
      </c>
      <c r="JB35">
        <v>0</v>
      </c>
      <c r="JC35">
        <v>0</v>
      </c>
      <c r="JD35">
        <v>0</v>
      </c>
      <c r="JE35">
        <v>0</v>
      </c>
      <c r="JF35">
        <v>1</v>
      </c>
      <c r="JG35">
        <v>1</v>
      </c>
      <c r="JH35">
        <v>0</v>
      </c>
      <c r="JI35">
        <v>0</v>
      </c>
      <c r="JJ35">
        <v>0</v>
      </c>
      <c r="JK35">
        <v>0</v>
      </c>
      <c r="JL35">
        <v>0</v>
      </c>
      <c r="JM35">
        <v>0</v>
      </c>
      <c r="JN35">
        <v>0</v>
      </c>
      <c r="JO35">
        <v>2</v>
      </c>
      <c r="JP35">
        <v>2</v>
      </c>
      <c r="JQ35">
        <v>2</v>
      </c>
      <c r="JR35">
        <v>3</v>
      </c>
      <c r="JS35">
        <v>2</v>
      </c>
      <c r="JT35">
        <v>3</v>
      </c>
      <c r="JU35">
        <v>2</v>
      </c>
      <c r="JV35">
        <v>3</v>
      </c>
      <c r="JW35">
        <v>2</v>
      </c>
      <c r="JX35">
        <v>3</v>
      </c>
      <c r="JY35">
        <v>2</v>
      </c>
      <c r="JZ35">
        <v>3</v>
      </c>
      <c r="KA35">
        <v>2</v>
      </c>
      <c r="KB35">
        <v>3</v>
      </c>
      <c r="KC35">
        <v>2</v>
      </c>
      <c r="KD35" s="52">
        <f t="shared" si="71"/>
        <v>26</v>
      </c>
      <c r="KE35" s="48">
        <f t="shared" si="72"/>
        <v>10</v>
      </c>
      <c r="KF35" s="53">
        <f t="shared" si="73"/>
        <v>36</v>
      </c>
      <c r="KG35">
        <v>55</v>
      </c>
      <c r="KH35">
        <v>0</v>
      </c>
      <c r="KI35">
        <v>0</v>
      </c>
      <c r="KJ35">
        <v>0</v>
      </c>
      <c r="KK35">
        <v>0</v>
      </c>
      <c r="KL35">
        <v>1</v>
      </c>
      <c r="KM35">
        <v>0</v>
      </c>
      <c r="KN35">
        <v>0</v>
      </c>
      <c r="KO35">
        <v>0</v>
      </c>
      <c r="KP35">
        <v>0</v>
      </c>
      <c r="KQ35">
        <v>0</v>
      </c>
      <c r="KR35">
        <v>0</v>
      </c>
      <c r="KS35" t="s">
        <v>584</v>
      </c>
      <c r="KT35" t="s">
        <v>698</v>
      </c>
      <c r="KU35" t="s">
        <v>699</v>
      </c>
      <c r="KV35">
        <v>3</v>
      </c>
      <c r="KW35">
        <v>1</v>
      </c>
      <c r="KX35">
        <v>0</v>
      </c>
      <c r="KY35">
        <v>1</v>
      </c>
      <c r="KZ35">
        <v>0</v>
      </c>
      <c r="LA35">
        <v>2</v>
      </c>
      <c r="LB35">
        <v>2</v>
      </c>
      <c r="LC35">
        <v>2</v>
      </c>
      <c r="LD35">
        <v>2</v>
      </c>
      <c r="LE35">
        <v>2</v>
      </c>
      <c r="LF35">
        <v>1</v>
      </c>
      <c r="LG35" t="s">
        <v>584</v>
      </c>
      <c r="LH35">
        <v>5</v>
      </c>
      <c r="LI35">
        <v>5</v>
      </c>
      <c r="LJ35">
        <v>5</v>
      </c>
      <c r="LK35">
        <v>4</v>
      </c>
      <c r="LL35">
        <v>5</v>
      </c>
      <c r="LM35">
        <v>3</v>
      </c>
      <c r="LN35">
        <v>4</v>
      </c>
      <c r="LO35">
        <v>5</v>
      </c>
      <c r="LP35">
        <v>4</v>
      </c>
      <c r="LQ35">
        <v>5</v>
      </c>
      <c r="LR35">
        <v>5</v>
      </c>
      <c r="LS35">
        <v>4</v>
      </c>
      <c r="LT35">
        <v>5</v>
      </c>
      <c r="LU35">
        <v>5</v>
      </c>
      <c r="LV35">
        <v>4</v>
      </c>
      <c r="LW35">
        <v>4</v>
      </c>
      <c r="LX35">
        <v>5</v>
      </c>
      <c r="LY35">
        <v>5</v>
      </c>
      <c r="LZ35">
        <v>4</v>
      </c>
      <c r="MA35">
        <v>5</v>
      </c>
      <c r="MB35" s="3">
        <f t="shared" si="87"/>
        <v>5</v>
      </c>
      <c r="MC35" s="3">
        <f t="shared" si="122"/>
        <v>1</v>
      </c>
      <c r="MD35" s="3">
        <f t="shared" si="86"/>
        <v>5</v>
      </c>
      <c r="ME35" s="3">
        <f t="shared" si="88"/>
        <v>4</v>
      </c>
      <c r="MF35" s="3">
        <f t="shared" si="89"/>
        <v>5</v>
      </c>
      <c r="MG35" s="3">
        <f t="shared" si="90"/>
        <v>3</v>
      </c>
      <c r="MH35" s="3">
        <f t="shared" si="123"/>
        <v>2</v>
      </c>
      <c r="MI35" s="3">
        <f t="shared" si="124"/>
        <v>1</v>
      </c>
      <c r="MJ35" s="3">
        <f t="shared" si="91"/>
        <v>4</v>
      </c>
      <c r="MK35" s="3">
        <f t="shared" si="92"/>
        <v>5</v>
      </c>
      <c r="ML35" s="3">
        <f t="shared" si="93"/>
        <v>5</v>
      </c>
      <c r="MM35" s="3">
        <f t="shared" si="94"/>
        <v>4</v>
      </c>
      <c r="MN35" s="3">
        <f t="shared" si="95"/>
        <v>5</v>
      </c>
      <c r="MO35" s="3">
        <f t="shared" si="96"/>
        <v>5</v>
      </c>
      <c r="MP35" s="3">
        <f t="shared" si="97"/>
        <v>4</v>
      </c>
      <c r="MQ35" s="3">
        <f t="shared" si="98"/>
        <v>4</v>
      </c>
      <c r="MR35" s="3">
        <f t="shared" si="99"/>
        <v>5</v>
      </c>
      <c r="MS35" s="3">
        <f t="shared" si="125"/>
        <v>1</v>
      </c>
      <c r="MT35" s="3">
        <f t="shared" si="100"/>
        <v>4</v>
      </c>
      <c r="MU35" s="3">
        <f t="shared" si="126"/>
        <v>1</v>
      </c>
      <c r="MV35" s="34">
        <f t="shared" si="127"/>
        <v>73</v>
      </c>
      <c r="MW35">
        <v>3</v>
      </c>
      <c r="MX35">
        <v>2</v>
      </c>
      <c r="MY35">
        <v>5</v>
      </c>
      <c r="MZ35">
        <v>1</v>
      </c>
      <c r="NA35">
        <v>3</v>
      </c>
      <c r="NB35">
        <v>3</v>
      </c>
      <c r="NC35">
        <v>1</v>
      </c>
      <c r="ND35">
        <v>3</v>
      </c>
      <c r="NE35">
        <v>3</v>
      </c>
      <c r="NF35">
        <v>3</v>
      </c>
      <c r="NG35">
        <v>2</v>
      </c>
      <c r="NH35" s="59">
        <f t="shared" si="51"/>
        <v>0</v>
      </c>
      <c r="NI35">
        <f t="shared" si="52"/>
        <v>50</v>
      </c>
      <c r="NJ35">
        <f t="shared" si="53"/>
        <v>27</v>
      </c>
      <c r="NK35" s="34">
        <f t="shared" si="54"/>
        <v>54</v>
      </c>
    </row>
    <row r="36" spans="1:375" x14ac:dyDescent="0.2">
      <c r="A36" t="s">
        <v>134</v>
      </c>
      <c r="B36">
        <v>35</v>
      </c>
      <c r="C36" s="26">
        <v>42706</v>
      </c>
      <c r="D36">
        <v>7</v>
      </c>
      <c r="E36">
        <v>10</v>
      </c>
      <c r="F36">
        <v>7</v>
      </c>
      <c r="G36">
        <v>0</v>
      </c>
      <c r="H36">
        <v>0</v>
      </c>
      <c r="I36">
        <v>0</v>
      </c>
      <c r="J36">
        <v>1</v>
      </c>
      <c r="K36">
        <v>0</v>
      </c>
      <c r="L36">
        <v>1</v>
      </c>
      <c r="M36">
        <v>2</v>
      </c>
      <c r="N36">
        <v>1</v>
      </c>
      <c r="O36">
        <v>0</v>
      </c>
      <c r="P36">
        <v>3</v>
      </c>
      <c r="Q36">
        <v>0</v>
      </c>
      <c r="R36">
        <v>5</v>
      </c>
      <c r="S36">
        <v>3</v>
      </c>
      <c r="T36">
        <f t="shared" si="55"/>
        <v>1</v>
      </c>
      <c r="U36">
        <f t="shared" si="0"/>
        <v>2</v>
      </c>
      <c r="V36" s="35">
        <f t="shared" si="56"/>
        <v>17</v>
      </c>
      <c r="W36">
        <v>0</v>
      </c>
      <c r="X36">
        <v>0</v>
      </c>
      <c r="Y36">
        <v>0</v>
      </c>
      <c r="Z36">
        <v>0</v>
      </c>
      <c r="AA36">
        <v>0</v>
      </c>
      <c r="AB36">
        <v>0</v>
      </c>
      <c r="AC36">
        <v>0</v>
      </c>
      <c r="AD36">
        <v>0</v>
      </c>
      <c r="AE36">
        <v>0</v>
      </c>
      <c r="AF36">
        <v>0</v>
      </c>
      <c r="AG36">
        <v>0</v>
      </c>
      <c r="AH36">
        <v>2</v>
      </c>
      <c r="AI36">
        <v>0</v>
      </c>
      <c r="AJ36" s="38">
        <f t="shared" si="57"/>
        <v>0</v>
      </c>
      <c r="AK36" s="38">
        <f t="shared" si="58"/>
        <v>0</v>
      </c>
      <c r="AL36" s="38">
        <f t="shared" si="59"/>
        <v>2</v>
      </c>
      <c r="AM36" s="38">
        <f t="shared" si="60"/>
        <v>2</v>
      </c>
      <c r="AN36">
        <v>1</v>
      </c>
      <c r="AO36">
        <v>0</v>
      </c>
      <c r="AP36">
        <v>0</v>
      </c>
      <c r="AQ36">
        <v>0</v>
      </c>
      <c r="AR36">
        <v>0</v>
      </c>
      <c r="AS36">
        <v>1</v>
      </c>
      <c r="AT36">
        <v>0</v>
      </c>
      <c r="AU36">
        <v>0</v>
      </c>
      <c r="AV36">
        <v>0</v>
      </c>
      <c r="AW36">
        <v>0</v>
      </c>
      <c r="AX36">
        <v>1</v>
      </c>
      <c r="AY36">
        <v>0</v>
      </c>
      <c r="AZ36">
        <v>0</v>
      </c>
      <c r="BA36">
        <v>0</v>
      </c>
      <c r="BB36">
        <v>0</v>
      </c>
      <c r="BC36">
        <v>1</v>
      </c>
      <c r="BD36">
        <v>0</v>
      </c>
      <c r="BE36">
        <v>0</v>
      </c>
      <c r="BF36">
        <v>0</v>
      </c>
      <c r="BG36">
        <v>0</v>
      </c>
      <c r="BH36">
        <v>1</v>
      </c>
      <c r="BI36">
        <v>0</v>
      </c>
      <c r="BJ36">
        <v>0</v>
      </c>
      <c r="BK36">
        <v>0</v>
      </c>
      <c r="BL36">
        <v>0</v>
      </c>
      <c r="BM36">
        <v>1</v>
      </c>
      <c r="BN36">
        <v>0</v>
      </c>
      <c r="BO36">
        <v>0</v>
      </c>
      <c r="BP36">
        <v>0</v>
      </c>
      <c r="BQ36">
        <v>0</v>
      </c>
      <c r="BR36">
        <v>1</v>
      </c>
      <c r="BS36">
        <v>0</v>
      </c>
      <c r="BT36">
        <v>0</v>
      </c>
      <c r="BU36">
        <v>0</v>
      </c>
      <c r="BV36">
        <v>0</v>
      </c>
      <c r="BW36">
        <v>1</v>
      </c>
      <c r="BX36">
        <v>0</v>
      </c>
      <c r="BY36">
        <v>0</v>
      </c>
      <c r="BZ36">
        <v>0</v>
      </c>
      <c r="CA36">
        <v>0</v>
      </c>
      <c r="CB36">
        <v>1</v>
      </c>
      <c r="CC36">
        <v>0</v>
      </c>
      <c r="CD36">
        <v>0</v>
      </c>
      <c r="CE36">
        <v>0</v>
      </c>
      <c r="CF36">
        <v>0</v>
      </c>
      <c r="CG36">
        <v>1</v>
      </c>
      <c r="CH36">
        <v>0</v>
      </c>
      <c r="CI36">
        <v>0</v>
      </c>
      <c r="CJ36">
        <v>0</v>
      </c>
      <c r="CK36">
        <v>0</v>
      </c>
      <c r="CL36">
        <v>1</v>
      </c>
      <c r="CM36">
        <v>0</v>
      </c>
      <c r="CN36">
        <v>0</v>
      </c>
      <c r="CO36">
        <v>0</v>
      </c>
      <c r="CP36">
        <v>0</v>
      </c>
      <c r="CQ36">
        <v>1</v>
      </c>
      <c r="CR36">
        <v>0</v>
      </c>
      <c r="CS36">
        <v>0</v>
      </c>
      <c r="CT36">
        <v>0</v>
      </c>
      <c r="CU36">
        <v>0</v>
      </c>
      <c r="CV36">
        <v>1</v>
      </c>
      <c r="CW36">
        <v>0</v>
      </c>
      <c r="CX36">
        <v>0</v>
      </c>
      <c r="CY36">
        <v>0</v>
      </c>
      <c r="CZ36">
        <v>0</v>
      </c>
      <c r="DA36">
        <v>1</v>
      </c>
      <c r="DB36">
        <v>0</v>
      </c>
      <c r="DC36">
        <v>0</v>
      </c>
      <c r="DD36">
        <v>0</v>
      </c>
      <c r="DE36">
        <v>0</v>
      </c>
      <c r="DF36">
        <v>1</v>
      </c>
      <c r="DG36">
        <v>0</v>
      </c>
      <c r="DH36">
        <v>0</v>
      </c>
      <c r="DI36">
        <v>0</v>
      </c>
      <c r="DJ36">
        <v>0</v>
      </c>
      <c r="DK36">
        <v>0</v>
      </c>
      <c r="DL36">
        <v>1</v>
      </c>
      <c r="DM36">
        <v>0</v>
      </c>
      <c r="DN36">
        <v>0</v>
      </c>
      <c r="DO36">
        <v>0</v>
      </c>
      <c r="DP36">
        <v>0</v>
      </c>
      <c r="DQ36">
        <v>1</v>
      </c>
      <c r="DR36">
        <v>0</v>
      </c>
      <c r="DS36">
        <v>0</v>
      </c>
      <c r="DT36">
        <v>0</v>
      </c>
      <c r="DU36">
        <v>1</v>
      </c>
      <c r="DV36">
        <v>0</v>
      </c>
      <c r="DW36">
        <v>0</v>
      </c>
      <c r="DX36">
        <v>0</v>
      </c>
      <c r="DY36">
        <v>0</v>
      </c>
      <c r="DZ36">
        <v>1</v>
      </c>
      <c r="EA36">
        <v>0</v>
      </c>
      <c r="EB36">
        <v>0</v>
      </c>
      <c r="EC36">
        <v>0</v>
      </c>
      <c r="ED36">
        <v>0</v>
      </c>
      <c r="EF36">
        <v>1</v>
      </c>
      <c r="EG36">
        <v>0</v>
      </c>
      <c r="EH36">
        <v>0</v>
      </c>
      <c r="EI36">
        <v>0</v>
      </c>
      <c r="EJ36">
        <v>0</v>
      </c>
      <c r="EK36">
        <v>1</v>
      </c>
      <c r="EL36">
        <v>0</v>
      </c>
      <c r="EM36">
        <v>0</v>
      </c>
      <c r="EN36">
        <v>0</v>
      </c>
      <c r="EO36">
        <v>0</v>
      </c>
      <c r="EP36" s="40">
        <f t="shared" si="101"/>
        <v>0</v>
      </c>
      <c r="EQ36" s="40">
        <f t="shared" si="102"/>
        <v>0</v>
      </c>
      <c r="ER36" s="40">
        <f t="shared" si="103"/>
        <v>0</v>
      </c>
      <c r="ES36" s="40">
        <f t="shared" si="104"/>
        <v>0</v>
      </c>
      <c r="ET36" s="40">
        <f t="shared" si="105"/>
        <v>0</v>
      </c>
      <c r="EU36" s="40">
        <f t="shared" si="106"/>
        <v>0</v>
      </c>
      <c r="EV36" s="40">
        <f t="shared" si="107"/>
        <v>0</v>
      </c>
      <c r="EW36" s="40">
        <f t="shared" si="108"/>
        <v>0</v>
      </c>
      <c r="EX36" s="40">
        <f t="shared" si="109"/>
        <v>0</v>
      </c>
      <c r="EY36" s="40">
        <f t="shared" si="110"/>
        <v>0</v>
      </c>
      <c r="EZ36" s="40">
        <f t="shared" si="111"/>
        <v>0</v>
      </c>
      <c r="FA36" s="40">
        <f t="shared" si="112"/>
        <v>0</v>
      </c>
      <c r="FB36" s="40">
        <f t="shared" si="113"/>
        <v>0</v>
      </c>
      <c r="FC36" s="40">
        <f t="shared" si="114"/>
        <v>0</v>
      </c>
      <c r="FD36" s="40">
        <f t="shared" si="115"/>
        <v>0</v>
      </c>
      <c r="FE36" s="40">
        <f t="shared" si="116"/>
        <v>1</v>
      </c>
      <c r="FF36" s="40">
        <f t="shared" si="117"/>
        <v>1</v>
      </c>
      <c r="FG36" s="40">
        <f t="shared" si="118"/>
        <v>0</v>
      </c>
      <c r="FH36" s="40">
        <f t="shared" si="119"/>
        <v>0</v>
      </c>
      <c r="FI36" s="40">
        <f t="shared" si="120"/>
        <v>0</v>
      </c>
      <c r="FJ36" s="40">
        <f t="shared" si="121"/>
        <v>0</v>
      </c>
      <c r="FK36" s="38">
        <f t="shared" si="25"/>
        <v>2</v>
      </c>
      <c r="FL36">
        <v>5</v>
      </c>
      <c r="FM36">
        <v>4</v>
      </c>
      <c r="FN36">
        <v>4</v>
      </c>
      <c r="FO36">
        <v>7</v>
      </c>
      <c r="FP36">
        <v>6</v>
      </c>
      <c r="FQ36">
        <v>6</v>
      </c>
      <c r="FR36">
        <v>6</v>
      </c>
      <c r="FS36">
        <v>6</v>
      </c>
      <c r="FT36">
        <v>6</v>
      </c>
      <c r="FU36">
        <v>3</v>
      </c>
      <c r="FV36" s="38">
        <f t="shared" si="61"/>
        <v>30</v>
      </c>
      <c r="FW36" s="38">
        <f t="shared" si="62"/>
        <v>23</v>
      </c>
      <c r="FX36">
        <v>5</v>
      </c>
      <c r="FY36">
        <v>5</v>
      </c>
      <c r="FZ36">
        <v>5</v>
      </c>
      <c r="GA36">
        <v>5</v>
      </c>
      <c r="GB36">
        <v>0</v>
      </c>
      <c r="GC36">
        <v>4</v>
      </c>
      <c r="GD36">
        <v>4</v>
      </c>
      <c r="GE36">
        <v>3</v>
      </c>
      <c r="GF36">
        <v>3</v>
      </c>
      <c r="GG36">
        <v>4</v>
      </c>
      <c r="GH36">
        <v>4</v>
      </c>
      <c r="GI36">
        <v>4</v>
      </c>
      <c r="GJ36">
        <v>5</v>
      </c>
      <c r="GK36">
        <v>5</v>
      </c>
      <c r="GL36">
        <v>5</v>
      </c>
      <c r="GM36">
        <v>4</v>
      </c>
      <c r="GN36">
        <v>4</v>
      </c>
      <c r="GO36">
        <v>4</v>
      </c>
      <c r="GP36">
        <v>2</v>
      </c>
      <c r="GQ36">
        <v>2</v>
      </c>
      <c r="GR36">
        <v>4</v>
      </c>
      <c r="GS36">
        <v>3</v>
      </c>
      <c r="GT36">
        <v>3</v>
      </c>
      <c r="GU36">
        <v>3</v>
      </c>
      <c r="GV36">
        <v>3</v>
      </c>
      <c r="GW36">
        <v>4</v>
      </c>
      <c r="GX36">
        <v>2</v>
      </c>
      <c r="GY36">
        <v>2</v>
      </c>
      <c r="GZ36">
        <v>5</v>
      </c>
      <c r="HA36">
        <v>5</v>
      </c>
      <c r="HB36">
        <v>5</v>
      </c>
      <c r="HC36">
        <v>5</v>
      </c>
      <c r="HD36" s="38">
        <f t="shared" si="63"/>
        <v>5</v>
      </c>
      <c r="HE36" s="38">
        <f t="shared" si="64"/>
        <v>2.6666666666666665</v>
      </c>
      <c r="HF36" s="38">
        <f t="shared" si="65"/>
        <v>3.3333333333333335</v>
      </c>
      <c r="HG36" s="38">
        <f t="shared" si="66"/>
        <v>4.4285714285714288</v>
      </c>
      <c r="HH36" s="38">
        <f t="shared" si="67"/>
        <v>3</v>
      </c>
      <c r="HI36" s="38">
        <f t="shared" si="68"/>
        <v>3.25</v>
      </c>
      <c r="HJ36" s="38">
        <f t="shared" si="69"/>
        <v>3</v>
      </c>
      <c r="HK36" s="38">
        <f t="shared" si="70"/>
        <v>5</v>
      </c>
      <c r="HL36" t="s">
        <v>700</v>
      </c>
      <c r="HM36">
        <v>1</v>
      </c>
      <c r="HN36" t="s">
        <v>701</v>
      </c>
      <c r="HO36">
        <v>2</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1</v>
      </c>
      <c r="JB36">
        <v>0</v>
      </c>
      <c r="JC36">
        <v>0</v>
      </c>
      <c r="JD36">
        <v>0</v>
      </c>
      <c r="JE36">
        <v>0</v>
      </c>
      <c r="JF36">
        <v>1</v>
      </c>
      <c r="JG36">
        <v>1</v>
      </c>
      <c r="JH36">
        <v>0</v>
      </c>
      <c r="JI36">
        <v>0</v>
      </c>
      <c r="JJ36">
        <v>0</v>
      </c>
      <c r="JK36">
        <v>0</v>
      </c>
      <c r="JL36">
        <v>0</v>
      </c>
      <c r="JM36">
        <v>0</v>
      </c>
      <c r="JN36">
        <v>0</v>
      </c>
      <c r="JO36">
        <v>1</v>
      </c>
      <c r="JP36">
        <v>3</v>
      </c>
      <c r="JQ36">
        <v>3</v>
      </c>
      <c r="JR36">
        <v>3</v>
      </c>
      <c r="JS36">
        <v>2</v>
      </c>
      <c r="JT36">
        <v>0</v>
      </c>
      <c r="JU36">
        <v>0</v>
      </c>
      <c r="JV36">
        <v>2</v>
      </c>
      <c r="JW36">
        <v>0</v>
      </c>
      <c r="JX36">
        <v>0</v>
      </c>
      <c r="JY36">
        <v>0</v>
      </c>
      <c r="JZ36">
        <v>0</v>
      </c>
      <c r="KA36">
        <v>0</v>
      </c>
      <c r="KB36">
        <v>0</v>
      </c>
      <c r="KC36">
        <v>0</v>
      </c>
      <c r="KD36" s="52">
        <f t="shared" si="71"/>
        <v>14</v>
      </c>
      <c r="KE36" s="48">
        <f t="shared" si="72"/>
        <v>0</v>
      </c>
      <c r="KF36" s="53">
        <f t="shared" si="73"/>
        <v>14</v>
      </c>
      <c r="KG36">
        <v>75</v>
      </c>
      <c r="KH36">
        <v>0</v>
      </c>
      <c r="KI36">
        <v>0</v>
      </c>
      <c r="KJ36">
        <v>1</v>
      </c>
      <c r="KK36">
        <v>0</v>
      </c>
      <c r="KL36">
        <v>1</v>
      </c>
      <c r="KM36">
        <v>1</v>
      </c>
      <c r="KN36">
        <v>0</v>
      </c>
      <c r="KO36">
        <v>0</v>
      </c>
      <c r="KP36">
        <v>0</v>
      </c>
      <c r="KQ36">
        <v>0</v>
      </c>
      <c r="KR36">
        <v>0</v>
      </c>
      <c r="KS36" t="s">
        <v>584</v>
      </c>
      <c r="KT36" t="s">
        <v>702</v>
      </c>
      <c r="KU36" t="s">
        <v>703</v>
      </c>
      <c r="KV36">
        <v>2</v>
      </c>
      <c r="KW36">
        <v>1</v>
      </c>
      <c r="KX36">
        <v>0</v>
      </c>
      <c r="KY36">
        <v>2</v>
      </c>
      <c r="KZ36">
        <v>0</v>
      </c>
      <c r="LA36">
        <v>2</v>
      </c>
      <c r="LB36">
        <v>2</v>
      </c>
      <c r="LC36">
        <v>2</v>
      </c>
      <c r="LD36">
        <v>2</v>
      </c>
      <c r="LE36">
        <v>2</v>
      </c>
      <c r="LF36">
        <v>1</v>
      </c>
      <c r="LG36" t="s">
        <v>584</v>
      </c>
      <c r="LH36">
        <v>4</v>
      </c>
      <c r="LI36">
        <v>5</v>
      </c>
      <c r="LJ36">
        <v>4</v>
      </c>
      <c r="LK36">
        <v>3</v>
      </c>
      <c r="LL36">
        <v>3</v>
      </c>
      <c r="LM36">
        <v>1</v>
      </c>
      <c r="LN36">
        <v>5</v>
      </c>
      <c r="LO36">
        <v>2</v>
      </c>
      <c r="LP36">
        <v>4</v>
      </c>
      <c r="LQ36">
        <v>2</v>
      </c>
      <c r="LR36">
        <v>2</v>
      </c>
      <c r="LS36">
        <v>4</v>
      </c>
      <c r="LT36">
        <v>2</v>
      </c>
      <c r="LU36">
        <v>3</v>
      </c>
      <c r="LV36">
        <v>2</v>
      </c>
      <c r="LW36">
        <v>5</v>
      </c>
      <c r="LX36">
        <v>5</v>
      </c>
      <c r="LY36">
        <v>1</v>
      </c>
      <c r="LZ36">
        <v>3</v>
      </c>
      <c r="MA36">
        <v>5</v>
      </c>
      <c r="MB36" s="3">
        <f t="shared" si="87"/>
        <v>4</v>
      </c>
      <c r="MC36" s="3">
        <f t="shared" si="122"/>
        <v>1</v>
      </c>
      <c r="MD36" s="3">
        <f t="shared" si="86"/>
        <v>4</v>
      </c>
      <c r="ME36" s="3">
        <f t="shared" si="88"/>
        <v>3</v>
      </c>
      <c r="MF36" s="3">
        <f t="shared" si="89"/>
        <v>3</v>
      </c>
      <c r="MG36" s="3">
        <f t="shared" si="90"/>
        <v>1</v>
      </c>
      <c r="MH36" s="3">
        <f t="shared" si="123"/>
        <v>1</v>
      </c>
      <c r="MI36" s="3">
        <f t="shared" si="124"/>
        <v>4</v>
      </c>
      <c r="MJ36" s="3">
        <f t="shared" si="91"/>
        <v>4</v>
      </c>
      <c r="MK36" s="3">
        <f t="shared" si="92"/>
        <v>2</v>
      </c>
      <c r="ML36" s="3">
        <f t="shared" si="93"/>
        <v>2</v>
      </c>
      <c r="MM36" s="3">
        <f t="shared" si="94"/>
        <v>4</v>
      </c>
      <c r="MN36" s="3">
        <f t="shared" si="95"/>
        <v>2</v>
      </c>
      <c r="MO36" s="3">
        <f t="shared" si="96"/>
        <v>3</v>
      </c>
      <c r="MP36" s="3">
        <f t="shared" si="97"/>
        <v>2</v>
      </c>
      <c r="MQ36" s="3">
        <f t="shared" si="98"/>
        <v>5</v>
      </c>
      <c r="MR36" s="3">
        <f t="shared" si="99"/>
        <v>5</v>
      </c>
      <c r="MS36" s="3">
        <f t="shared" si="125"/>
        <v>5</v>
      </c>
      <c r="MT36" s="3">
        <f t="shared" si="100"/>
        <v>3</v>
      </c>
      <c r="MU36" s="3">
        <f t="shared" si="126"/>
        <v>1</v>
      </c>
      <c r="MV36" s="34">
        <f t="shared" si="127"/>
        <v>59</v>
      </c>
      <c r="MW36">
        <v>2</v>
      </c>
      <c r="MX36">
        <v>0</v>
      </c>
      <c r="MY36">
        <v>0</v>
      </c>
      <c r="MZ36">
        <v>0</v>
      </c>
      <c r="NA36">
        <v>2</v>
      </c>
      <c r="NB36">
        <v>0</v>
      </c>
      <c r="NC36">
        <v>1</v>
      </c>
      <c r="ND36">
        <v>0</v>
      </c>
      <c r="NE36">
        <v>0</v>
      </c>
      <c r="NF36">
        <v>0</v>
      </c>
      <c r="NG36">
        <v>2</v>
      </c>
      <c r="NH36" s="59">
        <f t="shared" si="51"/>
        <v>0</v>
      </c>
      <c r="NI36">
        <f t="shared" si="52"/>
        <v>50</v>
      </c>
      <c r="NJ36">
        <f t="shared" si="53"/>
        <v>5</v>
      </c>
      <c r="NK36" s="34">
        <f t="shared" si="54"/>
        <v>10</v>
      </c>
    </row>
    <row r="37" spans="1:375" x14ac:dyDescent="0.2">
      <c r="A37" t="s">
        <v>135</v>
      </c>
      <c r="B37">
        <v>36</v>
      </c>
      <c r="C37" s="26">
        <v>115418</v>
      </c>
      <c r="D37">
        <v>7</v>
      </c>
      <c r="E37">
        <v>10</v>
      </c>
      <c r="F37">
        <v>6</v>
      </c>
      <c r="G37">
        <v>1</v>
      </c>
      <c r="H37">
        <v>0</v>
      </c>
      <c r="I37">
        <v>0</v>
      </c>
      <c r="J37">
        <v>0</v>
      </c>
      <c r="K37">
        <v>0</v>
      </c>
      <c r="L37">
        <v>1</v>
      </c>
      <c r="M37">
        <v>3</v>
      </c>
      <c r="N37">
        <v>2</v>
      </c>
      <c r="O37">
        <v>0</v>
      </c>
      <c r="P37">
        <v>2</v>
      </c>
      <c r="Q37">
        <v>1</v>
      </c>
      <c r="R37">
        <v>3</v>
      </c>
      <c r="S37">
        <v>2</v>
      </c>
      <c r="T37">
        <f t="shared" si="55"/>
        <v>0</v>
      </c>
      <c r="U37">
        <f t="shared" si="0"/>
        <v>2</v>
      </c>
      <c r="V37" s="35">
        <f t="shared" si="56"/>
        <v>15</v>
      </c>
      <c r="W37">
        <v>2</v>
      </c>
      <c r="X37">
        <v>0</v>
      </c>
      <c r="Y37">
        <v>2</v>
      </c>
      <c r="Z37">
        <v>2</v>
      </c>
      <c r="AA37">
        <v>1</v>
      </c>
      <c r="AB37">
        <v>3</v>
      </c>
      <c r="AC37">
        <v>1</v>
      </c>
      <c r="AD37">
        <v>2</v>
      </c>
      <c r="AE37">
        <v>0</v>
      </c>
      <c r="AF37">
        <v>2</v>
      </c>
      <c r="AG37">
        <v>2</v>
      </c>
      <c r="AH37">
        <v>1</v>
      </c>
      <c r="AI37">
        <v>2</v>
      </c>
      <c r="AJ37" s="38">
        <f t="shared" si="57"/>
        <v>6</v>
      </c>
      <c r="AK37" s="38">
        <f t="shared" si="58"/>
        <v>6</v>
      </c>
      <c r="AL37" s="38">
        <f t="shared" si="59"/>
        <v>8</v>
      </c>
      <c r="AM37" s="38">
        <f t="shared" si="60"/>
        <v>20</v>
      </c>
      <c r="AN37">
        <v>1</v>
      </c>
      <c r="AO37">
        <v>0</v>
      </c>
      <c r="AP37">
        <v>0</v>
      </c>
      <c r="AQ37">
        <v>0</v>
      </c>
      <c r="AR37">
        <v>0</v>
      </c>
      <c r="AS37">
        <v>1</v>
      </c>
      <c r="AT37">
        <v>0</v>
      </c>
      <c r="AU37">
        <v>0</v>
      </c>
      <c r="AV37">
        <v>0</v>
      </c>
      <c r="AW37">
        <v>0</v>
      </c>
      <c r="AX37">
        <v>1</v>
      </c>
      <c r="AY37">
        <v>0</v>
      </c>
      <c r="AZ37">
        <v>0</v>
      </c>
      <c r="BA37">
        <v>0</v>
      </c>
      <c r="BB37">
        <v>0</v>
      </c>
      <c r="BC37">
        <v>0</v>
      </c>
      <c r="BD37">
        <v>1</v>
      </c>
      <c r="BE37">
        <v>0</v>
      </c>
      <c r="BF37">
        <v>0</v>
      </c>
      <c r="BG37">
        <v>0</v>
      </c>
      <c r="BH37">
        <v>1</v>
      </c>
      <c r="BI37">
        <v>0</v>
      </c>
      <c r="BJ37">
        <v>0</v>
      </c>
      <c r="BK37">
        <v>0</v>
      </c>
      <c r="BL37">
        <v>0</v>
      </c>
      <c r="BM37">
        <v>1</v>
      </c>
      <c r="BN37">
        <v>0</v>
      </c>
      <c r="BO37">
        <v>0</v>
      </c>
      <c r="BP37">
        <v>0</v>
      </c>
      <c r="BQ37">
        <v>0</v>
      </c>
      <c r="BR37">
        <v>1</v>
      </c>
      <c r="BS37">
        <v>0</v>
      </c>
      <c r="BT37">
        <v>0</v>
      </c>
      <c r="BU37">
        <v>0</v>
      </c>
      <c r="BV37">
        <v>0</v>
      </c>
      <c r="BW37">
        <v>1</v>
      </c>
      <c r="BX37">
        <v>0</v>
      </c>
      <c r="BY37">
        <v>0</v>
      </c>
      <c r="BZ37">
        <v>0</v>
      </c>
      <c r="CA37">
        <v>0</v>
      </c>
      <c r="CB37">
        <v>1</v>
      </c>
      <c r="CC37">
        <v>0</v>
      </c>
      <c r="CD37">
        <v>0</v>
      </c>
      <c r="CE37">
        <v>0</v>
      </c>
      <c r="CF37">
        <v>0</v>
      </c>
      <c r="CG37">
        <v>1</v>
      </c>
      <c r="CH37">
        <v>0</v>
      </c>
      <c r="CI37">
        <v>0</v>
      </c>
      <c r="CJ37">
        <v>0</v>
      </c>
      <c r="CK37">
        <v>0</v>
      </c>
      <c r="CL37">
        <v>1</v>
      </c>
      <c r="CM37">
        <v>0</v>
      </c>
      <c r="CN37">
        <v>0</v>
      </c>
      <c r="CO37">
        <v>0</v>
      </c>
      <c r="CP37">
        <v>0</v>
      </c>
      <c r="CQ37">
        <v>1</v>
      </c>
      <c r="CR37">
        <v>0</v>
      </c>
      <c r="CS37">
        <v>0</v>
      </c>
      <c r="CT37">
        <v>0</v>
      </c>
      <c r="CU37">
        <v>0</v>
      </c>
      <c r="CV37">
        <v>1</v>
      </c>
      <c r="CW37">
        <v>0</v>
      </c>
      <c r="CX37">
        <v>0</v>
      </c>
      <c r="CY37">
        <v>0</v>
      </c>
      <c r="CZ37">
        <v>0</v>
      </c>
      <c r="DA37">
        <v>1</v>
      </c>
      <c r="DB37">
        <v>0</v>
      </c>
      <c r="DC37">
        <v>0</v>
      </c>
      <c r="DD37">
        <v>0</v>
      </c>
      <c r="DE37">
        <v>0</v>
      </c>
      <c r="DF37">
        <v>0</v>
      </c>
      <c r="DG37">
        <v>1</v>
      </c>
      <c r="DH37">
        <v>0</v>
      </c>
      <c r="DI37">
        <v>0</v>
      </c>
      <c r="DJ37">
        <v>0</v>
      </c>
      <c r="DK37">
        <v>0</v>
      </c>
      <c r="DL37">
        <v>1</v>
      </c>
      <c r="DM37">
        <v>0</v>
      </c>
      <c r="DN37">
        <v>0</v>
      </c>
      <c r="DO37">
        <v>0</v>
      </c>
      <c r="DP37">
        <v>0</v>
      </c>
      <c r="DQ37">
        <v>1</v>
      </c>
      <c r="DR37">
        <v>0</v>
      </c>
      <c r="DS37">
        <v>0</v>
      </c>
      <c r="DT37">
        <v>0</v>
      </c>
      <c r="DU37">
        <v>0</v>
      </c>
      <c r="DV37">
        <v>0</v>
      </c>
      <c r="DW37">
        <v>1</v>
      </c>
      <c r="DX37">
        <v>0</v>
      </c>
      <c r="DY37">
        <v>0</v>
      </c>
      <c r="DZ37">
        <v>0</v>
      </c>
      <c r="EA37">
        <v>0</v>
      </c>
      <c r="EB37">
        <v>1</v>
      </c>
      <c r="EC37">
        <v>0</v>
      </c>
      <c r="ED37">
        <v>0</v>
      </c>
      <c r="EE37">
        <v>1</v>
      </c>
      <c r="EF37">
        <v>1</v>
      </c>
      <c r="EG37">
        <v>0</v>
      </c>
      <c r="EH37">
        <v>0</v>
      </c>
      <c r="EI37">
        <v>0</v>
      </c>
      <c r="EJ37">
        <v>0</v>
      </c>
      <c r="EK37">
        <v>0</v>
      </c>
      <c r="EL37">
        <v>1</v>
      </c>
      <c r="EM37">
        <v>0</v>
      </c>
      <c r="EN37">
        <v>0</v>
      </c>
      <c r="EO37">
        <v>0</v>
      </c>
      <c r="EP37" s="40">
        <f t="shared" si="101"/>
        <v>0</v>
      </c>
      <c r="EQ37" s="40">
        <f t="shared" si="102"/>
        <v>0</v>
      </c>
      <c r="ER37" s="40">
        <f t="shared" si="103"/>
        <v>0</v>
      </c>
      <c r="ES37" s="40">
        <f t="shared" si="104"/>
        <v>1</v>
      </c>
      <c r="ET37" s="40">
        <f t="shared" si="105"/>
        <v>0</v>
      </c>
      <c r="EU37" s="40">
        <f t="shared" si="106"/>
        <v>0</v>
      </c>
      <c r="EV37" s="40">
        <f t="shared" si="107"/>
        <v>0</v>
      </c>
      <c r="EW37" s="40">
        <f t="shared" si="108"/>
        <v>0</v>
      </c>
      <c r="EX37" s="40">
        <f t="shared" si="109"/>
        <v>0</v>
      </c>
      <c r="EY37" s="40">
        <f t="shared" si="110"/>
        <v>0</v>
      </c>
      <c r="EZ37" s="40">
        <f t="shared" si="111"/>
        <v>0</v>
      </c>
      <c r="FA37" s="40">
        <f t="shared" si="112"/>
        <v>0</v>
      </c>
      <c r="FB37" s="40">
        <f t="shared" si="113"/>
        <v>0</v>
      </c>
      <c r="FC37" s="40">
        <f t="shared" si="114"/>
        <v>0</v>
      </c>
      <c r="FD37" s="40">
        <f t="shared" si="115"/>
        <v>1</v>
      </c>
      <c r="FE37" s="40">
        <f t="shared" si="116"/>
        <v>1</v>
      </c>
      <c r="FF37" s="40">
        <f t="shared" si="117"/>
        <v>1</v>
      </c>
      <c r="FG37" s="40">
        <f t="shared" si="118"/>
        <v>2</v>
      </c>
      <c r="FH37" s="40">
        <f t="shared" si="119"/>
        <v>2</v>
      </c>
      <c r="FI37" s="40">
        <f t="shared" si="120"/>
        <v>0</v>
      </c>
      <c r="FJ37" s="40">
        <f t="shared" si="121"/>
        <v>1</v>
      </c>
      <c r="FK37" s="38">
        <f t="shared" si="25"/>
        <v>9</v>
      </c>
      <c r="FL37">
        <v>4</v>
      </c>
      <c r="FM37">
        <v>4</v>
      </c>
      <c r="FN37">
        <v>4</v>
      </c>
      <c r="FO37">
        <v>4</v>
      </c>
      <c r="FP37">
        <v>4</v>
      </c>
      <c r="FQ37">
        <v>5</v>
      </c>
      <c r="FR37">
        <v>5</v>
      </c>
      <c r="FS37">
        <v>4</v>
      </c>
      <c r="FT37">
        <v>2</v>
      </c>
      <c r="FU37">
        <v>2</v>
      </c>
      <c r="FV37" s="38">
        <f t="shared" si="61"/>
        <v>23</v>
      </c>
      <c r="FW37" s="38">
        <f t="shared" si="62"/>
        <v>15</v>
      </c>
      <c r="FX37">
        <v>3</v>
      </c>
      <c r="FY37">
        <v>4</v>
      </c>
      <c r="FZ37">
        <v>4</v>
      </c>
      <c r="GA37">
        <v>4</v>
      </c>
      <c r="GB37">
        <v>3</v>
      </c>
      <c r="GC37">
        <v>3</v>
      </c>
      <c r="GD37">
        <v>3</v>
      </c>
      <c r="GE37">
        <v>1</v>
      </c>
      <c r="GF37">
        <v>1</v>
      </c>
      <c r="GG37">
        <v>4</v>
      </c>
      <c r="GH37">
        <v>5</v>
      </c>
      <c r="GI37">
        <v>5</v>
      </c>
      <c r="GJ37">
        <v>4</v>
      </c>
      <c r="GK37">
        <v>3</v>
      </c>
      <c r="GL37">
        <v>4</v>
      </c>
      <c r="GM37">
        <v>4</v>
      </c>
      <c r="GN37">
        <v>3</v>
      </c>
      <c r="GO37">
        <v>3</v>
      </c>
      <c r="GP37">
        <v>4</v>
      </c>
      <c r="GQ37">
        <v>4</v>
      </c>
      <c r="GR37">
        <v>3</v>
      </c>
      <c r="GS37">
        <v>4</v>
      </c>
      <c r="GT37">
        <v>3</v>
      </c>
      <c r="GU37">
        <v>3</v>
      </c>
      <c r="GV37">
        <v>5</v>
      </c>
      <c r="GW37">
        <v>4</v>
      </c>
      <c r="GX37">
        <v>3</v>
      </c>
      <c r="GY37">
        <v>3</v>
      </c>
      <c r="GZ37">
        <v>3</v>
      </c>
      <c r="HA37">
        <v>3</v>
      </c>
      <c r="HB37">
        <v>5</v>
      </c>
      <c r="HC37">
        <v>5</v>
      </c>
      <c r="HD37" s="38">
        <f t="shared" si="63"/>
        <v>3.75</v>
      </c>
      <c r="HE37" s="38">
        <f t="shared" si="64"/>
        <v>3</v>
      </c>
      <c r="HF37" s="38">
        <f t="shared" si="65"/>
        <v>2</v>
      </c>
      <c r="HG37" s="38">
        <f t="shared" si="66"/>
        <v>4</v>
      </c>
      <c r="HH37" s="38">
        <f t="shared" si="67"/>
        <v>3.6</v>
      </c>
      <c r="HI37" s="38">
        <f t="shared" si="68"/>
        <v>3.75</v>
      </c>
      <c r="HJ37" s="38">
        <f t="shared" si="69"/>
        <v>3</v>
      </c>
      <c r="HK37" s="38">
        <f t="shared" si="70"/>
        <v>4.333333333333333</v>
      </c>
      <c r="HL37" t="s">
        <v>704</v>
      </c>
      <c r="HM37">
        <v>1</v>
      </c>
      <c r="HN37" t="s">
        <v>705</v>
      </c>
      <c r="HO37">
        <v>1</v>
      </c>
      <c r="HP37">
        <v>0</v>
      </c>
      <c r="HQ37">
        <v>0</v>
      </c>
      <c r="HR37">
        <v>0</v>
      </c>
      <c r="HS37">
        <v>0</v>
      </c>
      <c r="HT37">
        <v>0</v>
      </c>
      <c r="HU37">
        <v>1</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1</v>
      </c>
      <c r="JB37">
        <v>0</v>
      </c>
      <c r="JC37">
        <v>0</v>
      </c>
      <c r="JD37">
        <v>0</v>
      </c>
      <c r="JE37">
        <v>0</v>
      </c>
      <c r="JF37">
        <v>0</v>
      </c>
      <c r="JG37">
        <v>1</v>
      </c>
      <c r="JH37">
        <v>0</v>
      </c>
      <c r="JI37">
        <v>0</v>
      </c>
      <c r="JJ37">
        <v>0</v>
      </c>
      <c r="JK37">
        <v>0</v>
      </c>
      <c r="JL37">
        <v>0</v>
      </c>
      <c r="JM37">
        <v>0</v>
      </c>
      <c r="JN37">
        <v>0</v>
      </c>
      <c r="JO37">
        <v>2</v>
      </c>
      <c r="JP37">
        <v>1</v>
      </c>
      <c r="JQ37">
        <v>3</v>
      </c>
      <c r="JR37">
        <v>3</v>
      </c>
      <c r="JS37">
        <v>1</v>
      </c>
      <c r="JT37">
        <v>1</v>
      </c>
      <c r="JU37">
        <v>3</v>
      </c>
      <c r="JV37">
        <v>3</v>
      </c>
      <c r="JW37">
        <v>1</v>
      </c>
      <c r="JX37">
        <v>1</v>
      </c>
      <c r="JY37">
        <v>2</v>
      </c>
      <c r="JZ37">
        <v>1</v>
      </c>
      <c r="KA37">
        <v>1</v>
      </c>
      <c r="KB37">
        <v>1</v>
      </c>
      <c r="KC37">
        <v>1</v>
      </c>
      <c r="KD37" s="52">
        <f t="shared" si="71"/>
        <v>21</v>
      </c>
      <c r="KE37" s="48">
        <f t="shared" si="72"/>
        <v>4</v>
      </c>
      <c r="KF37" s="53">
        <f t="shared" si="73"/>
        <v>25</v>
      </c>
      <c r="KG37">
        <v>60</v>
      </c>
      <c r="KH37">
        <v>0</v>
      </c>
      <c r="KI37">
        <v>0</v>
      </c>
      <c r="KJ37">
        <v>1</v>
      </c>
      <c r="KK37">
        <v>0</v>
      </c>
      <c r="KL37">
        <v>0</v>
      </c>
      <c r="KM37">
        <v>0</v>
      </c>
      <c r="KN37">
        <v>0</v>
      </c>
      <c r="KO37">
        <v>0</v>
      </c>
      <c r="KP37">
        <v>0</v>
      </c>
      <c r="KQ37">
        <v>0</v>
      </c>
      <c r="KR37">
        <v>0</v>
      </c>
      <c r="KS37" t="s">
        <v>584</v>
      </c>
      <c r="KT37" t="s">
        <v>706</v>
      </c>
      <c r="KU37" t="s">
        <v>707</v>
      </c>
      <c r="KV37">
        <v>2</v>
      </c>
      <c r="KW37">
        <v>1</v>
      </c>
      <c r="KX37">
        <v>1</v>
      </c>
      <c r="KY37">
        <v>1</v>
      </c>
      <c r="KZ37">
        <v>1</v>
      </c>
      <c r="LA37">
        <v>2</v>
      </c>
      <c r="LB37">
        <v>1</v>
      </c>
      <c r="LC37">
        <v>2</v>
      </c>
      <c r="LD37">
        <v>2</v>
      </c>
      <c r="LE37">
        <v>1</v>
      </c>
      <c r="LF37">
        <v>1</v>
      </c>
      <c r="LG37" t="s">
        <v>584</v>
      </c>
      <c r="LH37">
        <v>3</v>
      </c>
      <c r="LI37">
        <v>5</v>
      </c>
      <c r="LJ37">
        <v>2</v>
      </c>
      <c r="LK37">
        <v>2</v>
      </c>
      <c r="LL37">
        <v>3</v>
      </c>
      <c r="LM37">
        <v>3</v>
      </c>
      <c r="LN37">
        <v>4</v>
      </c>
      <c r="LO37">
        <v>3</v>
      </c>
      <c r="LP37">
        <v>3</v>
      </c>
      <c r="LQ37">
        <v>4</v>
      </c>
      <c r="LR37">
        <v>2</v>
      </c>
      <c r="LS37">
        <v>2</v>
      </c>
      <c r="LT37">
        <v>4</v>
      </c>
      <c r="LU37">
        <v>4</v>
      </c>
      <c r="LV37">
        <v>3</v>
      </c>
      <c r="LW37">
        <v>5</v>
      </c>
      <c r="LX37">
        <v>3</v>
      </c>
      <c r="LY37">
        <v>3</v>
      </c>
      <c r="LZ37">
        <v>3</v>
      </c>
      <c r="MA37">
        <v>5</v>
      </c>
      <c r="MB37" s="3">
        <f t="shared" si="87"/>
        <v>3</v>
      </c>
      <c r="MC37" s="3">
        <f t="shared" si="122"/>
        <v>1</v>
      </c>
      <c r="MD37" s="3">
        <f t="shared" si="86"/>
        <v>2</v>
      </c>
      <c r="ME37" s="3">
        <f t="shared" si="88"/>
        <v>2</v>
      </c>
      <c r="MF37" s="3">
        <f t="shared" si="89"/>
        <v>3</v>
      </c>
      <c r="MG37" s="3">
        <f t="shared" si="90"/>
        <v>3</v>
      </c>
      <c r="MH37" s="3">
        <f t="shared" si="123"/>
        <v>2</v>
      </c>
      <c r="MI37" s="3">
        <f t="shared" si="124"/>
        <v>3</v>
      </c>
      <c r="MJ37" s="3">
        <f t="shared" si="91"/>
        <v>3</v>
      </c>
      <c r="MK37" s="3">
        <f t="shared" si="92"/>
        <v>4</v>
      </c>
      <c r="ML37" s="3">
        <f t="shared" si="93"/>
        <v>2</v>
      </c>
      <c r="MM37" s="3">
        <f t="shared" si="94"/>
        <v>2</v>
      </c>
      <c r="MN37" s="3">
        <f t="shared" si="95"/>
        <v>4</v>
      </c>
      <c r="MO37" s="3">
        <f t="shared" si="96"/>
        <v>4</v>
      </c>
      <c r="MP37" s="3">
        <f t="shared" si="97"/>
        <v>3</v>
      </c>
      <c r="MQ37" s="3">
        <f t="shared" si="98"/>
        <v>5</v>
      </c>
      <c r="MR37" s="3">
        <f t="shared" si="99"/>
        <v>3</v>
      </c>
      <c r="MS37" s="3">
        <f t="shared" si="125"/>
        <v>3</v>
      </c>
      <c r="MT37" s="3">
        <f t="shared" si="100"/>
        <v>3</v>
      </c>
      <c r="MU37" s="3">
        <f t="shared" si="126"/>
        <v>1</v>
      </c>
      <c r="MV37" s="34">
        <f t="shared" si="127"/>
        <v>56</v>
      </c>
      <c r="MW37">
        <v>2</v>
      </c>
      <c r="MX37">
        <v>0</v>
      </c>
      <c r="MY37">
        <v>3</v>
      </c>
      <c r="MZ37">
        <v>1</v>
      </c>
      <c r="NA37">
        <v>2</v>
      </c>
      <c r="NB37">
        <v>2</v>
      </c>
      <c r="NC37">
        <v>4</v>
      </c>
      <c r="ND37">
        <v>3</v>
      </c>
      <c r="NE37">
        <v>2</v>
      </c>
      <c r="NF37">
        <v>3</v>
      </c>
      <c r="NG37">
        <v>2</v>
      </c>
      <c r="NH37" s="59">
        <f t="shared" si="51"/>
        <v>0</v>
      </c>
      <c r="NI37">
        <f t="shared" si="52"/>
        <v>50</v>
      </c>
      <c r="NJ37">
        <f t="shared" si="53"/>
        <v>22</v>
      </c>
      <c r="NK37" s="34">
        <f t="shared" si="54"/>
        <v>44</v>
      </c>
    </row>
    <row r="38" spans="1:375" x14ac:dyDescent="0.2">
      <c r="A38" t="s">
        <v>115</v>
      </c>
      <c r="B38">
        <v>37</v>
      </c>
      <c r="C38" s="26">
        <v>42678</v>
      </c>
      <c r="D38">
        <v>7</v>
      </c>
      <c r="E38">
        <v>10</v>
      </c>
      <c r="F38">
        <v>6</v>
      </c>
      <c r="G38">
        <v>0</v>
      </c>
      <c r="H38">
        <v>1</v>
      </c>
      <c r="I38">
        <v>0</v>
      </c>
      <c r="J38">
        <v>0</v>
      </c>
      <c r="K38">
        <v>0</v>
      </c>
      <c r="L38">
        <v>0</v>
      </c>
      <c r="M38">
        <v>1</v>
      </c>
      <c r="N38">
        <v>1</v>
      </c>
      <c r="O38">
        <v>1</v>
      </c>
      <c r="P38">
        <v>5</v>
      </c>
      <c r="Q38">
        <v>1</v>
      </c>
      <c r="R38">
        <v>1</v>
      </c>
      <c r="S38">
        <v>4</v>
      </c>
      <c r="T38">
        <f t="shared" si="55"/>
        <v>-1</v>
      </c>
      <c r="U38">
        <f t="shared" si="0"/>
        <v>0</v>
      </c>
      <c r="V38" s="35">
        <f t="shared" si="56"/>
        <v>13</v>
      </c>
      <c r="W38">
        <v>2</v>
      </c>
      <c r="X38">
        <v>0</v>
      </c>
      <c r="Y38">
        <v>1</v>
      </c>
      <c r="Z38">
        <v>1</v>
      </c>
      <c r="AA38">
        <v>2</v>
      </c>
      <c r="AB38">
        <v>2</v>
      </c>
      <c r="AC38">
        <v>1</v>
      </c>
      <c r="AD38">
        <v>2</v>
      </c>
      <c r="AE38">
        <v>1</v>
      </c>
      <c r="AF38">
        <v>2</v>
      </c>
      <c r="AG38">
        <v>3</v>
      </c>
      <c r="AH38">
        <v>3</v>
      </c>
      <c r="AI38">
        <v>3</v>
      </c>
      <c r="AJ38" s="38">
        <f t="shared" si="57"/>
        <v>8</v>
      </c>
      <c r="AK38" s="38">
        <f t="shared" si="58"/>
        <v>6</v>
      </c>
      <c r="AL38" s="38">
        <f t="shared" si="59"/>
        <v>9</v>
      </c>
      <c r="AM38" s="38">
        <f t="shared" si="60"/>
        <v>23</v>
      </c>
      <c r="AN38">
        <v>1</v>
      </c>
      <c r="AO38">
        <v>0</v>
      </c>
      <c r="AP38">
        <v>0</v>
      </c>
      <c r="AQ38">
        <v>0</v>
      </c>
      <c r="AR38">
        <v>0</v>
      </c>
      <c r="AS38">
        <v>1</v>
      </c>
      <c r="AT38">
        <v>0</v>
      </c>
      <c r="AU38">
        <v>0</v>
      </c>
      <c r="AV38">
        <v>0</v>
      </c>
      <c r="AW38">
        <v>0</v>
      </c>
      <c r="AX38">
        <v>0</v>
      </c>
      <c r="AY38">
        <v>1</v>
      </c>
      <c r="AZ38">
        <v>0</v>
      </c>
      <c r="BA38">
        <v>0</v>
      </c>
      <c r="BB38">
        <v>0</v>
      </c>
      <c r="BC38">
        <v>1</v>
      </c>
      <c r="BD38">
        <v>1</v>
      </c>
      <c r="BE38">
        <v>0</v>
      </c>
      <c r="BF38">
        <v>0</v>
      </c>
      <c r="BG38">
        <v>0</v>
      </c>
      <c r="BH38">
        <v>1</v>
      </c>
      <c r="BI38">
        <v>0</v>
      </c>
      <c r="BJ38">
        <v>0</v>
      </c>
      <c r="BK38">
        <v>0</v>
      </c>
      <c r="BL38">
        <v>0</v>
      </c>
      <c r="BM38">
        <v>1</v>
      </c>
      <c r="BN38">
        <v>0</v>
      </c>
      <c r="BO38">
        <v>0</v>
      </c>
      <c r="BP38">
        <v>0</v>
      </c>
      <c r="BQ38">
        <v>0</v>
      </c>
      <c r="BR38">
        <v>1</v>
      </c>
      <c r="BS38">
        <v>0</v>
      </c>
      <c r="BT38">
        <v>0</v>
      </c>
      <c r="BU38">
        <v>0</v>
      </c>
      <c r="BV38">
        <v>0</v>
      </c>
      <c r="BW38">
        <v>1</v>
      </c>
      <c r="BX38">
        <v>1</v>
      </c>
      <c r="BY38">
        <v>0</v>
      </c>
      <c r="BZ38">
        <v>0</v>
      </c>
      <c r="CA38">
        <v>0</v>
      </c>
      <c r="CB38">
        <v>1</v>
      </c>
      <c r="CC38">
        <v>0</v>
      </c>
      <c r="CD38">
        <v>0</v>
      </c>
      <c r="CE38">
        <v>0</v>
      </c>
      <c r="CF38">
        <v>0</v>
      </c>
      <c r="CG38">
        <v>1</v>
      </c>
      <c r="CH38">
        <v>0</v>
      </c>
      <c r="CI38">
        <v>0</v>
      </c>
      <c r="CJ38">
        <v>0</v>
      </c>
      <c r="CK38">
        <v>0</v>
      </c>
      <c r="CL38">
        <v>1</v>
      </c>
      <c r="CM38">
        <v>0</v>
      </c>
      <c r="CN38">
        <v>0</v>
      </c>
      <c r="CO38">
        <v>0</v>
      </c>
      <c r="CP38">
        <v>0</v>
      </c>
      <c r="CQ38">
        <v>1</v>
      </c>
      <c r="CR38">
        <v>0</v>
      </c>
      <c r="CS38">
        <v>0</v>
      </c>
      <c r="CT38">
        <v>0</v>
      </c>
      <c r="CU38">
        <v>0</v>
      </c>
      <c r="CV38">
        <v>1</v>
      </c>
      <c r="CW38">
        <v>0</v>
      </c>
      <c r="CX38">
        <v>0</v>
      </c>
      <c r="CY38">
        <v>0</v>
      </c>
      <c r="CZ38">
        <v>0</v>
      </c>
      <c r="DA38">
        <v>1</v>
      </c>
      <c r="DB38">
        <v>0</v>
      </c>
      <c r="DC38">
        <v>0</v>
      </c>
      <c r="DD38">
        <v>0</v>
      </c>
      <c r="DE38">
        <v>0</v>
      </c>
      <c r="DF38">
        <v>1</v>
      </c>
      <c r="DG38">
        <v>0</v>
      </c>
      <c r="DH38">
        <v>0</v>
      </c>
      <c r="DI38">
        <v>0</v>
      </c>
      <c r="DJ38">
        <v>0</v>
      </c>
      <c r="DK38">
        <v>1</v>
      </c>
      <c r="DL38">
        <v>0</v>
      </c>
      <c r="DM38">
        <v>0</v>
      </c>
      <c r="DN38">
        <v>0</v>
      </c>
      <c r="DO38">
        <v>0</v>
      </c>
      <c r="DP38">
        <v>0</v>
      </c>
      <c r="DQ38">
        <v>1</v>
      </c>
      <c r="DR38">
        <v>0</v>
      </c>
      <c r="DS38">
        <v>0</v>
      </c>
      <c r="DT38">
        <v>0</v>
      </c>
      <c r="DU38">
        <v>1</v>
      </c>
      <c r="DV38">
        <v>0</v>
      </c>
      <c r="DW38">
        <v>0</v>
      </c>
      <c r="DX38">
        <v>0</v>
      </c>
      <c r="DY38">
        <v>0</v>
      </c>
      <c r="DZ38">
        <v>1</v>
      </c>
      <c r="EA38">
        <v>0</v>
      </c>
      <c r="EB38">
        <v>0</v>
      </c>
      <c r="EC38">
        <v>0</v>
      </c>
      <c r="ED38">
        <v>0</v>
      </c>
      <c r="EF38">
        <v>1</v>
      </c>
      <c r="EG38">
        <v>0</v>
      </c>
      <c r="EH38">
        <v>0</v>
      </c>
      <c r="EI38">
        <v>0</v>
      </c>
      <c r="EJ38">
        <v>0</v>
      </c>
      <c r="EK38">
        <v>1</v>
      </c>
      <c r="EL38">
        <v>0</v>
      </c>
      <c r="EM38">
        <v>0</v>
      </c>
      <c r="EN38">
        <v>0</v>
      </c>
      <c r="EO38">
        <v>0</v>
      </c>
      <c r="EP38" s="40">
        <f t="shared" si="101"/>
        <v>0</v>
      </c>
      <c r="EQ38" s="40">
        <f t="shared" si="102"/>
        <v>0</v>
      </c>
      <c r="ER38" s="40">
        <f t="shared" si="103"/>
        <v>1</v>
      </c>
      <c r="ES38" s="40">
        <f t="shared" si="104"/>
        <v>1</v>
      </c>
      <c r="ET38" s="40">
        <f t="shared" si="105"/>
        <v>0</v>
      </c>
      <c r="EU38" s="40">
        <f t="shared" si="106"/>
        <v>0</v>
      </c>
      <c r="EV38" s="40">
        <f t="shared" si="107"/>
        <v>0</v>
      </c>
      <c r="EW38" s="40">
        <f t="shared" si="108"/>
        <v>1</v>
      </c>
      <c r="EX38" s="40">
        <f t="shared" si="109"/>
        <v>0</v>
      </c>
      <c r="EY38" s="40">
        <f t="shared" si="110"/>
        <v>0</v>
      </c>
      <c r="EZ38" s="40">
        <f t="shared" si="111"/>
        <v>0</v>
      </c>
      <c r="FA38" s="40">
        <f t="shared" si="112"/>
        <v>0</v>
      </c>
      <c r="FB38" s="40">
        <f t="shared" si="113"/>
        <v>0</v>
      </c>
      <c r="FC38" s="40">
        <f t="shared" si="114"/>
        <v>0</v>
      </c>
      <c r="FD38" s="40">
        <f t="shared" si="115"/>
        <v>0</v>
      </c>
      <c r="FE38" s="40">
        <f t="shared" si="116"/>
        <v>0</v>
      </c>
      <c r="FF38" s="40">
        <f t="shared" si="117"/>
        <v>1</v>
      </c>
      <c r="FG38" s="40">
        <f t="shared" si="118"/>
        <v>0</v>
      </c>
      <c r="FH38" s="40">
        <f t="shared" si="119"/>
        <v>0</v>
      </c>
      <c r="FI38" s="40">
        <f t="shared" si="120"/>
        <v>0</v>
      </c>
      <c r="FJ38" s="40">
        <f t="shared" si="121"/>
        <v>0</v>
      </c>
      <c r="FK38" s="38">
        <f t="shared" si="25"/>
        <v>4</v>
      </c>
      <c r="FL38">
        <v>4</v>
      </c>
      <c r="FM38">
        <v>4</v>
      </c>
      <c r="FN38">
        <v>5</v>
      </c>
      <c r="FO38">
        <v>5</v>
      </c>
      <c r="FP38">
        <v>4</v>
      </c>
      <c r="FQ38">
        <v>4</v>
      </c>
      <c r="FR38">
        <v>0</v>
      </c>
      <c r="FS38">
        <v>2</v>
      </c>
      <c r="FT38">
        <v>3</v>
      </c>
      <c r="FU38">
        <v>1</v>
      </c>
      <c r="FV38" s="38">
        <f t="shared" si="61"/>
        <v>16</v>
      </c>
      <c r="FW38" s="38">
        <f t="shared" si="62"/>
        <v>16</v>
      </c>
      <c r="FX38">
        <v>3</v>
      </c>
      <c r="FY38">
        <v>5</v>
      </c>
      <c r="FZ38">
        <v>5</v>
      </c>
      <c r="GA38">
        <v>4</v>
      </c>
      <c r="GB38">
        <v>2</v>
      </c>
      <c r="GC38">
        <v>5</v>
      </c>
      <c r="GD38">
        <v>5</v>
      </c>
      <c r="GE38">
        <v>3</v>
      </c>
      <c r="GF38">
        <v>3</v>
      </c>
      <c r="GG38">
        <v>1</v>
      </c>
      <c r="GH38">
        <v>3</v>
      </c>
      <c r="GI38">
        <v>4</v>
      </c>
      <c r="GJ38">
        <v>4</v>
      </c>
      <c r="GK38">
        <v>3</v>
      </c>
      <c r="GL38">
        <v>3</v>
      </c>
      <c r="GM38">
        <v>2</v>
      </c>
      <c r="GN38">
        <v>3</v>
      </c>
      <c r="GO38">
        <v>3</v>
      </c>
      <c r="GP38">
        <v>3</v>
      </c>
      <c r="GQ38">
        <v>5</v>
      </c>
      <c r="GR38">
        <v>5</v>
      </c>
      <c r="GS38">
        <v>5</v>
      </c>
      <c r="GT38">
        <v>3</v>
      </c>
      <c r="GU38">
        <v>4</v>
      </c>
      <c r="GV38">
        <v>4</v>
      </c>
      <c r="GW38">
        <v>4</v>
      </c>
      <c r="GX38">
        <v>3</v>
      </c>
      <c r="GY38">
        <v>3</v>
      </c>
      <c r="GZ38">
        <v>3</v>
      </c>
      <c r="HA38">
        <v>3</v>
      </c>
      <c r="HB38">
        <v>5</v>
      </c>
      <c r="HC38">
        <v>5</v>
      </c>
      <c r="HD38" s="38">
        <f t="shared" si="63"/>
        <v>4.25</v>
      </c>
      <c r="HE38" s="38">
        <f t="shared" si="64"/>
        <v>4</v>
      </c>
      <c r="HF38" s="38">
        <f t="shared" si="65"/>
        <v>2.3333333333333335</v>
      </c>
      <c r="HG38" s="38">
        <f t="shared" si="66"/>
        <v>3.1428571428571428</v>
      </c>
      <c r="HH38" s="38">
        <f t="shared" si="67"/>
        <v>4.2</v>
      </c>
      <c r="HI38" s="38">
        <f t="shared" si="68"/>
        <v>3.75</v>
      </c>
      <c r="HJ38" s="38">
        <f t="shared" si="69"/>
        <v>3</v>
      </c>
      <c r="HK38" s="38">
        <f t="shared" si="70"/>
        <v>4.333333333333333</v>
      </c>
      <c r="HL38" t="s">
        <v>708</v>
      </c>
      <c r="HM38">
        <v>1</v>
      </c>
      <c r="HN38" t="s">
        <v>709</v>
      </c>
      <c r="HO38">
        <v>1</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1</v>
      </c>
      <c r="JG38">
        <v>0</v>
      </c>
      <c r="JH38">
        <v>0</v>
      </c>
      <c r="JI38">
        <v>0</v>
      </c>
      <c r="JJ38">
        <v>0</v>
      </c>
      <c r="JK38">
        <v>0</v>
      </c>
      <c r="JL38">
        <v>0</v>
      </c>
      <c r="JM38">
        <v>0</v>
      </c>
      <c r="JN38">
        <v>0</v>
      </c>
      <c r="JO38">
        <v>2</v>
      </c>
      <c r="JP38">
        <v>3</v>
      </c>
      <c r="JQ38">
        <v>3</v>
      </c>
      <c r="JR38">
        <v>3</v>
      </c>
      <c r="JS38">
        <v>2</v>
      </c>
      <c r="JT38">
        <v>2</v>
      </c>
      <c r="JU38">
        <v>1</v>
      </c>
      <c r="JV38">
        <v>2</v>
      </c>
      <c r="JW38">
        <v>2</v>
      </c>
      <c r="JX38">
        <v>1</v>
      </c>
      <c r="JY38">
        <v>2</v>
      </c>
      <c r="JZ38">
        <v>2</v>
      </c>
      <c r="KA38">
        <v>3</v>
      </c>
      <c r="KB38">
        <v>2</v>
      </c>
      <c r="KC38">
        <v>3</v>
      </c>
      <c r="KD38" s="52">
        <f t="shared" si="71"/>
        <v>23</v>
      </c>
      <c r="KE38" s="48">
        <f t="shared" si="72"/>
        <v>10</v>
      </c>
      <c r="KF38" s="53">
        <f t="shared" si="73"/>
        <v>33</v>
      </c>
      <c r="KG38">
        <v>77</v>
      </c>
      <c r="KH38">
        <v>1</v>
      </c>
      <c r="KI38">
        <v>1</v>
      </c>
      <c r="KJ38">
        <v>1</v>
      </c>
      <c r="KK38">
        <v>0</v>
      </c>
      <c r="KL38">
        <v>0</v>
      </c>
      <c r="KM38">
        <v>0</v>
      </c>
      <c r="KN38">
        <v>0</v>
      </c>
      <c r="KO38">
        <v>0</v>
      </c>
      <c r="KP38">
        <v>0</v>
      </c>
      <c r="KQ38">
        <v>0</v>
      </c>
      <c r="KR38">
        <v>0</v>
      </c>
      <c r="KS38" t="s">
        <v>584</v>
      </c>
      <c r="KT38" t="s">
        <v>710</v>
      </c>
      <c r="KU38" t="s">
        <v>711</v>
      </c>
      <c r="KV38">
        <v>3</v>
      </c>
      <c r="KW38">
        <v>1</v>
      </c>
      <c r="KX38">
        <v>0</v>
      </c>
      <c r="KY38">
        <v>2</v>
      </c>
      <c r="KZ38">
        <v>1</v>
      </c>
      <c r="LA38">
        <v>2</v>
      </c>
      <c r="LB38">
        <v>2</v>
      </c>
      <c r="LC38">
        <v>2</v>
      </c>
      <c r="LD38">
        <v>2</v>
      </c>
      <c r="LE38">
        <v>2</v>
      </c>
      <c r="LF38">
        <v>2</v>
      </c>
      <c r="LG38" t="s">
        <v>584</v>
      </c>
      <c r="LH38">
        <v>4</v>
      </c>
      <c r="LI38">
        <v>2</v>
      </c>
      <c r="LJ38">
        <v>4</v>
      </c>
      <c r="LK38">
        <v>4</v>
      </c>
      <c r="LL38">
        <v>2</v>
      </c>
      <c r="LM38">
        <v>2</v>
      </c>
      <c r="LN38">
        <v>5</v>
      </c>
      <c r="LO38">
        <v>4</v>
      </c>
      <c r="LP38">
        <v>4</v>
      </c>
      <c r="LQ38">
        <v>2</v>
      </c>
      <c r="LR38">
        <v>5</v>
      </c>
      <c r="LS38">
        <v>5</v>
      </c>
      <c r="LT38">
        <v>4</v>
      </c>
      <c r="LU38">
        <v>2</v>
      </c>
      <c r="LV38">
        <v>3</v>
      </c>
      <c r="LW38">
        <v>5</v>
      </c>
      <c r="LX38">
        <v>5</v>
      </c>
      <c r="LY38">
        <v>3</v>
      </c>
      <c r="LZ38">
        <v>2</v>
      </c>
      <c r="MA38">
        <v>5</v>
      </c>
      <c r="MB38" s="3">
        <f t="shared" si="87"/>
        <v>4</v>
      </c>
      <c r="MC38" s="3">
        <f t="shared" si="122"/>
        <v>4</v>
      </c>
      <c r="MD38" s="3">
        <f t="shared" si="86"/>
        <v>4</v>
      </c>
      <c r="ME38" s="3">
        <f t="shared" si="88"/>
        <v>4</v>
      </c>
      <c r="MF38" s="3">
        <f t="shared" si="89"/>
        <v>2</v>
      </c>
      <c r="MG38" s="3">
        <f t="shared" si="90"/>
        <v>2</v>
      </c>
      <c r="MH38" s="3">
        <f t="shared" si="123"/>
        <v>1</v>
      </c>
      <c r="MI38" s="3">
        <f t="shared" si="124"/>
        <v>2</v>
      </c>
      <c r="MJ38" s="3">
        <f t="shared" si="91"/>
        <v>4</v>
      </c>
      <c r="MK38" s="3">
        <f t="shared" si="92"/>
        <v>2</v>
      </c>
      <c r="ML38" s="3">
        <f t="shared" si="93"/>
        <v>5</v>
      </c>
      <c r="MM38" s="3">
        <f t="shared" si="94"/>
        <v>5</v>
      </c>
      <c r="MN38" s="3">
        <f t="shared" si="95"/>
        <v>4</v>
      </c>
      <c r="MO38" s="3">
        <f t="shared" si="96"/>
        <v>2</v>
      </c>
      <c r="MP38" s="3">
        <f t="shared" si="97"/>
        <v>3</v>
      </c>
      <c r="MQ38" s="3">
        <f t="shared" si="98"/>
        <v>5</v>
      </c>
      <c r="MR38" s="3">
        <f t="shared" si="99"/>
        <v>5</v>
      </c>
      <c r="MS38" s="3">
        <f t="shared" si="125"/>
        <v>3</v>
      </c>
      <c r="MT38" s="3">
        <f t="shared" si="100"/>
        <v>2</v>
      </c>
      <c r="MU38" s="3">
        <f t="shared" si="126"/>
        <v>1</v>
      </c>
      <c r="MV38" s="34">
        <f t="shared" si="127"/>
        <v>64</v>
      </c>
      <c r="MW38">
        <v>2</v>
      </c>
      <c r="MX38">
        <v>0</v>
      </c>
      <c r="MY38">
        <v>2</v>
      </c>
      <c r="MZ38">
        <v>0</v>
      </c>
      <c r="NA38">
        <v>2</v>
      </c>
      <c r="NB38">
        <v>1</v>
      </c>
      <c r="NC38">
        <v>1</v>
      </c>
      <c r="ND38">
        <v>1</v>
      </c>
      <c r="NE38">
        <v>1</v>
      </c>
      <c r="NF38">
        <v>1</v>
      </c>
      <c r="NG38">
        <v>2</v>
      </c>
      <c r="NH38" s="59">
        <f t="shared" si="51"/>
        <v>0</v>
      </c>
      <c r="NI38">
        <f t="shared" si="52"/>
        <v>50</v>
      </c>
      <c r="NJ38">
        <f t="shared" si="53"/>
        <v>11</v>
      </c>
      <c r="NK38" s="34">
        <f t="shared" si="54"/>
        <v>22</v>
      </c>
    </row>
    <row r="39" spans="1:375" x14ac:dyDescent="0.2">
      <c r="A39" t="s">
        <v>116</v>
      </c>
      <c r="B39">
        <v>38</v>
      </c>
      <c r="C39" s="26">
        <v>42683</v>
      </c>
      <c r="D39">
        <v>8</v>
      </c>
      <c r="E39">
        <v>8</v>
      </c>
      <c r="F39">
        <v>9</v>
      </c>
      <c r="G39">
        <v>0</v>
      </c>
      <c r="H39">
        <v>1</v>
      </c>
      <c r="I39">
        <v>0</v>
      </c>
      <c r="J39">
        <v>0</v>
      </c>
      <c r="K39">
        <v>0</v>
      </c>
      <c r="L39">
        <v>0</v>
      </c>
      <c r="M39">
        <v>2</v>
      </c>
      <c r="N39">
        <v>3</v>
      </c>
      <c r="O39">
        <v>2</v>
      </c>
      <c r="P39">
        <v>2</v>
      </c>
      <c r="Q39">
        <v>4</v>
      </c>
      <c r="R39">
        <v>4</v>
      </c>
      <c r="S39">
        <v>4</v>
      </c>
      <c r="T39">
        <f t="shared" si="55"/>
        <v>-1</v>
      </c>
      <c r="U39">
        <f t="shared" si="0"/>
        <v>0</v>
      </c>
      <c r="V39" s="35">
        <f t="shared" si="56"/>
        <v>20</v>
      </c>
      <c r="W39">
        <v>4</v>
      </c>
      <c r="X39">
        <v>3</v>
      </c>
      <c r="Y39">
        <v>3</v>
      </c>
      <c r="Z39">
        <v>3</v>
      </c>
      <c r="AA39">
        <v>3</v>
      </c>
      <c r="AB39">
        <v>3</v>
      </c>
      <c r="AC39">
        <v>1</v>
      </c>
      <c r="AD39">
        <v>4</v>
      </c>
      <c r="AE39">
        <v>4</v>
      </c>
      <c r="AF39">
        <v>3</v>
      </c>
      <c r="AG39">
        <v>3</v>
      </c>
      <c r="AH39">
        <v>4</v>
      </c>
      <c r="AI39">
        <v>3</v>
      </c>
      <c r="AJ39" s="38">
        <f t="shared" si="57"/>
        <v>14</v>
      </c>
      <c r="AK39" s="38">
        <f t="shared" si="58"/>
        <v>7</v>
      </c>
      <c r="AL39" s="38">
        <f t="shared" si="59"/>
        <v>20</v>
      </c>
      <c r="AM39" s="38">
        <f t="shared" si="60"/>
        <v>41</v>
      </c>
      <c r="AN39">
        <v>0</v>
      </c>
      <c r="AO39">
        <v>1</v>
      </c>
      <c r="AP39">
        <v>0</v>
      </c>
      <c r="AQ39">
        <v>0</v>
      </c>
      <c r="AR39">
        <v>0</v>
      </c>
      <c r="AS39">
        <v>0</v>
      </c>
      <c r="AT39">
        <v>1</v>
      </c>
      <c r="AU39">
        <v>0</v>
      </c>
      <c r="AV39">
        <v>0</v>
      </c>
      <c r="AW39">
        <v>0</v>
      </c>
      <c r="AX39">
        <v>0</v>
      </c>
      <c r="AY39">
        <v>0</v>
      </c>
      <c r="AZ39">
        <v>0</v>
      </c>
      <c r="BA39">
        <v>0</v>
      </c>
      <c r="BB39">
        <v>1</v>
      </c>
      <c r="BC39">
        <v>0</v>
      </c>
      <c r="BD39">
        <v>1</v>
      </c>
      <c r="BE39">
        <v>0</v>
      </c>
      <c r="BF39">
        <v>0</v>
      </c>
      <c r="BG39">
        <v>0</v>
      </c>
      <c r="BH39">
        <v>0</v>
      </c>
      <c r="BI39">
        <v>1</v>
      </c>
      <c r="BJ39">
        <v>0</v>
      </c>
      <c r="BK39">
        <v>0</v>
      </c>
      <c r="BL39">
        <v>0</v>
      </c>
      <c r="BM39">
        <v>1</v>
      </c>
      <c r="BN39">
        <v>0</v>
      </c>
      <c r="BO39">
        <v>0</v>
      </c>
      <c r="BP39">
        <v>0</v>
      </c>
      <c r="BQ39">
        <v>0</v>
      </c>
      <c r="BR39">
        <v>1</v>
      </c>
      <c r="BS39">
        <v>0</v>
      </c>
      <c r="BT39">
        <v>0</v>
      </c>
      <c r="BU39">
        <v>0</v>
      </c>
      <c r="BV39">
        <v>0</v>
      </c>
      <c r="BW39">
        <v>1</v>
      </c>
      <c r="BX39">
        <v>0</v>
      </c>
      <c r="BY39">
        <v>0</v>
      </c>
      <c r="BZ39">
        <v>0</v>
      </c>
      <c r="CA39">
        <v>0</v>
      </c>
      <c r="CB39">
        <v>1</v>
      </c>
      <c r="CC39">
        <v>0</v>
      </c>
      <c r="CD39">
        <v>0</v>
      </c>
      <c r="CE39">
        <v>0</v>
      </c>
      <c r="CF39">
        <v>0</v>
      </c>
      <c r="CG39">
        <v>0</v>
      </c>
      <c r="CH39">
        <v>0</v>
      </c>
      <c r="CI39">
        <v>0</v>
      </c>
      <c r="CJ39">
        <v>1</v>
      </c>
      <c r="CK39">
        <v>0</v>
      </c>
      <c r="CL39">
        <v>1</v>
      </c>
      <c r="CM39">
        <v>0</v>
      </c>
      <c r="CN39">
        <v>0</v>
      </c>
      <c r="CO39">
        <v>0</v>
      </c>
      <c r="CP39">
        <v>0</v>
      </c>
      <c r="CQ39">
        <v>1</v>
      </c>
      <c r="CR39">
        <v>0</v>
      </c>
      <c r="CS39">
        <v>0</v>
      </c>
      <c r="CT39">
        <v>0</v>
      </c>
      <c r="CU39">
        <v>0</v>
      </c>
      <c r="CV39">
        <v>1</v>
      </c>
      <c r="CW39">
        <v>0</v>
      </c>
      <c r="CX39">
        <v>0</v>
      </c>
      <c r="CY39">
        <v>0</v>
      </c>
      <c r="CZ39">
        <v>0</v>
      </c>
      <c r="DA39">
        <v>0</v>
      </c>
      <c r="DB39">
        <v>0</v>
      </c>
      <c r="DC39">
        <v>1</v>
      </c>
      <c r="DD39">
        <v>0</v>
      </c>
      <c r="DE39">
        <v>0</v>
      </c>
      <c r="DF39">
        <v>0</v>
      </c>
      <c r="DG39">
        <v>1</v>
      </c>
      <c r="DH39">
        <v>0</v>
      </c>
      <c r="DI39">
        <v>0</v>
      </c>
      <c r="DJ39">
        <v>0</v>
      </c>
      <c r="DK39">
        <v>1</v>
      </c>
      <c r="DL39">
        <v>0</v>
      </c>
      <c r="DM39">
        <v>0</v>
      </c>
      <c r="DN39">
        <v>0</v>
      </c>
      <c r="DO39">
        <v>0</v>
      </c>
      <c r="DP39">
        <v>0</v>
      </c>
      <c r="DQ39">
        <v>1</v>
      </c>
      <c r="DR39">
        <v>0</v>
      </c>
      <c r="DS39">
        <v>0</v>
      </c>
      <c r="DT39">
        <v>0</v>
      </c>
      <c r="DU39">
        <v>0</v>
      </c>
      <c r="DV39">
        <v>1</v>
      </c>
      <c r="DW39">
        <v>0</v>
      </c>
      <c r="DX39">
        <v>0</v>
      </c>
      <c r="DY39">
        <v>0</v>
      </c>
      <c r="DZ39">
        <v>1</v>
      </c>
      <c r="EA39">
        <v>0</v>
      </c>
      <c r="EB39">
        <v>0</v>
      </c>
      <c r="EC39">
        <v>0</v>
      </c>
      <c r="ED39">
        <v>0</v>
      </c>
      <c r="EF39">
        <v>0</v>
      </c>
      <c r="EG39">
        <v>1</v>
      </c>
      <c r="EH39">
        <v>0</v>
      </c>
      <c r="EI39">
        <v>0</v>
      </c>
      <c r="EJ39">
        <v>0</v>
      </c>
      <c r="EK39">
        <v>0</v>
      </c>
      <c r="EL39">
        <v>0</v>
      </c>
      <c r="EM39">
        <v>1</v>
      </c>
      <c r="EN39">
        <v>0</v>
      </c>
      <c r="EO39">
        <v>0</v>
      </c>
      <c r="EP39" s="40">
        <f t="shared" si="101"/>
        <v>1</v>
      </c>
      <c r="EQ39" s="40">
        <f t="shared" si="102"/>
        <v>1</v>
      </c>
      <c r="ER39" s="40" t="str">
        <f t="shared" si="103"/>
        <v>SKIP</v>
      </c>
      <c r="ES39" s="40">
        <f t="shared" si="104"/>
        <v>1</v>
      </c>
      <c r="ET39" s="40">
        <f t="shared" si="105"/>
        <v>1</v>
      </c>
      <c r="EU39" s="40">
        <f t="shared" si="106"/>
        <v>0</v>
      </c>
      <c r="EV39" s="40">
        <f t="shared" si="107"/>
        <v>0</v>
      </c>
      <c r="EW39" s="40">
        <f t="shared" si="108"/>
        <v>0</v>
      </c>
      <c r="EX39" s="40">
        <f t="shared" si="109"/>
        <v>0</v>
      </c>
      <c r="EY39" s="40">
        <f t="shared" si="110"/>
        <v>3</v>
      </c>
      <c r="EZ39" s="40">
        <f t="shared" si="111"/>
        <v>0</v>
      </c>
      <c r="FA39" s="40">
        <f t="shared" si="112"/>
        <v>0</v>
      </c>
      <c r="FB39" s="40">
        <f t="shared" si="113"/>
        <v>0</v>
      </c>
      <c r="FC39" s="40">
        <f t="shared" si="114"/>
        <v>2</v>
      </c>
      <c r="FD39" s="40">
        <f t="shared" si="115"/>
        <v>1</v>
      </c>
      <c r="FE39" s="40">
        <f t="shared" si="116"/>
        <v>0</v>
      </c>
      <c r="FF39" s="40">
        <f t="shared" si="117"/>
        <v>1</v>
      </c>
      <c r="FG39" s="40">
        <f t="shared" si="118"/>
        <v>1</v>
      </c>
      <c r="FH39" s="40">
        <f t="shared" si="119"/>
        <v>0</v>
      </c>
      <c r="FI39" s="40">
        <f t="shared" si="120"/>
        <v>1</v>
      </c>
      <c r="FJ39" s="40">
        <f t="shared" si="121"/>
        <v>2</v>
      </c>
      <c r="FK39" s="38">
        <f t="shared" si="25"/>
        <v>15</v>
      </c>
      <c r="FL39">
        <v>7</v>
      </c>
      <c r="FM39">
        <v>7</v>
      </c>
      <c r="FN39">
        <v>7</v>
      </c>
      <c r="FO39">
        <v>7</v>
      </c>
      <c r="FP39">
        <v>7</v>
      </c>
      <c r="FQ39">
        <v>5</v>
      </c>
      <c r="FR39">
        <v>0</v>
      </c>
      <c r="FS39">
        <v>7</v>
      </c>
      <c r="FT39">
        <v>7</v>
      </c>
      <c r="FU39">
        <v>0</v>
      </c>
      <c r="FV39" s="38">
        <f t="shared" si="61"/>
        <v>28</v>
      </c>
      <c r="FW39" s="38">
        <f t="shared" si="62"/>
        <v>26</v>
      </c>
      <c r="FX39">
        <v>5</v>
      </c>
      <c r="FY39">
        <v>5</v>
      </c>
      <c r="FZ39">
        <v>4</v>
      </c>
      <c r="GA39">
        <v>4</v>
      </c>
      <c r="GB39">
        <v>4</v>
      </c>
      <c r="GC39">
        <v>4</v>
      </c>
      <c r="GD39">
        <v>4</v>
      </c>
      <c r="GE39">
        <v>5</v>
      </c>
      <c r="GF39">
        <v>5</v>
      </c>
      <c r="GG39">
        <v>4</v>
      </c>
      <c r="GH39">
        <v>1</v>
      </c>
      <c r="GI39">
        <v>4</v>
      </c>
      <c r="GJ39">
        <v>5</v>
      </c>
      <c r="GK39">
        <v>4</v>
      </c>
      <c r="GL39">
        <v>4</v>
      </c>
      <c r="GM39">
        <v>5</v>
      </c>
      <c r="GN39">
        <v>5</v>
      </c>
      <c r="GO39" s="32">
        <f>AVERAGE(GQ39:GS39)</f>
        <v>4.333333333333333</v>
      </c>
      <c r="GP39" s="32">
        <f>AVERAGE(GQ39:GS39)</f>
        <v>4.333333333333333</v>
      </c>
      <c r="GQ39">
        <v>5</v>
      </c>
      <c r="GR39">
        <v>5</v>
      </c>
      <c r="GS39">
        <v>3</v>
      </c>
      <c r="GT39">
        <v>5</v>
      </c>
      <c r="GU39">
        <v>5</v>
      </c>
      <c r="GV39">
        <v>5</v>
      </c>
      <c r="GW39">
        <v>1</v>
      </c>
      <c r="GX39">
        <v>4</v>
      </c>
      <c r="GY39">
        <v>5</v>
      </c>
      <c r="GZ39">
        <v>5</v>
      </c>
      <c r="HA39">
        <v>4</v>
      </c>
      <c r="HB39">
        <v>4</v>
      </c>
      <c r="HC39">
        <v>4</v>
      </c>
      <c r="HD39" s="38">
        <f t="shared" si="63"/>
        <v>4.5</v>
      </c>
      <c r="HE39" s="38">
        <f t="shared" si="64"/>
        <v>4</v>
      </c>
      <c r="HF39" s="38">
        <f t="shared" si="65"/>
        <v>4.666666666666667</v>
      </c>
      <c r="HG39" s="38">
        <f t="shared" si="66"/>
        <v>4</v>
      </c>
      <c r="HH39" s="38">
        <f>AVERAGE(GO39:GS39)</f>
        <v>4.333333333333333</v>
      </c>
      <c r="HI39" s="38">
        <f t="shared" si="68"/>
        <v>4</v>
      </c>
      <c r="HJ39" s="38">
        <f t="shared" si="69"/>
        <v>4.666666666666667</v>
      </c>
      <c r="HK39" s="38">
        <f t="shared" si="70"/>
        <v>4</v>
      </c>
      <c r="HL39" t="s">
        <v>712</v>
      </c>
      <c r="HM39">
        <v>0</v>
      </c>
      <c r="HN39" t="s">
        <v>575</v>
      </c>
      <c r="HO39">
        <v>1</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1</v>
      </c>
      <c r="JG39">
        <v>0</v>
      </c>
      <c r="JH39">
        <v>0</v>
      </c>
      <c r="JI39">
        <v>0</v>
      </c>
      <c r="JJ39">
        <v>0</v>
      </c>
      <c r="JK39">
        <v>0</v>
      </c>
      <c r="JL39">
        <v>0</v>
      </c>
      <c r="JM39">
        <v>0</v>
      </c>
      <c r="JN39">
        <v>0</v>
      </c>
      <c r="JO39">
        <v>0</v>
      </c>
      <c r="JP39">
        <v>0</v>
      </c>
      <c r="JQ39">
        <v>0</v>
      </c>
      <c r="JR39">
        <v>2</v>
      </c>
      <c r="JS39" s="32">
        <f>AVERAGE(JO39:JR39,JT39,JV39:JY39)</f>
        <v>0.44444444444444442</v>
      </c>
      <c r="JT39">
        <v>0</v>
      </c>
      <c r="JU39" s="32">
        <f>JS39</f>
        <v>0.44444444444444442</v>
      </c>
      <c r="JV39">
        <v>0</v>
      </c>
      <c r="JW39">
        <v>0</v>
      </c>
      <c r="JX39">
        <v>2</v>
      </c>
      <c r="JY39">
        <v>0</v>
      </c>
      <c r="JZ39" s="32">
        <f>AVERAGE(KA39:KC39)</f>
        <v>1.3333333333333333</v>
      </c>
      <c r="KA39">
        <v>2</v>
      </c>
      <c r="KB39">
        <v>1</v>
      </c>
      <c r="KC39">
        <v>1</v>
      </c>
      <c r="KD39" s="52">
        <f>JO39+JP39+JQ39+JR39+JS39+JT39+JU39+JV39+JW39+JX39+JY39</f>
        <v>4.8888888888888893</v>
      </c>
      <c r="KE39" s="48">
        <f>JZ39+KA39+KB39+KC39</f>
        <v>5.333333333333333</v>
      </c>
      <c r="KF39" s="53">
        <f>KD39+KE39</f>
        <v>10.222222222222221</v>
      </c>
      <c r="KG39">
        <v>88</v>
      </c>
      <c r="KH39">
        <v>0</v>
      </c>
      <c r="KI39">
        <v>0</v>
      </c>
      <c r="KJ39">
        <v>1</v>
      </c>
      <c r="KK39">
        <v>0</v>
      </c>
      <c r="KL39">
        <v>0</v>
      </c>
      <c r="KM39">
        <v>1</v>
      </c>
      <c r="KN39">
        <v>0</v>
      </c>
      <c r="KO39">
        <v>0</v>
      </c>
      <c r="KP39">
        <v>0</v>
      </c>
      <c r="KQ39">
        <v>0</v>
      </c>
      <c r="KR39">
        <v>0</v>
      </c>
      <c r="KS39" t="s">
        <v>575</v>
      </c>
      <c r="KT39" t="s">
        <v>713</v>
      </c>
      <c r="KU39" t="s">
        <v>575</v>
      </c>
      <c r="KV39">
        <v>3</v>
      </c>
      <c r="KW39">
        <v>1</v>
      </c>
      <c r="KX39">
        <v>1</v>
      </c>
      <c r="KY39">
        <v>2</v>
      </c>
      <c r="KZ39">
        <v>1</v>
      </c>
      <c r="LA39">
        <v>1</v>
      </c>
      <c r="LB39">
        <v>2</v>
      </c>
      <c r="LC39">
        <v>2</v>
      </c>
      <c r="LD39">
        <v>2</v>
      </c>
      <c r="LE39">
        <v>1</v>
      </c>
      <c r="LF39">
        <v>2</v>
      </c>
      <c r="LG39" t="s">
        <v>575</v>
      </c>
      <c r="LH39">
        <v>5</v>
      </c>
      <c r="LI39">
        <v>3</v>
      </c>
      <c r="LJ39">
        <v>3</v>
      </c>
      <c r="LK39">
        <v>5</v>
      </c>
      <c r="LL39">
        <v>4</v>
      </c>
      <c r="LM39">
        <v>5</v>
      </c>
      <c r="LN39">
        <v>5</v>
      </c>
      <c r="LO39">
        <v>1</v>
      </c>
      <c r="LP39">
        <v>1</v>
      </c>
      <c r="LQ39">
        <v>5</v>
      </c>
      <c r="LR39">
        <v>5</v>
      </c>
      <c r="LS39">
        <v>1</v>
      </c>
      <c r="LT39">
        <v>5</v>
      </c>
      <c r="LU39">
        <v>1</v>
      </c>
      <c r="LV39">
        <v>1</v>
      </c>
      <c r="LW39">
        <v>5</v>
      </c>
      <c r="LX39">
        <v>1</v>
      </c>
      <c r="LY39">
        <v>5</v>
      </c>
      <c r="LZ39">
        <v>5</v>
      </c>
      <c r="MA39">
        <v>5</v>
      </c>
      <c r="MB39" s="3">
        <f t="shared" si="87"/>
        <v>5</v>
      </c>
      <c r="MC39" s="3">
        <f t="shared" si="122"/>
        <v>3</v>
      </c>
      <c r="MD39" s="3">
        <f t="shared" si="86"/>
        <v>3</v>
      </c>
      <c r="ME39" s="3">
        <f t="shared" si="88"/>
        <v>5</v>
      </c>
      <c r="MF39" s="3">
        <f t="shared" si="89"/>
        <v>4</v>
      </c>
      <c r="MG39" s="3">
        <f t="shared" si="90"/>
        <v>5</v>
      </c>
      <c r="MH39" s="3">
        <f t="shared" si="123"/>
        <v>1</v>
      </c>
      <c r="MI39" s="3">
        <f t="shared" si="124"/>
        <v>5</v>
      </c>
      <c r="MJ39" s="3">
        <f t="shared" si="91"/>
        <v>1</v>
      </c>
      <c r="MK39" s="3">
        <f t="shared" si="92"/>
        <v>5</v>
      </c>
      <c r="ML39" s="3">
        <f t="shared" si="93"/>
        <v>5</v>
      </c>
      <c r="MM39" s="3">
        <f t="shared" si="94"/>
        <v>1</v>
      </c>
      <c r="MN39" s="3">
        <f t="shared" si="95"/>
        <v>5</v>
      </c>
      <c r="MO39" s="3">
        <f t="shared" si="96"/>
        <v>1</v>
      </c>
      <c r="MP39" s="3">
        <f t="shared" si="97"/>
        <v>1</v>
      </c>
      <c r="MQ39" s="3">
        <f t="shared" si="98"/>
        <v>5</v>
      </c>
      <c r="MR39" s="3">
        <f t="shared" si="99"/>
        <v>1</v>
      </c>
      <c r="MS39" s="3">
        <f t="shared" si="125"/>
        <v>1</v>
      </c>
      <c r="MT39" s="3">
        <f t="shared" si="100"/>
        <v>5</v>
      </c>
      <c r="MU39" s="3">
        <f t="shared" si="126"/>
        <v>1</v>
      </c>
      <c r="MV39" s="34">
        <f t="shared" si="127"/>
        <v>63</v>
      </c>
      <c r="MW39">
        <v>4</v>
      </c>
      <c r="MX39">
        <v>0</v>
      </c>
      <c r="MY39">
        <v>2</v>
      </c>
      <c r="MZ39">
        <v>1</v>
      </c>
      <c r="NA39">
        <v>0</v>
      </c>
      <c r="NB39">
        <v>2</v>
      </c>
      <c r="NC39">
        <v>2</v>
      </c>
      <c r="ND39">
        <v>4</v>
      </c>
      <c r="NE39">
        <v>3</v>
      </c>
      <c r="NF39">
        <v>2</v>
      </c>
      <c r="NG39">
        <v>2</v>
      </c>
      <c r="NH39" s="59">
        <f t="shared" si="51"/>
        <v>0</v>
      </c>
      <c r="NI39">
        <f t="shared" si="52"/>
        <v>50</v>
      </c>
      <c r="NJ39">
        <f t="shared" si="53"/>
        <v>20</v>
      </c>
      <c r="NK39" s="34">
        <f t="shared" si="54"/>
        <v>40</v>
      </c>
    </row>
    <row r="40" spans="1:375" x14ac:dyDescent="0.2">
      <c r="A40" t="s">
        <v>136</v>
      </c>
      <c r="B40">
        <v>39</v>
      </c>
      <c r="C40" s="26">
        <v>42686</v>
      </c>
      <c r="D40">
        <v>7</v>
      </c>
      <c r="E40">
        <v>8</v>
      </c>
      <c r="F40">
        <v>8</v>
      </c>
      <c r="G40">
        <v>1</v>
      </c>
      <c r="H40">
        <v>0</v>
      </c>
      <c r="I40">
        <v>0</v>
      </c>
      <c r="J40">
        <v>0</v>
      </c>
      <c r="K40">
        <v>0</v>
      </c>
      <c r="L40">
        <v>1</v>
      </c>
      <c r="M40">
        <v>3</v>
      </c>
      <c r="N40">
        <v>4</v>
      </c>
      <c r="O40">
        <v>2</v>
      </c>
      <c r="P40">
        <v>2</v>
      </c>
      <c r="Q40">
        <v>2</v>
      </c>
      <c r="R40">
        <v>4</v>
      </c>
      <c r="S40">
        <v>3</v>
      </c>
      <c r="T40">
        <f t="shared" si="55"/>
        <v>0</v>
      </c>
      <c r="U40">
        <f t="shared" si="0"/>
        <v>2</v>
      </c>
      <c r="V40" s="35">
        <f t="shared" si="56"/>
        <v>22</v>
      </c>
      <c r="W40">
        <v>2</v>
      </c>
      <c r="X40">
        <v>1</v>
      </c>
      <c r="Y40">
        <v>2</v>
      </c>
      <c r="Z40">
        <v>2</v>
      </c>
      <c r="AA40">
        <v>2</v>
      </c>
      <c r="AB40">
        <v>3</v>
      </c>
      <c r="AC40">
        <v>3</v>
      </c>
      <c r="AD40">
        <v>4</v>
      </c>
      <c r="AE40">
        <v>2</v>
      </c>
      <c r="AF40">
        <v>2</v>
      </c>
      <c r="AG40">
        <v>1</v>
      </c>
      <c r="AH40">
        <v>2</v>
      </c>
      <c r="AI40">
        <v>3</v>
      </c>
      <c r="AJ40" s="38">
        <f t="shared" si="57"/>
        <v>9</v>
      </c>
      <c r="AK40" s="38">
        <f t="shared" si="58"/>
        <v>9</v>
      </c>
      <c r="AL40" s="38">
        <f t="shared" si="59"/>
        <v>11</v>
      </c>
      <c r="AM40" s="38">
        <f t="shared" si="60"/>
        <v>29</v>
      </c>
      <c r="AN40">
        <v>1</v>
      </c>
      <c r="AO40">
        <v>0</v>
      </c>
      <c r="AP40">
        <v>0</v>
      </c>
      <c r="AQ40">
        <v>0</v>
      </c>
      <c r="AR40">
        <v>0</v>
      </c>
      <c r="AS40">
        <v>1</v>
      </c>
      <c r="AT40">
        <v>0</v>
      </c>
      <c r="AU40">
        <v>0</v>
      </c>
      <c r="AV40">
        <v>0</v>
      </c>
      <c r="AW40">
        <v>0</v>
      </c>
      <c r="AX40">
        <v>0</v>
      </c>
      <c r="AY40">
        <v>1</v>
      </c>
      <c r="AZ40">
        <v>0</v>
      </c>
      <c r="BA40">
        <v>0</v>
      </c>
      <c r="BB40">
        <v>0</v>
      </c>
      <c r="BC40">
        <v>0</v>
      </c>
      <c r="BD40">
        <v>1</v>
      </c>
      <c r="BE40">
        <v>0</v>
      </c>
      <c r="BF40">
        <v>0</v>
      </c>
      <c r="BG40">
        <v>0</v>
      </c>
      <c r="BH40">
        <v>1</v>
      </c>
      <c r="BI40">
        <v>0</v>
      </c>
      <c r="BJ40">
        <v>0</v>
      </c>
      <c r="BK40">
        <v>0</v>
      </c>
      <c r="BL40">
        <v>0</v>
      </c>
      <c r="BM40">
        <v>1</v>
      </c>
      <c r="BN40">
        <v>0</v>
      </c>
      <c r="BO40">
        <v>0</v>
      </c>
      <c r="BP40">
        <v>0</v>
      </c>
      <c r="BQ40">
        <v>0</v>
      </c>
      <c r="BR40">
        <v>1</v>
      </c>
      <c r="BS40">
        <v>0</v>
      </c>
      <c r="BT40">
        <v>0</v>
      </c>
      <c r="BU40">
        <v>0</v>
      </c>
      <c r="BV40">
        <v>0</v>
      </c>
      <c r="BW40">
        <v>0</v>
      </c>
      <c r="BX40">
        <v>1</v>
      </c>
      <c r="BY40">
        <v>0</v>
      </c>
      <c r="BZ40">
        <v>0</v>
      </c>
      <c r="CA40">
        <v>0</v>
      </c>
      <c r="CB40">
        <v>1</v>
      </c>
      <c r="CC40">
        <v>0</v>
      </c>
      <c r="CD40">
        <v>0</v>
      </c>
      <c r="CE40">
        <v>0</v>
      </c>
      <c r="CF40">
        <v>0</v>
      </c>
      <c r="CG40">
        <v>0</v>
      </c>
      <c r="CH40">
        <v>0</v>
      </c>
      <c r="CI40">
        <v>0</v>
      </c>
      <c r="CJ40">
        <v>1</v>
      </c>
      <c r="CK40">
        <v>0</v>
      </c>
      <c r="CL40">
        <v>0</v>
      </c>
      <c r="CM40">
        <v>1</v>
      </c>
      <c r="CN40">
        <v>0</v>
      </c>
      <c r="CO40">
        <v>0</v>
      </c>
      <c r="CP40">
        <v>0</v>
      </c>
      <c r="CQ40">
        <v>0</v>
      </c>
      <c r="CR40">
        <v>1</v>
      </c>
      <c r="CS40">
        <v>0</v>
      </c>
      <c r="CT40">
        <v>0</v>
      </c>
      <c r="CU40">
        <v>0</v>
      </c>
      <c r="CV40">
        <v>0</v>
      </c>
      <c r="CW40">
        <v>1</v>
      </c>
      <c r="CX40">
        <v>0</v>
      </c>
      <c r="CY40">
        <v>0</v>
      </c>
      <c r="CZ40">
        <v>0</v>
      </c>
      <c r="DA40">
        <v>0</v>
      </c>
      <c r="DB40">
        <v>1</v>
      </c>
      <c r="DC40">
        <v>0</v>
      </c>
      <c r="DD40">
        <v>0</v>
      </c>
      <c r="DE40">
        <v>0</v>
      </c>
      <c r="DF40">
        <v>1</v>
      </c>
      <c r="DG40">
        <v>0</v>
      </c>
      <c r="DH40">
        <v>0</v>
      </c>
      <c r="DI40">
        <v>0</v>
      </c>
      <c r="DJ40">
        <v>0</v>
      </c>
      <c r="DK40">
        <v>0</v>
      </c>
      <c r="DL40">
        <v>1</v>
      </c>
      <c r="DM40">
        <v>0</v>
      </c>
      <c r="DN40">
        <v>0</v>
      </c>
      <c r="DO40">
        <v>0</v>
      </c>
      <c r="DP40">
        <v>0</v>
      </c>
      <c r="DQ40">
        <v>0</v>
      </c>
      <c r="DR40">
        <v>1</v>
      </c>
      <c r="DS40">
        <v>0</v>
      </c>
      <c r="DT40">
        <v>0</v>
      </c>
      <c r="DU40">
        <v>1</v>
      </c>
      <c r="DV40">
        <v>0</v>
      </c>
      <c r="DW40">
        <v>0</v>
      </c>
      <c r="DX40">
        <v>0</v>
      </c>
      <c r="DY40">
        <v>0</v>
      </c>
      <c r="DZ40">
        <v>1</v>
      </c>
      <c r="EA40">
        <v>0</v>
      </c>
      <c r="EB40">
        <v>0</v>
      </c>
      <c r="EC40">
        <v>0</v>
      </c>
      <c r="ED40">
        <v>0</v>
      </c>
      <c r="EF40">
        <v>0</v>
      </c>
      <c r="EG40">
        <v>1</v>
      </c>
      <c r="EH40">
        <v>0</v>
      </c>
      <c r="EI40">
        <v>0</v>
      </c>
      <c r="EJ40">
        <v>0</v>
      </c>
      <c r="EK40">
        <v>0</v>
      </c>
      <c r="EL40">
        <v>0</v>
      </c>
      <c r="EM40">
        <v>1</v>
      </c>
      <c r="EN40">
        <v>0</v>
      </c>
      <c r="EO40">
        <v>0</v>
      </c>
      <c r="EP40" s="40">
        <f t="shared" si="101"/>
        <v>0</v>
      </c>
      <c r="EQ40" s="40">
        <f t="shared" si="102"/>
        <v>0</v>
      </c>
      <c r="ER40" s="40">
        <f t="shared" si="103"/>
        <v>1</v>
      </c>
      <c r="ES40" s="40">
        <f t="shared" si="104"/>
        <v>1</v>
      </c>
      <c r="ET40" s="40">
        <f t="shared" si="105"/>
        <v>0</v>
      </c>
      <c r="EU40" s="40">
        <f t="shared" si="106"/>
        <v>0</v>
      </c>
      <c r="EV40" s="40">
        <f t="shared" si="107"/>
        <v>0</v>
      </c>
      <c r="EW40" s="40">
        <f t="shared" si="108"/>
        <v>1</v>
      </c>
      <c r="EX40" s="40">
        <f t="shared" si="109"/>
        <v>0</v>
      </c>
      <c r="EY40" s="40">
        <f t="shared" si="110"/>
        <v>3</v>
      </c>
      <c r="EZ40" s="40">
        <f t="shared" si="111"/>
        <v>1</v>
      </c>
      <c r="FA40" s="40">
        <f t="shared" si="112"/>
        <v>1</v>
      </c>
      <c r="FB40" s="40">
        <f t="shared" si="113"/>
        <v>1</v>
      </c>
      <c r="FC40" s="40">
        <f t="shared" si="114"/>
        <v>1</v>
      </c>
      <c r="FD40" s="40">
        <f t="shared" si="115"/>
        <v>0</v>
      </c>
      <c r="FE40" s="40">
        <f t="shared" si="116"/>
        <v>1</v>
      </c>
      <c r="FF40" s="40">
        <f t="shared" si="117"/>
        <v>2</v>
      </c>
      <c r="FG40" s="40">
        <f t="shared" si="118"/>
        <v>0</v>
      </c>
      <c r="FH40" s="40">
        <f t="shared" si="119"/>
        <v>0</v>
      </c>
      <c r="FI40" s="40">
        <f t="shared" si="120"/>
        <v>1</v>
      </c>
      <c r="FJ40" s="40">
        <f t="shared" si="121"/>
        <v>2</v>
      </c>
      <c r="FK40" s="38">
        <f t="shared" si="25"/>
        <v>16</v>
      </c>
      <c r="FL40">
        <v>3</v>
      </c>
      <c r="FM40">
        <v>4</v>
      </c>
      <c r="FN40">
        <v>2</v>
      </c>
      <c r="FO40">
        <v>3</v>
      </c>
      <c r="FP40">
        <v>6</v>
      </c>
      <c r="FQ40">
        <v>3</v>
      </c>
      <c r="FR40">
        <v>5</v>
      </c>
      <c r="FS40">
        <v>2</v>
      </c>
      <c r="FT40">
        <v>4</v>
      </c>
      <c r="FU40">
        <v>2</v>
      </c>
      <c r="FV40" s="38">
        <f t="shared" si="61"/>
        <v>20</v>
      </c>
      <c r="FW40" s="38">
        <f t="shared" si="62"/>
        <v>14</v>
      </c>
      <c r="FX40">
        <v>3</v>
      </c>
      <c r="FY40">
        <v>5</v>
      </c>
      <c r="FZ40">
        <v>4</v>
      </c>
      <c r="GA40">
        <v>2</v>
      </c>
      <c r="GB40">
        <v>3</v>
      </c>
      <c r="GC40">
        <v>2</v>
      </c>
      <c r="GD40">
        <v>3</v>
      </c>
      <c r="GE40">
        <v>1</v>
      </c>
      <c r="GF40">
        <v>3</v>
      </c>
      <c r="GG40">
        <v>2</v>
      </c>
      <c r="GH40">
        <v>3</v>
      </c>
      <c r="GI40">
        <v>1</v>
      </c>
      <c r="GJ40">
        <v>2</v>
      </c>
      <c r="GK40">
        <v>1</v>
      </c>
      <c r="GL40">
        <v>2</v>
      </c>
      <c r="GM40">
        <v>3</v>
      </c>
      <c r="GN40">
        <v>2</v>
      </c>
      <c r="GO40">
        <v>3</v>
      </c>
      <c r="GP40">
        <v>2</v>
      </c>
      <c r="GQ40">
        <v>2</v>
      </c>
      <c r="GR40">
        <v>2</v>
      </c>
      <c r="GS40">
        <v>3</v>
      </c>
      <c r="GT40">
        <v>2</v>
      </c>
      <c r="GU40">
        <v>2</v>
      </c>
      <c r="GV40">
        <v>3</v>
      </c>
      <c r="GW40">
        <v>2</v>
      </c>
      <c r="GX40">
        <v>2</v>
      </c>
      <c r="GY40">
        <v>2</v>
      </c>
      <c r="GZ40">
        <v>3</v>
      </c>
      <c r="HA40">
        <v>4</v>
      </c>
      <c r="HB40">
        <v>2</v>
      </c>
      <c r="HC40">
        <v>2</v>
      </c>
      <c r="HD40" s="38">
        <f t="shared" si="63"/>
        <v>3.5</v>
      </c>
      <c r="HE40" s="38">
        <f t="shared" si="64"/>
        <v>2.6666666666666665</v>
      </c>
      <c r="HF40" s="38">
        <f t="shared" si="65"/>
        <v>2</v>
      </c>
      <c r="HG40" s="38">
        <f t="shared" si="66"/>
        <v>2</v>
      </c>
      <c r="HH40" s="38">
        <f t="shared" si="67"/>
        <v>2.4</v>
      </c>
      <c r="HI40" s="38">
        <f t="shared" si="68"/>
        <v>2.25</v>
      </c>
      <c r="HJ40" s="38">
        <f t="shared" si="69"/>
        <v>2.3333333333333335</v>
      </c>
      <c r="HK40" s="38">
        <f t="shared" si="70"/>
        <v>2.6666666666666665</v>
      </c>
      <c r="HL40" t="s">
        <v>714</v>
      </c>
      <c r="HM40">
        <v>1</v>
      </c>
      <c r="HN40" t="s">
        <v>715</v>
      </c>
      <c r="HO40">
        <v>2</v>
      </c>
      <c r="HP40">
        <v>0</v>
      </c>
      <c r="HQ40">
        <v>0</v>
      </c>
      <c r="HR40">
        <v>0</v>
      </c>
      <c r="HS40">
        <v>0</v>
      </c>
      <c r="HT40">
        <v>0</v>
      </c>
      <c r="HU40">
        <v>0</v>
      </c>
      <c r="HV40">
        <v>0</v>
      </c>
      <c r="HW40">
        <v>0</v>
      </c>
      <c r="HX40">
        <v>0</v>
      </c>
      <c r="HY40">
        <v>0</v>
      </c>
      <c r="HZ40">
        <v>0</v>
      </c>
      <c r="IA40">
        <v>0</v>
      </c>
      <c r="IB40">
        <v>0</v>
      </c>
      <c r="IC40">
        <v>0</v>
      </c>
      <c r="ID40">
        <v>0</v>
      </c>
      <c r="IE40">
        <v>0</v>
      </c>
      <c r="IF40">
        <v>1</v>
      </c>
      <c r="IG40">
        <v>1</v>
      </c>
      <c r="IH40">
        <v>0</v>
      </c>
      <c r="II40">
        <v>0</v>
      </c>
      <c r="IJ40">
        <v>0</v>
      </c>
      <c r="IK40">
        <v>0</v>
      </c>
      <c r="IL40">
        <v>0</v>
      </c>
      <c r="IM40">
        <v>0</v>
      </c>
      <c r="IN40">
        <v>0</v>
      </c>
      <c r="IO40">
        <v>0</v>
      </c>
      <c r="IP40">
        <v>0</v>
      </c>
      <c r="IQ40">
        <v>0</v>
      </c>
      <c r="IR40">
        <v>0</v>
      </c>
      <c r="IS40">
        <v>0</v>
      </c>
      <c r="IT40">
        <v>0</v>
      </c>
      <c r="IU40">
        <v>1</v>
      </c>
      <c r="IV40">
        <v>0</v>
      </c>
      <c r="IW40">
        <v>0</v>
      </c>
      <c r="IX40">
        <v>0</v>
      </c>
      <c r="IY40">
        <v>0</v>
      </c>
      <c r="IZ40">
        <v>1</v>
      </c>
      <c r="JA40">
        <v>1</v>
      </c>
      <c r="JB40">
        <v>0</v>
      </c>
      <c r="JC40">
        <v>0</v>
      </c>
      <c r="JD40">
        <v>0</v>
      </c>
      <c r="JE40">
        <v>0</v>
      </c>
      <c r="JF40">
        <v>1</v>
      </c>
      <c r="JG40">
        <v>1</v>
      </c>
      <c r="JH40">
        <v>0</v>
      </c>
      <c r="JI40">
        <v>0</v>
      </c>
      <c r="JJ40">
        <v>0</v>
      </c>
      <c r="JK40">
        <v>0</v>
      </c>
      <c r="JL40">
        <v>0</v>
      </c>
      <c r="JM40">
        <v>0</v>
      </c>
      <c r="JN40">
        <v>0</v>
      </c>
      <c r="JO40">
        <v>2</v>
      </c>
      <c r="JP40">
        <v>3</v>
      </c>
      <c r="JQ40">
        <v>2</v>
      </c>
      <c r="JR40">
        <v>3</v>
      </c>
      <c r="JS40">
        <v>2</v>
      </c>
      <c r="JT40">
        <v>2</v>
      </c>
      <c r="JU40">
        <v>2</v>
      </c>
      <c r="JV40">
        <v>3</v>
      </c>
      <c r="JW40">
        <v>3</v>
      </c>
      <c r="JX40">
        <v>2</v>
      </c>
      <c r="JY40">
        <v>2</v>
      </c>
      <c r="JZ40">
        <v>3</v>
      </c>
      <c r="KA40">
        <v>1</v>
      </c>
      <c r="KB40">
        <v>2</v>
      </c>
      <c r="KC40">
        <v>2</v>
      </c>
      <c r="KD40" s="52">
        <f t="shared" si="71"/>
        <v>26</v>
      </c>
      <c r="KE40" s="48">
        <f t="shared" si="72"/>
        <v>8</v>
      </c>
      <c r="KF40" s="53">
        <f t="shared" si="73"/>
        <v>34</v>
      </c>
      <c r="KG40">
        <v>67</v>
      </c>
      <c r="KH40">
        <v>0</v>
      </c>
      <c r="KI40">
        <v>0</v>
      </c>
      <c r="KJ40">
        <v>0</v>
      </c>
      <c r="KK40">
        <v>1</v>
      </c>
      <c r="KL40">
        <v>0</v>
      </c>
      <c r="KM40">
        <v>0</v>
      </c>
      <c r="KN40">
        <v>0</v>
      </c>
      <c r="KO40">
        <v>0</v>
      </c>
      <c r="KP40">
        <v>0</v>
      </c>
      <c r="KQ40">
        <v>0</v>
      </c>
      <c r="KR40">
        <v>0</v>
      </c>
      <c r="KS40" t="s">
        <v>584</v>
      </c>
      <c r="KT40" t="s">
        <v>584</v>
      </c>
      <c r="KU40" t="s">
        <v>716</v>
      </c>
      <c r="KV40">
        <v>4</v>
      </c>
      <c r="KW40">
        <v>1</v>
      </c>
      <c r="KX40">
        <v>1</v>
      </c>
      <c r="KY40">
        <v>1</v>
      </c>
      <c r="KZ40">
        <v>1</v>
      </c>
      <c r="LA40">
        <v>2</v>
      </c>
      <c r="LB40">
        <v>2</v>
      </c>
      <c r="LC40">
        <v>2</v>
      </c>
      <c r="LD40">
        <v>2</v>
      </c>
      <c r="LE40">
        <v>1</v>
      </c>
      <c r="LF40">
        <v>1</v>
      </c>
      <c r="LG40" t="s">
        <v>584</v>
      </c>
      <c r="LH40">
        <v>2</v>
      </c>
      <c r="LI40">
        <v>2</v>
      </c>
      <c r="LJ40">
        <v>2</v>
      </c>
      <c r="LK40">
        <v>1</v>
      </c>
      <c r="LL40">
        <v>3</v>
      </c>
      <c r="LM40">
        <v>5</v>
      </c>
      <c r="LN40">
        <v>5</v>
      </c>
      <c r="LO40">
        <v>1</v>
      </c>
      <c r="LP40">
        <v>5</v>
      </c>
      <c r="LQ40">
        <v>1</v>
      </c>
      <c r="LR40">
        <v>4</v>
      </c>
      <c r="LS40">
        <v>5</v>
      </c>
      <c r="LT40">
        <v>5</v>
      </c>
      <c r="LU40">
        <v>1</v>
      </c>
      <c r="LV40">
        <v>5</v>
      </c>
      <c r="LW40">
        <v>4</v>
      </c>
      <c r="LX40">
        <v>1</v>
      </c>
      <c r="LY40">
        <v>2</v>
      </c>
      <c r="LZ40">
        <v>3</v>
      </c>
      <c r="MA40">
        <v>3</v>
      </c>
      <c r="MB40" s="3">
        <f t="shared" si="87"/>
        <v>2</v>
      </c>
      <c r="MC40" s="3">
        <f t="shared" si="122"/>
        <v>4</v>
      </c>
      <c r="MD40" s="3">
        <f t="shared" si="86"/>
        <v>2</v>
      </c>
      <c r="ME40" s="3">
        <f t="shared" si="88"/>
        <v>1</v>
      </c>
      <c r="MF40" s="3">
        <f t="shared" si="89"/>
        <v>3</v>
      </c>
      <c r="MG40" s="3">
        <f t="shared" si="90"/>
        <v>5</v>
      </c>
      <c r="MH40" s="3">
        <f t="shared" si="123"/>
        <v>1</v>
      </c>
      <c r="MI40" s="3">
        <f t="shared" si="124"/>
        <v>5</v>
      </c>
      <c r="MJ40" s="3">
        <f t="shared" si="91"/>
        <v>5</v>
      </c>
      <c r="MK40" s="3">
        <f t="shared" si="92"/>
        <v>1</v>
      </c>
      <c r="ML40" s="3">
        <f t="shared" si="93"/>
        <v>4</v>
      </c>
      <c r="MM40" s="3">
        <f t="shared" si="94"/>
        <v>5</v>
      </c>
      <c r="MN40" s="3">
        <f t="shared" si="95"/>
        <v>5</v>
      </c>
      <c r="MO40" s="3">
        <f t="shared" si="96"/>
        <v>1</v>
      </c>
      <c r="MP40" s="3">
        <f t="shared" si="97"/>
        <v>5</v>
      </c>
      <c r="MQ40" s="3">
        <f t="shared" si="98"/>
        <v>4</v>
      </c>
      <c r="MR40" s="3">
        <f t="shared" si="99"/>
        <v>1</v>
      </c>
      <c r="MS40" s="3">
        <f t="shared" si="125"/>
        <v>4</v>
      </c>
      <c r="MT40" s="3">
        <f t="shared" si="100"/>
        <v>3</v>
      </c>
      <c r="MU40" s="3">
        <f t="shared" si="126"/>
        <v>3</v>
      </c>
      <c r="MV40" s="34">
        <f t="shared" si="127"/>
        <v>64</v>
      </c>
      <c r="MW40">
        <v>3</v>
      </c>
      <c r="MX40">
        <v>1</v>
      </c>
      <c r="MY40">
        <v>2</v>
      </c>
      <c r="MZ40">
        <v>2</v>
      </c>
      <c r="NA40">
        <v>2</v>
      </c>
      <c r="NB40">
        <v>2</v>
      </c>
      <c r="NC40">
        <v>1</v>
      </c>
      <c r="ND40">
        <v>3</v>
      </c>
      <c r="NE40">
        <v>2</v>
      </c>
      <c r="NF40">
        <v>2</v>
      </c>
      <c r="NG40">
        <v>2</v>
      </c>
      <c r="NH40" s="59">
        <f t="shared" si="51"/>
        <v>0</v>
      </c>
      <c r="NI40">
        <f t="shared" si="52"/>
        <v>50</v>
      </c>
      <c r="NJ40">
        <f t="shared" si="53"/>
        <v>20</v>
      </c>
      <c r="NK40" s="34">
        <f t="shared" si="54"/>
        <v>40</v>
      </c>
    </row>
    <row r="41" spans="1:375" x14ac:dyDescent="0.2">
      <c r="A41" t="s">
        <v>137</v>
      </c>
      <c r="B41">
        <v>40</v>
      </c>
      <c r="C41" s="26">
        <v>42690</v>
      </c>
      <c r="D41">
        <v>5</v>
      </c>
      <c r="E41">
        <v>9</v>
      </c>
      <c r="F41">
        <v>7</v>
      </c>
      <c r="G41">
        <v>0</v>
      </c>
      <c r="H41">
        <v>1</v>
      </c>
      <c r="I41">
        <v>0</v>
      </c>
      <c r="J41">
        <v>0</v>
      </c>
      <c r="K41">
        <v>0</v>
      </c>
      <c r="L41">
        <v>1</v>
      </c>
      <c r="M41">
        <v>3</v>
      </c>
      <c r="N41">
        <v>3</v>
      </c>
      <c r="O41">
        <v>0</v>
      </c>
      <c r="P41">
        <v>3</v>
      </c>
      <c r="Q41">
        <v>2</v>
      </c>
      <c r="R41">
        <v>4</v>
      </c>
      <c r="S41">
        <v>4</v>
      </c>
      <c r="T41">
        <f t="shared" si="55"/>
        <v>-1</v>
      </c>
      <c r="U41">
        <f t="shared" si="0"/>
        <v>2</v>
      </c>
      <c r="V41" s="35">
        <f t="shared" si="56"/>
        <v>20</v>
      </c>
      <c r="W41">
        <v>4</v>
      </c>
      <c r="X41">
        <v>1</v>
      </c>
      <c r="Y41">
        <v>3</v>
      </c>
      <c r="Z41">
        <v>2</v>
      </c>
      <c r="AA41">
        <v>1</v>
      </c>
      <c r="AB41" s="32">
        <v>99</v>
      </c>
      <c r="AC41" s="32">
        <v>99</v>
      </c>
      <c r="AD41">
        <v>4</v>
      </c>
      <c r="AE41">
        <v>3</v>
      </c>
      <c r="AF41">
        <v>4</v>
      </c>
      <c r="AG41" s="32">
        <f>AVERAGE(AD41:AF41)</f>
        <v>3.6666666666666665</v>
      </c>
      <c r="AH41">
        <v>3</v>
      </c>
      <c r="AI41">
        <v>2</v>
      </c>
      <c r="AJ41" s="38">
        <f>SUM(AD41:AG41)</f>
        <v>14.666666666666666</v>
      </c>
      <c r="AK41" s="39" t="s">
        <v>306</v>
      </c>
      <c r="AL41" s="38">
        <f t="shared" si="59"/>
        <v>14</v>
      </c>
      <c r="AM41" s="38">
        <f>SUM(AJ41:AL41)</f>
        <v>28.666666666666664</v>
      </c>
      <c r="AN41">
        <v>0</v>
      </c>
      <c r="AO41">
        <v>0</v>
      </c>
      <c r="AP41">
        <v>0</v>
      </c>
      <c r="AQ41">
        <v>0</v>
      </c>
      <c r="AR41">
        <v>1</v>
      </c>
      <c r="AS41">
        <v>1</v>
      </c>
      <c r="AT41">
        <v>0</v>
      </c>
      <c r="AU41">
        <v>0</v>
      </c>
      <c r="AV41">
        <v>0</v>
      </c>
      <c r="AW41">
        <v>0</v>
      </c>
      <c r="AX41">
        <v>1</v>
      </c>
      <c r="AY41">
        <v>0</v>
      </c>
      <c r="AZ41">
        <v>0</v>
      </c>
      <c r="BA41">
        <v>0</v>
      </c>
      <c r="BB41">
        <v>0</v>
      </c>
      <c r="BC41">
        <v>0</v>
      </c>
      <c r="BD41">
        <v>1</v>
      </c>
      <c r="BE41">
        <v>0</v>
      </c>
      <c r="BF41">
        <v>0</v>
      </c>
      <c r="BG41">
        <v>0</v>
      </c>
      <c r="BH41">
        <v>1</v>
      </c>
      <c r="BI41">
        <v>0</v>
      </c>
      <c r="BJ41">
        <v>0</v>
      </c>
      <c r="BK41">
        <v>0</v>
      </c>
      <c r="BL41">
        <v>0</v>
      </c>
      <c r="BM41">
        <v>1</v>
      </c>
      <c r="BN41">
        <v>0</v>
      </c>
      <c r="BO41">
        <v>0</v>
      </c>
      <c r="BP41">
        <v>0</v>
      </c>
      <c r="BQ41">
        <v>0</v>
      </c>
      <c r="BR41">
        <v>1</v>
      </c>
      <c r="BS41">
        <v>0</v>
      </c>
      <c r="BT41">
        <v>0</v>
      </c>
      <c r="BU41">
        <v>0</v>
      </c>
      <c r="BV41">
        <v>0</v>
      </c>
      <c r="BW41">
        <v>0</v>
      </c>
      <c r="BX41">
        <v>1</v>
      </c>
      <c r="BY41">
        <v>0</v>
      </c>
      <c r="BZ41">
        <v>0</v>
      </c>
      <c r="CA41">
        <v>0</v>
      </c>
      <c r="CB41">
        <v>1</v>
      </c>
      <c r="CC41">
        <v>0</v>
      </c>
      <c r="CD41">
        <v>0</v>
      </c>
      <c r="CE41">
        <v>0</v>
      </c>
      <c r="CF41">
        <v>0</v>
      </c>
      <c r="CG41">
        <v>1</v>
      </c>
      <c r="CH41">
        <v>0</v>
      </c>
      <c r="CI41">
        <v>0</v>
      </c>
      <c r="CJ41">
        <v>0</v>
      </c>
      <c r="CK41">
        <v>0</v>
      </c>
      <c r="CL41">
        <v>0</v>
      </c>
      <c r="CM41">
        <v>1</v>
      </c>
      <c r="CN41">
        <v>0</v>
      </c>
      <c r="CO41">
        <v>0</v>
      </c>
      <c r="CP41">
        <v>0</v>
      </c>
      <c r="CQ41">
        <v>1</v>
      </c>
      <c r="CR41">
        <v>0</v>
      </c>
      <c r="CS41">
        <v>0</v>
      </c>
      <c r="CT41">
        <v>0</v>
      </c>
      <c r="CU41">
        <v>0</v>
      </c>
      <c r="CV41">
        <v>1</v>
      </c>
      <c r="CW41">
        <v>0</v>
      </c>
      <c r="CX41">
        <v>0</v>
      </c>
      <c r="CY41">
        <v>0</v>
      </c>
      <c r="CZ41">
        <v>0</v>
      </c>
      <c r="DA41">
        <v>0</v>
      </c>
      <c r="DB41">
        <v>1</v>
      </c>
      <c r="DC41">
        <v>0</v>
      </c>
      <c r="DD41">
        <v>0</v>
      </c>
      <c r="DE41">
        <v>0</v>
      </c>
      <c r="DF41">
        <v>0</v>
      </c>
      <c r="DG41">
        <v>1</v>
      </c>
      <c r="DH41">
        <v>0</v>
      </c>
      <c r="DI41">
        <v>0</v>
      </c>
      <c r="DJ41">
        <v>0</v>
      </c>
      <c r="DK41">
        <v>0</v>
      </c>
      <c r="DL41">
        <v>1</v>
      </c>
      <c r="DM41">
        <v>0</v>
      </c>
      <c r="DN41">
        <v>0</v>
      </c>
      <c r="DO41">
        <v>0</v>
      </c>
      <c r="DP41">
        <v>0</v>
      </c>
      <c r="DQ41">
        <v>1</v>
      </c>
      <c r="DR41">
        <v>0</v>
      </c>
      <c r="DS41">
        <v>0</v>
      </c>
      <c r="DT41">
        <v>0</v>
      </c>
      <c r="DU41">
        <v>0</v>
      </c>
      <c r="DV41">
        <v>1</v>
      </c>
      <c r="DW41">
        <v>0</v>
      </c>
      <c r="DX41">
        <v>0</v>
      </c>
      <c r="DY41">
        <v>0</v>
      </c>
      <c r="DZ41">
        <v>0</v>
      </c>
      <c r="EA41">
        <v>1</v>
      </c>
      <c r="EB41">
        <v>0</v>
      </c>
      <c r="EC41">
        <v>0</v>
      </c>
      <c r="ED41">
        <v>0</v>
      </c>
      <c r="EE41">
        <v>1</v>
      </c>
      <c r="EF41">
        <v>0</v>
      </c>
      <c r="EG41">
        <v>1</v>
      </c>
      <c r="EH41">
        <v>0</v>
      </c>
      <c r="EI41">
        <v>0</v>
      </c>
      <c r="EJ41">
        <v>0</v>
      </c>
      <c r="EK41">
        <v>0</v>
      </c>
      <c r="EL41">
        <v>1</v>
      </c>
      <c r="EM41">
        <v>0</v>
      </c>
      <c r="EN41">
        <v>0</v>
      </c>
      <c r="EO41">
        <v>0</v>
      </c>
      <c r="EP41" s="40" t="str">
        <f t="shared" si="101"/>
        <v>SKIP</v>
      </c>
      <c r="EQ41" s="40">
        <f t="shared" si="102"/>
        <v>0</v>
      </c>
      <c r="ER41" s="40">
        <f t="shared" si="103"/>
        <v>0</v>
      </c>
      <c r="ES41" s="40">
        <f t="shared" si="104"/>
        <v>1</v>
      </c>
      <c r="ET41" s="40">
        <f t="shared" si="105"/>
        <v>0</v>
      </c>
      <c r="EU41" s="40">
        <f t="shared" si="106"/>
        <v>0</v>
      </c>
      <c r="EV41" s="40">
        <f t="shared" si="107"/>
        <v>0</v>
      </c>
      <c r="EW41" s="40">
        <f t="shared" si="108"/>
        <v>1</v>
      </c>
      <c r="EX41" s="40">
        <f t="shared" si="109"/>
        <v>0</v>
      </c>
      <c r="EY41" s="40">
        <f t="shared" si="110"/>
        <v>0</v>
      </c>
      <c r="EZ41" s="40">
        <f t="shared" si="111"/>
        <v>1</v>
      </c>
      <c r="FA41" s="40">
        <f t="shared" si="112"/>
        <v>0</v>
      </c>
      <c r="FB41" s="40">
        <f t="shared" si="113"/>
        <v>0</v>
      </c>
      <c r="FC41" s="40">
        <f t="shared" si="114"/>
        <v>1</v>
      </c>
      <c r="FD41" s="40">
        <f t="shared" si="115"/>
        <v>1</v>
      </c>
      <c r="FE41" s="40">
        <f t="shared" si="116"/>
        <v>1</v>
      </c>
      <c r="FF41" s="40">
        <f t="shared" si="117"/>
        <v>1</v>
      </c>
      <c r="FG41" s="40">
        <f t="shared" si="118"/>
        <v>1</v>
      </c>
      <c r="FH41" s="40">
        <f t="shared" si="119"/>
        <v>1</v>
      </c>
      <c r="FI41" s="40">
        <f t="shared" si="120"/>
        <v>1</v>
      </c>
      <c r="FJ41" s="40">
        <f t="shared" si="121"/>
        <v>1</v>
      </c>
      <c r="FK41" s="38">
        <f t="shared" si="25"/>
        <v>11</v>
      </c>
      <c r="FL41">
        <v>5</v>
      </c>
      <c r="FM41">
        <v>4</v>
      </c>
      <c r="FN41">
        <v>5</v>
      </c>
      <c r="FO41">
        <v>6</v>
      </c>
      <c r="FP41">
        <v>4</v>
      </c>
      <c r="FQ41">
        <v>5</v>
      </c>
      <c r="FR41">
        <v>3</v>
      </c>
      <c r="FS41">
        <v>3</v>
      </c>
      <c r="FT41">
        <v>2</v>
      </c>
      <c r="FU41">
        <v>3</v>
      </c>
      <c r="FV41" s="38">
        <f t="shared" si="61"/>
        <v>23</v>
      </c>
      <c r="FW41" s="38">
        <f t="shared" si="62"/>
        <v>17</v>
      </c>
      <c r="FX41">
        <v>4</v>
      </c>
      <c r="FY41">
        <v>5</v>
      </c>
      <c r="FZ41">
        <v>4</v>
      </c>
      <c r="GA41" s="32">
        <f>AVERAGE(FX41:FZ41)</f>
        <v>4.333333333333333</v>
      </c>
      <c r="GB41">
        <v>0</v>
      </c>
      <c r="GC41">
        <v>4</v>
      </c>
      <c r="GD41">
        <v>5</v>
      </c>
      <c r="GE41">
        <v>4</v>
      </c>
      <c r="GF41">
        <v>4</v>
      </c>
      <c r="GG41">
        <v>3</v>
      </c>
      <c r="GH41">
        <v>3</v>
      </c>
      <c r="GI41">
        <v>5</v>
      </c>
      <c r="GJ41" s="32">
        <f>AVERAGE(GH41:GI41,GK41:GN41)</f>
        <v>3.1666666666666665</v>
      </c>
      <c r="GK41">
        <v>4</v>
      </c>
      <c r="GL41">
        <v>2</v>
      </c>
      <c r="GM41">
        <v>1</v>
      </c>
      <c r="GN41">
        <v>4</v>
      </c>
      <c r="GO41">
        <v>5</v>
      </c>
      <c r="GP41" s="32">
        <f>AVERAGE(GO41,GQ41:GS41)</f>
        <v>3.25</v>
      </c>
      <c r="GQ41">
        <v>2</v>
      </c>
      <c r="GR41">
        <v>3</v>
      </c>
      <c r="GS41">
        <v>3</v>
      </c>
      <c r="GT41">
        <v>5</v>
      </c>
      <c r="GU41">
        <v>5</v>
      </c>
      <c r="GV41">
        <v>1</v>
      </c>
      <c r="GW41">
        <v>2</v>
      </c>
      <c r="GX41">
        <v>3</v>
      </c>
      <c r="GY41">
        <v>3</v>
      </c>
      <c r="GZ41">
        <v>4</v>
      </c>
      <c r="HA41">
        <v>5</v>
      </c>
      <c r="HB41">
        <v>4</v>
      </c>
      <c r="HC41">
        <v>5</v>
      </c>
      <c r="HD41" s="38">
        <f>AVERAGE(FX41:GA41)</f>
        <v>4.333333333333333</v>
      </c>
      <c r="HE41" s="38">
        <f t="shared" si="64"/>
        <v>3</v>
      </c>
      <c r="HF41" s="38">
        <f t="shared" si="65"/>
        <v>3.6666666666666665</v>
      </c>
      <c r="HG41" s="38">
        <f>AVERAGE(GH41:GN41)</f>
        <v>3.1666666666666665</v>
      </c>
      <c r="HH41" s="38">
        <f>AVERAGE(GO41:GS41)</f>
        <v>3.25</v>
      </c>
      <c r="HI41" s="38">
        <f t="shared" si="68"/>
        <v>3.25</v>
      </c>
      <c r="HJ41" s="38">
        <f t="shared" si="69"/>
        <v>3.3333333333333335</v>
      </c>
      <c r="HK41" s="38">
        <f t="shared" si="70"/>
        <v>4.666666666666667</v>
      </c>
      <c r="HL41">
        <v>480</v>
      </c>
      <c r="HM41">
        <v>1</v>
      </c>
      <c r="HN41" t="s">
        <v>717</v>
      </c>
      <c r="HO41">
        <v>4</v>
      </c>
      <c r="HP41">
        <v>0</v>
      </c>
      <c r="HQ41">
        <v>0</v>
      </c>
      <c r="HR41">
        <v>0</v>
      </c>
      <c r="HS41">
        <v>0</v>
      </c>
      <c r="HT41">
        <v>1</v>
      </c>
      <c r="HU41">
        <v>1</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1</v>
      </c>
      <c r="JA41">
        <v>1</v>
      </c>
      <c r="JB41">
        <v>0</v>
      </c>
      <c r="JC41">
        <v>0</v>
      </c>
      <c r="JD41">
        <v>0</v>
      </c>
      <c r="JE41">
        <v>0</v>
      </c>
      <c r="JF41">
        <v>1</v>
      </c>
      <c r="JG41">
        <v>1</v>
      </c>
      <c r="JH41">
        <v>0</v>
      </c>
      <c r="JI41">
        <v>0</v>
      </c>
      <c r="JJ41">
        <v>0</v>
      </c>
      <c r="JK41">
        <v>0</v>
      </c>
      <c r="JL41">
        <v>0</v>
      </c>
      <c r="JM41">
        <v>0</v>
      </c>
      <c r="JN41">
        <v>0</v>
      </c>
      <c r="JO41">
        <v>3</v>
      </c>
      <c r="JP41">
        <v>2</v>
      </c>
      <c r="JQ41">
        <v>2</v>
      </c>
      <c r="JR41">
        <v>3</v>
      </c>
      <c r="JS41">
        <v>2</v>
      </c>
      <c r="JT41">
        <v>0</v>
      </c>
      <c r="JU41">
        <v>2</v>
      </c>
      <c r="JV41">
        <v>3</v>
      </c>
      <c r="JW41">
        <v>3</v>
      </c>
      <c r="JX41">
        <v>1</v>
      </c>
      <c r="JY41">
        <v>3</v>
      </c>
      <c r="JZ41">
        <v>3</v>
      </c>
      <c r="KA41">
        <v>2</v>
      </c>
      <c r="KB41">
        <v>3</v>
      </c>
      <c r="KC41">
        <v>3</v>
      </c>
      <c r="KD41" s="52">
        <f t="shared" si="71"/>
        <v>24</v>
      </c>
      <c r="KE41" s="48">
        <f t="shared" si="72"/>
        <v>11</v>
      </c>
      <c r="KF41" s="53">
        <f t="shared" si="73"/>
        <v>35</v>
      </c>
      <c r="KG41">
        <v>70</v>
      </c>
      <c r="KH41">
        <v>1</v>
      </c>
      <c r="KI41">
        <v>1</v>
      </c>
      <c r="KJ41">
        <v>1</v>
      </c>
      <c r="KK41">
        <v>0</v>
      </c>
      <c r="KL41">
        <v>0</v>
      </c>
      <c r="KM41">
        <v>0</v>
      </c>
      <c r="KN41">
        <v>0</v>
      </c>
      <c r="KO41">
        <v>0</v>
      </c>
      <c r="KP41">
        <v>0</v>
      </c>
      <c r="KQ41">
        <v>0</v>
      </c>
      <c r="KR41">
        <v>0</v>
      </c>
      <c r="KS41" t="s">
        <v>580</v>
      </c>
      <c r="KT41" t="s">
        <v>718</v>
      </c>
      <c r="KU41" t="s">
        <v>719</v>
      </c>
      <c r="KV41">
        <v>3</v>
      </c>
      <c r="KW41">
        <v>1</v>
      </c>
      <c r="KX41">
        <v>1</v>
      </c>
      <c r="KY41">
        <v>1</v>
      </c>
      <c r="KZ41">
        <v>1</v>
      </c>
      <c r="LA41">
        <v>1</v>
      </c>
      <c r="LB41">
        <v>1</v>
      </c>
      <c r="LC41">
        <v>2</v>
      </c>
      <c r="LD41">
        <v>2</v>
      </c>
      <c r="LE41">
        <v>1</v>
      </c>
      <c r="LF41">
        <v>1</v>
      </c>
      <c r="LG41" t="s">
        <v>720</v>
      </c>
      <c r="LH41">
        <v>3</v>
      </c>
      <c r="LI41">
        <v>3</v>
      </c>
      <c r="LJ41">
        <v>4</v>
      </c>
      <c r="LK41">
        <v>4</v>
      </c>
      <c r="LL41">
        <v>3</v>
      </c>
      <c r="LM41">
        <v>3</v>
      </c>
      <c r="LN41">
        <v>4</v>
      </c>
      <c r="LO41">
        <v>4</v>
      </c>
      <c r="LP41">
        <v>3</v>
      </c>
      <c r="LQ41">
        <v>2</v>
      </c>
      <c r="LR41">
        <v>3</v>
      </c>
      <c r="LS41">
        <v>5</v>
      </c>
      <c r="LT41">
        <v>4</v>
      </c>
      <c r="LU41">
        <v>2</v>
      </c>
      <c r="LV41">
        <v>4</v>
      </c>
      <c r="LW41">
        <v>4</v>
      </c>
      <c r="LX41">
        <v>3</v>
      </c>
      <c r="LY41">
        <v>3</v>
      </c>
      <c r="LZ41">
        <v>2</v>
      </c>
      <c r="MA41">
        <v>2</v>
      </c>
      <c r="MB41" s="3">
        <f t="shared" si="87"/>
        <v>3</v>
      </c>
      <c r="MC41" s="3">
        <f t="shared" si="122"/>
        <v>3</v>
      </c>
      <c r="MD41" s="3">
        <f t="shared" si="86"/>
        <v>4</v>
      </c>
      <c r="ME41" s="3">
        <f t="shared" si="88"/>
        <v>4</v>
      </c>
      <c r="MF41" s="3">
        <f t="shared" si="89"/>
        <v>3</v>
      </c>
      <c r="MG41" s="3">
        <f t="shared" si="90"/>
        <v>3</v>
      </c>
      <c r="MH41" s="3">
        <f t="shared" si="123"/>
        <v>2</v>
      </c>
      <c r="MI41" s="3">
        <f t="shared" si="124"/>
        <v>2</v>
      </c>
      <c r="MJ41" s="3">
        <f t="shared" si="91"/>
        <v>3</v>
      </c>
      <c r="MK41" s="3">
        <f t="shared" si="92"/>
        <v>2</v>
      </c>
      <c r="ML41" s="3">
        <f t="shared" si="93"/>
        <v>3</v>
      </c>
      <c r="MM41" s="3">
        <f t="shared" si="94"/>
        <v>5</v>
      </c>
      <c r="MN41" s="3">
        <f t="shared" si="95"/>
        <v>4</v>
      </c>
      <c r="MO41" s="3">
        <f t="shared" si="96"/>
        <v>2</v>
      </c>
      <c r="MP41" s="3">
        <f t="shared" si="97"/>
        <v>4</v>
      </c>
      <c r="MQ41" s="3">
        <f t="shared" si="98"/>
        <v>4</v>
      </c>
      <c r="MR41" s="3">
        <f t="shared" si="99"/>
        <v>3</v>
      </c>
      <c r="MS41" s="3">
        <f t="shared" si="125"/>
        <v>3</v>
      </c>
      <c r="MT41" s="3">
        <f t="shared" si="100"/>
        <v>2</v>
      </c>
      <c r="MU41" s="3">
        <f t="shared" si="126"/>
        <v>4</v>
      </c>
      <c r="MV41" s="34">
        <f t="shared" si="127"/>
        <v>63</v>
      </c>
      <c r="MW41">
        <v>2</v>
      </c>
      <c r="MX41">
        <v>1</v>
      </c>
      <c r="MY41">
        <v>2</v>
      </c>
      <c r="MZ41">
        <v>1</v>
      </c>
      <c r="NA41">
        <v>2</v>
      </c>
      <c r="NB41">
        <v>1</v>
      </c>
      <c r="NC41">
        <v>1</v>
      </c>
      <c r="ND41">
        <v>2</v>
      </c>
      <c r="NE41">
        <v>1</v>
      </c>
      <c r="NF41">
        <v>1</v>
      </c>
      <c r="NG41">
        <v>2</v>
      </c>
      <c r="NH41" s="59">
        <f t="shared" si="51"/>
        <v>0</v>
      </c>
      <c r="NI41">
        <f t="shared" si="52"/>
        <v>50</v>
      </c>
      <c r="NJ41">
        <f t="shared" si="53"/>
        <v>14</v>
      </c>
      <c r="NK41" s="34">
        <f t="shared" si="54"/>
        <v>28.000000000000004</v>
      </c>
    </row>
    <row r="42" spans="1:375" x14ac:dyDescent="0.2">
      <c r="A42" t="s">
        <v>138</v>
      </c>
      <c r="B42">
        <v>41</v>
      </c>
      <c r="C42" s="26">
        <v>42704</v>
      </c>
      <c r="D42">
        <v>7</v>
      </c>
      <c r="E42">
        <v>9</v>
      </c>
      <c r="F42">
        <v>7</v>
      </c>
      <c r="G42">
        <v>0</v>
      </c>
      <c r="H42">
        <v>0</v>
      </c>
      <c r="I42">
        <v>1</v>
      </c>
      <c r="J42">
        <v>0</v>
      </c>
      <c r="K42">
        <v>0</v>
      </c>
      <c r="L42">
        <v>1</v>
      </c>
      <c r="M42">
        <v>5</v>
      </c>
      <c r="N42">
        <v>0</v>
      </c>
      <c r="O42">
        <v>0</v>
      </c>
      <c r="P42">
        <v>0</v>
      </c>
      <c r="Q42">
        <v>0</v>
      </c>
      <c r="R42">
        <v>0</v>
      </c>
      <c r="S42">
        <v>0</v>
      </c>
      <c r="T42">
        <f t="shared" si="55"/>
        <v>1</v>
      </c>
      <c r="U42">
        <f t="shared" si="0"/>
        <v>2</v>
      </c>
      <c r="V42" s="35">
        <f t="shared" si="56"/>
        <v>8</v>
      </c>
      <c r="W42">
        <v>0</v>
      </c>
      <c r="X42">
        <v>0</v>
      </c>
      <c r="Y42">
        <v>0</v>
      </c>
      <c r="Z42">
        <v>0</v>
      </c>
      <c r="AA42">
        <v>0</v>
      </c>
      <c r="AB42">
        <v>0</v>
      </c>
      <c r="AC42">
        <v>0</v>
      </c>
      <c r="AD42">
        <v>0</v>
      </c>
      <c r="AE42">
        <v>0</v>
      </c>
      <c r="AF42">
        <v>0</v>
      </c>
      <c r="AG42">
        <v>0</v>
      </c>
      <c r="AH42">
        <v>0</v>
      </c>
      <c r="AI42">
        <v>0</v>
      </c>
      <c r="AJ42" s="38">
        <f t="shared" si="57"/>
        <v>0</v>
      </c>
      <c r="AK42" s="38">
        <f t="shared" si="58"/>
        <v>0</v>
      </c>
      <c r="AL42" s="38">
        <f t="shared" si="59"/>
        <v>0</v>
      </c>
      <c r="AM42" s="38">
        <f t="shared" si="60"/>
        <v>0</v>
      </c>
      <c r="AN42">
        <v>1</v>
      </c>
      <c r="AO42">
        <v>0</v>
      </c>
      <c r="AP42">
        <v>0</v>
      </c>
      <c r="AQ42">
        <v>0</v>
      </c>
      <c r="AR42">
        <v>0</v>
      </c>
      <c r="AS42">
        <v>1</v>
      </c>
      <c r="AT42">
        <v>0</v>
      </c>
      <c r="AU42">
        <v>0</v>
      </c>
      <c r="AV42">
        <v>0</v>
      </c>
      <c r="AW42">
        <v>0</v>
      </c>
      <c r="AX42">
        <v>1</v>
      </c>
      <c r="AY42">
        <v>0</v>
      </c>
      <c r="AZ42">
        <v>0</v>
      </c>
      <c r="BA42">
        <v>0</v>
      </c>
      <c r="BB42">
        <v>0</v>
      </c>
      <c r="BC42">
        <v>1</v>
      </c>
      <c r="BD42">
        <v>0</v>
      </c>
      <c r="BE42">
        <v>0</v>
      </c>
      <c r="BF42">
        <v>0</v>
      </c>
      <c r="BG42">
        <v>0</v>
      </c>
      <c r="BH42">
        <v>1</v>
      </c>
      <c r="BI42">
        <v>0</v>
      </c>
      <c r="BJ42">
        <v>0</v>
      </c>
      <c r="BK42">
        <v>0</v>
      </c>
      <c r="BL42">
        <v>0</v>
      </c>
      <c r="BM42">
        <v>1</v>
      </c>
      <c r="BN42">
        <v>0</v>
      </c>
      <c r="BO42">
        <v>0</v>
      </c>
      <c r="BP42">
        <v>0</v>
      </c>
      <c r="BQ42">
        <v>0</v>
      </c>
      <c r="BR42">
        <v>1</v>
      </c>
      <c r="BS42">
        <v>0</v>
      </c>
      <c r="BT42">
        <v>0</v>
      </c>
      <c r="BU42">
        <v>0</v>
      </c>
      <c r="BV42">
        <v>0</v>
      </c>
      <c r="BW42">
        <v>1</v>
      </c>
      <c r="BX42">
        <v>0</v>
      </c>
      <c r="BY42">
        <v>0</v>
      </c>
      <c r="BZ42">
        <v>0</v>
      </c>
      <c r="CA42">
        <v>0</v>
      </c>
      <c r="CB42">
        <v>1</v>
      </c>
      <c r="CC42">
        <v>0</v>
      </c>
      <c r="CD42">
        <v>0</v>
      </c>
      <c r="CE42">
        <v>0</v>
      </c>
      <c r="CF42">
        <v>0</v>
      </c>
      <c r="CG42">
        <v>1</v>
      </c>
      <c r="CH42">
        <v>0</v>
      </c>
      <c r="CI42">
        <v>0</v>
      </c>
      <c r="CJ42">
        <v>0</v>
      </c>
      <c r="CK42">
        <v>0</v>
      </c>
      <c r="CL42">
        <v>1</v>
      </c>
      <c r="CM42">
        <v>0</v>
      </c>
      <c r="CN42">
        <v>0</v>
      </c>
      <c r="CO42">
        <v>0</v>
      </c>
      <c r="CP42">
        <v>0</v>
      </c>
      <c r="CQ42">
        <v>1</v>
      </c>
      <c r="CR42">
        <v>0</v>
      </c>
      <c r="CS42">
        <v>0</v>
      </c>
      <c r="CT42">
        <v>0</v>
      </c>
      <c r="CU42">
        <v>0</v>
      </c>
      <c r="CV42">
        <v>1</v>
      </c>
      <c r="CW42">
        <v>0</v>
      </c>
      <c r="CX42">
        <v>0</v>
      </c>
      <c r="CY42">
        <v>0</v>
      </c>
      <c r="CZ42">
        <v>0</v>
      </c>
      <c r="DA42">
        <v>1</v>
      </c>
      <c r="DB42">
        <v>0</v>
      </c>
      <c r="DC42">
        <v>0</v>
      </c>
      <c r="DD42">
        <v>0</v>
      </c>
      <c r="DE42">
        <v>0</v>
      </c>
      <c r="DF42">
        <v>1</v>
      </c>
      <c r="DG42">
        <v>0</v>
      </c>
      <c r="DH42">
        <v>0</v>
      </c>
      <c r="DI42">
        <v>0</v>
      </c>
      <c r="DJ42">
        <v>0</v>
      </c>
      <c r="DK42">
        <v>1</v>
      </c>
      <c r="DL42">
        <v>0</v>
      </c>
      <c r="DM42">
        <v>0</v>
      </c>
      <c r="DN42">
        <v>0</v>
      </c>
      <c r="DO42">
        <v>0</v>
      </c>
      <c r="DP42">
        <v>1</v>
      </c>
      <c r="DQ42">
        <v>0</v>
      </c>
      <c r="DR42">
        <v>0</v>
      </c>
      <c r="DS42">
        <v>0</v>
      </c>
      <c r="DT42">
        <v>0</v>
      </c>
      <c r="DU42">
        <v>1</v>
      </c>
      <c r="DV42">
        <v>0</v>
      </c>
      <c r="DW42">
        <v>0</v>
      </c>
      <c r="DX42">
        <v>0</v>
      </c>
      <c r="DY42">
        <v>0</v>
      </c>
      <c r="DZ42">
        <v>1</v>
      </c>
      <c r="EA42">
        <v>0</v>
      </c>
      <c r="EB42">
        <v>0</v>
      </c>
      <c r="EC42">
        <v>0</v>
      </c>
      <c r="ED42">
        <v>0</v>
      </c>
      <c r="EF42">
        <v>1</v>
      </c>
      <c r="EG42">
        <v>0</v>
      </c>
      <c r="EH42">
        <v>0</v>
      </c>
      <c r="EI42">
        <v>0</v>
      </c>
      <c r="EJ42">
        <v>0</v>
      </c>
      <c r="EK42">
        <v>1</v>
      </c>
      <c r="EL42">
        <v>0</v>
      </c>
      <c r="EM42">
        <v>0</v>
      </c>
      <c r="EN42">
        <v>0</v>
      </c>
      <c r="EO42">
        <v>0</v>
      </c>
      <c r="EP42" s="40">
        <f t="shared" si="101"/>
        <v>0</v>
      </c>
      <c r="EQ42" s="40">
        <f t="shared" si="102"/>
        <v>0</v>
      </c>
      <c r="ER42" s="40">
        <f t="shared" si="103"/>
        <v>0</v>
      </c>
      <c r="ES42" s="40">
        <f t="shared" si="104"/>
        <v>0</v>
      </c>
      <c r="ET42" s="40">
        <f t="shared" si="105"/>
        <v>0</v>
      </c>
      <c r="EU42" s="40">
        <f t="shared" si="106"/>
        <v>0</v>
      </c>
      <c r="EV42" s="40">
        <f t="shared" si="107"/>
        <v>0</v>
      </c>
      <c r="EW42" s="40">
        <f t="shared" si="108"/>
        <v>0</v>
      </c>
      <c r="EX42" s="40">
        <f t="shared" si="109"/>
        <v>0</v>
      </c>
      <c r="EY42" s="40">
        <f t="shared" si="110"/>
        <v>0</v>
      </c>
      <c r="EZ42" s="40">
        <f t="shared" si="111"/>
        <v>0</v>
      </c>
      <c r="FA42" s="40">
        <f t="shared" si="112"/>
        <v>0</v>
      </c>
      <c r="FB42" s="40">
        <f t="shared" si="113"/>
        <v>0</v>
      </c>
      <c r="FC42" s="40">
        <f t="shared" si="114"/>
        <v>0</v>
      </c>
      <c r="FD42" s="40">
        <f t="shared" si="115"/>
        <v>0</v>
      </c>
      <c r="FE42" s="40">
        <f t="shared" si="116"/>
        <v>0</v>
      </c>
      <c r="FF42" s="40">
        <f t="shared" si="117"/>
        <v>0</v>
      </c>
      <c r="FG42" s="40">
        <f t="shared" si="118"/>
        <v>0</v>
      </c>
      <c r="FH42" s="40">
        <f t="shared" si="119"/>
        <v>0</v>
      </c>
      <c r="FI42" s="40">
        <f t="shared" si="120"/>
        <v>0</v>
      </c>
      <c r="FJ42" s="40">
        <f t="shared" si="121"/>
        <v>0</v>
      </c>
      <c r="FK42" s="38">
        <f t="shared" si="25"/>
        <v>0</v>
      </c>
      <c r="FL42">
        <v>7</v>
      </c>
      <c r="FM42">
        <v>7</v>
      </c>
      <c r="FN42">
        <v>7</v>
      </c>
      <c r="FO42">
        <v>7</v>
      </c>
      <c r="FP42">
        <v>1</v>
      </c>
      <c r="FQ42">
        <v>7</v>
      </c>
      <c r="FR42">
        <v>0</v>
      </c>
      <c r="FS42">
        <v>2</v>
      </c>
      <c r="FT42">
        <v>0</v>
      </c>
      <c r="FU42">
        <v>0</v>
      </c>
      <c r="FV42" s="38">
        <f t="shared" si="61"/>
        <v>17</v>
      </c>
      <c r="FW42" s="38">
        <f t="shared" si="62"/>
        <v>21</v>
      </c>
      <c r="FX42">
        <v>5</v>
      </c>
      <c r="FY42">
        <v>5</v>
      </c>
      <c r="FZ42">
        <v>5</v>
      </c>
      <c r="GA42">
        <v>5</v>
      </c>
      <c r="GB42">
        <v>5</v>
      </c>
      <c r="GC42">
        <v>0</v>
      </c>
      <c r="GD42">
        <v>0</v>
      </c>
      <c r="GE42">
        <v>0</v>
      </c>
      <c r="GF42">
        <v>0</v>
      </c>
      <c r="GG42">
        <v>5</v>
      </c>
      <c r="GH42">
        <v>5</v>
      </c>
      <c r="GI42">
        <v>5</v>
      </c>
      <c r="GJ42">
        <v>3</v>
      </c>
      <c r="GK42">
        <v>3</v>
      </c>
      <c r="GL42">
        <v>3</v>
      </c>
      <c r="GM42">
        <v>5</v>
      </c>
      <c r="GN42">
        <v>5</v>
      </c>
      <c r="GO42">
        <v>3</v>
      </c>
      <c r="GP42">
        <v>3</v>
      </c>
      <c r="GQ42">
        <v>3</v>
      </c>
      <c r="GR42">
        <v>3</v>
      </c>
      <c r="GS42">
        <v>3</v>
      </c>
      <c r="GT42">
        <v>3</v>
      </c>
      <c r="GU42">
        <v>3</v>
      </c>
      <c r="GV42">
        <v>5</v>
      </c>
      <c r="GW42">
        <v>3</v>
      </c>
      <c r="GX42">
        <v>3</v>
      </c>
      <c r="GY42">
        <v>3</v>
      </c>
      <c r="GZ42">
        <v>3</v>
      </c>
      <c r="HA42">
        <v>5</v>
      </c>
      <c r="HB42">
        <v>5</v>
      </c>
      <c r="HC42">
        <v>5</v>
      </c>
      <c r="HD42" s="38">
        <f t="shared" si="63"/>
        <v>5</v>
      </c>
      <c r="HE42" s="38">
        <f t="shared" si="64"/>
        <v>1.6666666666666667</v>
      </c>
      <c r="HF42" s="38">
        <f t="shared" si="65"/>
        <v>1.6666666666666667</v>
      </c>
      <c r="HG42" s="38">
        <f t="shared" si="66"/>
        <v>4.1428571428571432</v>
      </c>
      <c r="HH42" s="38">
        <f t="shared" si="67"/>
        <v>3</v>
      </c>
      <c r="HI42" s="38">
        <f t="shared" si="68"/>
        <v>3.5</v>
      </c>
      <c r="HJ42" s="38">
        <f t="shared" si="69"/>
        <v>3</v>
      </c>
      <c r="HK42" s="38">
        <f t="shared" si="70"/>
        <v>5</v>
      </c>
      <c r="HL42" t="s">
        <v>609</v>
      </c>
      <c r="HM42">
        <v>1</v>
      </c>
      <c r="HN42" t="s">
        <v>721</v>
      </c>
      <c r="HO42">
        <v>1</v>
      </c>
      <c r="HP42">
        <v>0</v>
      </c>
      <c r="HQ42">
        <v>0</v>
      </c>
      <c r="HR42">
        <v>0</v>
      </c>
      <c r="HS42">
        <v>0</v>
      </c>
      <c r="HT42">
        <v>0</v>
      </c>
      <c r="HU42">
        <v>1</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1</v>
      </c>
      <c r="JB42">
        <v>0</v>
      </c>
      <c r="JC42">
        <v>0</v>
      </c>
      <c r="JD42">
        <v>0</v>
      </c>
      <c r="JE42">
        <v>0</v>
      </c>
      <c r="JF42">
        <v>0</v>
      </c>
      <c r="JG42">
        <v>0</v>
      </c>
      <c r="JH42">
        <v>0</v>
      </c>
      <c r="JI42">
        <v>0</v>
      </c>
      <c r="JJ42">
        <v>0</v>
      </c>
      <c r="JK42">
        <v>0</v>
      </c>
      <c r="JL42">
        <v>0</v>
      </c>
      <c r="JM42">
        <v>0</v>
      </c>
      <c r="JN42">
        <v>0</v>
      </c>
      <c r="JO42">
        <v>0</v>
      </c>
      <c r="JP42">
        <v>0</v>
      </c>
      <c r="JQ42">
        <v>0</v>
      </c>
      <c r="JR42">
        <v>1</v>
      </c>
      <c r="JS42">
        <v>0</v>
      </c>
      <c r="JT42">
        <v>0</v>
      </c>
      <c r="JU42">
        <v>0</v>
      </c>
      <c r="JV42">
        <v>2</v>
      </c>
      <c r="JW42">
        <v>1</v>
      </c>
      <c r="JX42">
        <v>1</v>
      </c>
      <c r="JY42">
        <v>0</v>
      </c>
      <c r="JZ42">
        <v>0</v>
      </c>
      <c r="KA42">
        <v>0</v>
      </c>
      <c r="KB42">
        <v>0</v>
      </c>
      <c r="KC42">
        <v>0</v>
      </c>
      <c r="KD42" s="52">
        <f t="shared" si="71"/>
        <v>5</v>
      </c>
      <c r="KE42" s="48">
        <f t="shared" si="72"/>
        <v>0</v>
      </c>
      <c r="KF42" s="53">
        <f t="shared" si="73"/>
        <v>5</v>
      </c>
      <c r="KG42">
        <v>69</v>
      </c>
      <c r="KH42">
        <v>0</v>
      </c>
      <c r="KI42">
        <v>0</v>
      </c>
      <c r="KJ42">
        <v>0</v>
      </c>
      <c r="KK42">
        <v>0</v>
      </c>
      <c r="KL42">
        <v>1</v>
      </c>
      <c r="KM42">
        <v>0</v>
      </c>
      <c r="KN42">
        <v>0</v>
      </c>
      <c r="KO42">
        <v>0</v>
      </c>
      <c r="KP42">
        <v>0</v>
      </c>
      <c r="KQ42">
        <v>0</v>
      </c>
      <c r="KR42">
        <v>0</v>
      </c>
      <c r="KS42" t="s">
        <v>584</v>
      </c>
      <c r="KT42" t="s">
        <v>722</v>
      </c>
      <c r="KU42" t="s">
        <v>723</v>
      </c>
      <c r="KV42">
        <v>3</v>
      </c>
      <c r="KW42">
        <v>0</v>
      </c>
      <c r="KX42">
        <v>1</v>
      </c>
      <c r="KY42">
        <v>2</v>
      </c>
      <c r="KZ42">
        <v>0</v>
      </c>
      <c r="LA42">
        <v>2</v>
      </c>
      <c r="LB42">
        <v>2</v>
      </c>
      <c r="LC42">
        <v>2</v>
      </c>
      <c r="LD42">
        <v>2</v>
      </c>
      <c r="LE42">
        <v>2</v>
      </c>
      <c r="LF42">
        <v>2</v>
      </c>
      <c r="LG42" t="s">
        <v>584</v>
      </c>
      <c r="LH42">
        <v>3</v>
      </c>
      <c r="LI42">
        <v>3</v>
      </c>
      <c r="LJ42">
        <v>4</v>
      </c>
      <c r="LK42">
        <v>3</v>
      </c>
      <c r="LL42">
        <v>3</v>
      </c>
      <c r="LM42">
        <v>3</v>
      </c>
      <c r="LN42">
        <v>5</v>
      </c>
      <c r="LO42">
        <v>5</v>
      </c>
      <c r="LP42">
        <v>3</v>
      </c>
      <c r="LQ42">
        <v>3</v>
      </c>
      <c r="LR42">
        <v>3</v>
      </c>
      <c r="LS42">
        <v>3</v>
      </c>
      <c r="LT42">
        <v>4</v>
      </c>
      <c r="LU42">
        <v>3</v>
      </c>
      <c r="LV42">
        <v>3</v>
      </c>
      <c r="LW42">
        <v>3</v>
      </c>
      <c r="LX42">
        <v>3</v>
      </c>
      <c r="LY42">
        <v>3</v>
      </c>
      <c r="LZ42">
        <v>3</v>
      </c>
      <c r="MA42">
        <v>3</v>
      </c>
      <c r="MB42" s="3">
        <f t="shared" si="87"/>
        <v>3</v>
      </c>
      <c r="MC42" s="3">
        <f t="shared" si="122"/>
        <v>3</v>
      </c>
      <c r="MD42" s="3">
        <f t="shared" si="86"/>
        <v>4</v>
      </c>
      <c r="ME42" s="3">
        <f t="shared" si="88"/>
        <v>3</v>
      </c>
      <c r="MF42" s="3">
        <f t="shared" si="89"/>
        <v>3</v>
      </c>
      <c r="MG42" s="3">
        <f t="shared" si="90"/>
        <v>3</v>
      </c>
      <c r="MH42" s="3">
        <f t="shared" si="123"/>
        <v>1</v>
      </c>
      <c r="MI42" s="3">
        <f t="shared" si="124"/>
        <v>1</v>
      </c>
      <c r="MJ42" s="3">
        <f t="shared" si="91"/>
        <v>3</v>
      </c>
      <c r="MK42" s="3">
        <f t="shared" si="92"/>
        <v>3</v>
      </c>
      <c r="ML42" s="3">
        <f t="shared" si="93"/>
        <v>3</v>
      </c>
      <c r="MM42" s="3">
        <f t="shared" si="94"/>
        <v>3</v>
      </c>
      <c r="MN42" s="3">
        <f t="shared" si="95"/>
        <v>4</v>
      </c>
      <c r="MO42" s="3">
        <f t="shared" si="96"/>
        <v>3</v>
      </c>
      <c r="MP42" s="3">
        <f t="shared" si="97"/>
        <v>3</v>
      </c>
      <c r="MQ42" s="3">
        <f t="shared" si="98"/>
        <v>3</v>
      </c>
      <c r="MR42" s="3">
        <f t="shared" si="99"/>
        <v>3</v>
      </c>
      <c r="MS42" s="3">
        <f t="shared" si="125"/>
        <v>3</v>
      </c>
      <c r="MT42" s="3">
        <f t="shared" si="100"/>
        <v>3</v>
      </c>
      <c r="MU42" s="3">
        <f t="shared" si="126"/>
        <v>3</v>
      </c>
      <c r="MV42" s="34">
        <f t="shared" si="127"/>
        <v>58</v>
      </c>
      <c r="MW42">
        <v>2</v>
      </c>
      <c r="MX42">
        <v>0</v>
      </c>
      <c r="MY42">
        <v>2</v>
      </c>
      <c r="MZ42">
        <v>0</v>
      </c>
      <c r="NA42">
        <v>1</v>
      </c>
      <c r="NB42">
        <v>1</v>
      </c>
      <c r="NC42">
        <v>1</v>
      </c>
      <c r="ND42">
        <v>1</v>
      </c>
      <c r="NE42">
        <v>0</v>
      </c>
      <c r="NF42">
        <v>1</v>
      </c>
      <c r="NG42">
        <v>2</v>
      </c>
      <c r="NH42" s="59">
        <f t="shared" si="51"/>
        <v>0</v>
      </c>
      <c r="NI42">
        <f t="shared" si="52"/>
        <v>50</v>
      </c>
      <c r="NJ42">
        <f t="shared" si="53"/>
        <v>9</v>
      </c>
      <c r="NK42" s="34">
        <f t="shared" si="54"/>
        <v>18</v>
      </c>
    </row>
    <row r="43" spans="1:375" x14ac:dyDescent="0.2">
      <c r="A43" t="s">
        <v>139</v>
      </c>
      <c r="B43">
        <v>42</v>
      </c>
      <c r="C43" s="26">
        <v>42703</v>
      </c>
      <c r="D43">
        <v>8</v>
      </c>
      <c r="E43">
        <v>8</v>
      </c>
      <c r="F43">
        <v>7</v>
      </c>
      <c r="G43">
        <v>1</v>
      </c>
      <c r="H43">
        <v>0</v>
      </c>
      <c r="I43">
        <v>0</v>
      </c>
      <c r="J43">
        <v>0</v>
      </c>
      <c r="K43">
        <v>0</v>
      </c>
      <c r="L43">
        <v>1</v>
      </c>
      <c r="M43">
        <v>3</v>
      </c>
      <c r="N43">
        <v>2</v>
      </c>
      <c r="O43">
        <v>2</v>
      </c>
      <c r="P43">
        <v>4</v>
      </c>
      <c r="Q43">
        <v>2</v>
      </c>
      <c r="R43">
        <v>4</v>
      </c>
      <c r="S43">
        <v>4</v>
      </c>
      <c r="T43">
        <f t="shared" si="55"/>
        <v>0</v>
      </c>
      <c r="U43">
        <f t="shared" si="0"/>
        <v>2</v>
      </c>
      <c r="V43" s="35">
        <f t="shared" si="56"/>
        <v>23</v>
      </c>
      <c r="W43">
        <v>1</v>
      </c>
      <c r="X43">
        <v>1</v>
      </c>
      <c r="Y43">
        <v>1</v>
      </c>
      <c r="Z43">
        <v>1</v>
      </c>
      <c r="AA43">
        <v>3</v>
      </c>
      <c r="AB43">
        <v>2</v>
      </c>
      <c r="AC43">
        <v>2</v>
      </c>
      <c r="AD43">
        <v>1</v>
      </c>
      <c r="AE43">
        <v>1</v>
      </c>
      <c r="AF43">
        <v>0</v>
      </c>
      <c r="AG43">
        <v>3</v>
      </c>
      <c r="AH43">
        <v>1</v>
      </c>
      <c r="AI43">
        <v>4</v>
      </c>
      <c r="AJ43" s="38">
        <f t="shared" si="57"/>
        <v>5</v>
      </c>
      <c r="AK43" s="38">
        <f t="shared" si="58"/>
        <v>8</v>
      </c>
      <c r="AL43" s="38">
        <f t="shared" si="59"/>
        <v>8</v>
      </c>
      <c r="AM43" s="38">
        <f t="shared" si="60"/>
        <v>21</v>
      </c>
      <c r="AN43">
        <v>0</v>
      </c>
      <c r="AO43">
        <v>1</v>
      </c>
      <c r="AP43">
        <v>0</v>
      </c>
      <c r="AQ43">
        <v>0</v>
      </c>
      <c r="AR43">
        <v>0</v>
      </c>
      <c r="AS43">
        <v>0</v>
      </c>
      <c r="AT43">
        <v>1</v>
      </c>
      <c r="AU43">
        <v>0</v>
      </c>
      <c r="AV43">
        <v>0</v>
      </c>
      <c r="AW43">
        <v>0</v>
      </c>
      <c r="AX43">
        <v>1</v>
      </c>
      <c r="AY43">
        <v>0</v>
      </c>
      <c r="AZ43">
        <v>0</v>
      </c>
      <c r="BA43">
        <v>0</v>
      </c>
      <c r="BB43">
        <v>0</v>
      </c>
      <c r="BC43">
        <v>0</v>
      </c>
      <c r="BD43">
        <v>1</v>
      </c>
      <c r="BE43">
        <v>0</v>
      </c>
      <c r="BF43">
        <v>0</v>
      </c>
      <c r="BG43">
        <v>0</v>
      </c>
      <c r="BH43">
        <v>0</v>
      </c>
      <c r="BI43">
        <v>0</v>
      </c>
      <c r="BJ43">
        <v>1</v>
      </c>
      <c r="BK43">
        <v>0</v>
      </c>
      <c r="BL43">
        <v>0</v>
      </c>
      <c r="BM43">
        <v>0</v>
      </c>
      <c r="BN43">
        <v>0</v>
      </c>
      <c r="BO43">
        <v>0</v>
      </c>
      <c r="BP43">
        <v>1</v>
      </c>
      <c r="BQ43">
        <v>0</v>
      </c>
      <c r="BR43">
        <v>0</v>
      </c>
      <c r="BS43">
        <v>1</v>
      </c>
      <c r="BT43">
        <v>0</v>
      </c>
      <c r="BU43">
        <v>0</v>
      </c>
      <c r="BV43">
        <v>0</v>
      </c>
      <c r="BW43">
        <v>1</v>
      </c>
      <c r="BX43">
        <v>0</v>
      </c>
      <c r="BY43">
        <v>0</v>
      </c>
      <c r="BZ43">
        <v>0</v>
      </c>
      <c r="CA43">
        <v>0</v>
      </c>
      <c r="CB43">
        <v>1</v>
      </c>
      <c r="CC43">
        <v>0</v>
      </c>
      <c r="CD43">
        <v>0</v>
      </c>
      <c r="CE43">
        <v>0</v>
      </c>
      <c r="CF43">
        <v>0</v>
      </c>
      <c r="CG43">
        <v>1</v>
      </c>
      <c r="CH43">
        <v>0</v>
      </c>
      <c r="CI43">
        <v>0</v>
      </c>
      <c r="CJ43">
        <v>0</v>
      </c>
      <c r="CK43">
        <v>0</v>
      </c>
      <c r="CL43">
        <v>0</v>
      </c>
      <c r="CM43">
        <v>1</v>
      </c>
      <c r="CN43">
        <v>0</v>
      </c>
      <c r="CO43">
        <v>0</v>
      </c>
      <c r="CP43">
        <v>0</v>
      </c>
      <c r="CQ43">
        <v>1</v>
      </c>
      <c r="CR43">
        <v>0</v>
      </c>
      <c r="CS43">
        <v>0</v>
      </c>
      <c r="CT43">
        <v>0</v>
      </c>
      <c r="CU43">
        <v>0</v>
      </c>
      <c r="CV43">
        <v>0</v>
      </c>
      <c r="CW43">
        <v>1</v>
      </c>
      <c r="CX43">
        <v>0</v>
      </c>
      <c r="CY43">
        <v>0</v>
      </c>
      <c r="CZ43">
        <v>0</v>
      </c>
      <c r="DA43">
        <v>1</v>
      </c>
      <c r="DB43">
        <v>0</v>
      </c>
      <c r="DC43">
        <v>0</v>
      </c>
      <c r="DD43">
        <v>0</v>
      </c>
      <c r="DE43">
        <v>0</v>
      </c>
      <c r="DF43">
        <v>0</v>
      </c>
      <c r="DG43">
        <v>0</v>
      </c>
      <c r="DH43">
        <v>1</v>
      </c>
      <c r="DI43">
        <v>0</v>
      </c>
      <c r="DJ43">
        <v>0</v>
      </c>
      <c r="DK43">
        <v>0</v>
      </c>
      <c r="DL43">
        <v>0</v>
      </c>
      <c r="DM43">
        <v>1</v>
      </c>
      <c r="DN43">
        <v>0</v>
      </c>
      <c r="DO43">
        <v>0</v>
      </c>
      <c r="DP43">
        <v>1</v>
      </c>
      <c r="DQ43">
        <v>0</v>
      </c>
      <c r="DR43">
        <v>0</v>
      </c>
      <c r="DS43">
        <v>0</v>
      </c>
      <c r="DT43">
        <v>0</v>
      </c>
      <c r="DU43">
        <v>1</v>
      </c>
      <c r="DV43">
        <v>0</v>
      </c>
      <c r="DW43">
        <v>0</v>
      </c>
      <c r="DX43">
        <v>0</v>
      </c>
      <c r="DY43">
        <v>0</v>
      </c>
      <c r="DZ43">
        <v>1</v>
      </c>
      <c r="EA43">
        <v>0</v>
      </c>
      <c r="EB43">
        <v>0</v>
      </c>
      <c r="EC43">
        <v>0</v>
      </c>
      <c r="ED43">
        <v>0</v>
      </c>
      <c r="EF43">
        <v>1</v>
      </c>
      <c r="EG43">
        <v>0</v>
      </c>
      <c r="EH43">
        <v>0</v>
      </c>
      <c r="EI43">
        <v>0</v>
      </c>
      <c r="EJ43">
        <v>0</v>
      </c>
      <c r="EK43">
        <v>0</v>
      </c>
      <c r="EL43">
        <v>0</v>
      </c>
      <c r="EM43">
        <v>1</v>
      </c>
      <c r="EN43">
        <v>0</v>
      </c>
      <c r="EO43">
        <v>0</v>
      </c>
      <c r="EP43" s="40">
        <f t="shared" si="101"/>
        <v>1</v>
      </c>
      <c r="EQ43" s="40">
        <f t="shared" si="102"/>
        <v>1</v>
      </c>
      <c r="ER43" s="40">
        <f t="shared" si="103"/>
        <v>0</v>
      </c>
      <c r="ES43" s="40">
        <f t="shared" si="104"/>
        <v>1</v>
      </c>
      <c r="ET43" s="40">
        <f t="shared" si="105"/>
        <v>2</v>
      </c>
      <c r="EU43" s="40">
        <f t="shared" si="106"/>
        <v>3</v>
      </c>
      <c r="EV43" s="40">
        <f t="shared" si="107"/>
        <v>1</v>
      </c>
      <c r="EW43" s="40">
        <f t="shared" si="108"/>
        <v>0</v>
      </c>
      <c r="EX43" s="40">
        <f t="shared" si="109"/>
        <v>0</v>
      </c>
      <c r="EY43" s="40">
        <f t="shared" si="110"/>
        <v>0</v>
      </c>
      <c r="EZ43" s="40">
        <f t="shared" si="111"/>
        <v>1</v>
      </c>
      <c r="FA43" s="40">
        <f t="shared" si="112"/>
        <v>0</v>
      </c>
      <c r="FB43" s="40">
        <f t="shared" si="113"/>
        <v>1</v>
      </c>
      <c r="FC43" s="40">
        <f t="shared" si="114"/>
        <v>0</v>
      </c>
      <c r="FD43" s="40">
        <f t="shared" si="115"/>
        <v>2</v>
      </c>
      <c r="FE43" s="40">
        <f t="shared" si="116"/>
        <v>2</v>
      </c>
      <c r="FF43" s="40">
        <f t="shared" si="117"/>
        <v>0</v>
      </c>
      <c r="FG43" s="40">
        <f t="shared" si="118"/>
        <v>0</v>
      </c>
      <c r="FH43" s="40">
        <f t="shared" si="119"/>
        <v>0</v>
      </c>
      <c r="FI43" s="40">
        <f t="shared" si="120"/>
        <v>0</v>
      </c>
      <c r="FJ43" s="40">
        <f t="shared" si="121"/>
        <v>2</v>
      </c>
      <c r="FK43" s="38">
        <f t="shared" si="25"/>
        <v>17</v>
      </c>
      <c r="FL43">
        <v>1</v>
      </c>
      <c r="FM43">
        <v>4</v>
      </c>
      <c r="FN43">
        <v>2</v>
      </c>
      <c r="FO43">
        <v>4</v>
      </c>
      <c r="FP43">
        <v>1</v>
      </c>
      <c r="FQ43">
        <v>3</v>
      </c>
      <c r="FR43">
        <v>2</v>
      </c>
      <c r="FS43">
        <v>2</v>
      </c>
      <c r="FT43">
        <v>5</v>
      </c>
      <c r="FU43">
        <v>5</v>
      </c>
      <c r="FV43" s="38">
        <f t="shared" si="61"/>
        <v>13</v>
      </c>
      <c r="FW43" s="38">
        <f t="shared" si="62"/>
        <v>16</v>
      </c>
      <c r="FX43">
        <v>3</v>
      </c>
      <c r="FY43">
        <v>3</v>
      </c>
      <c r="FZ43">
        <v>2</v>
      </c>
      <c r="GA43">
        <v>3</v>
      </c>
      <c r="GB43">
        <v>4</v>
      </c>
      <c r="GC43">
        <v>4</v>
      </c>
      <c r="GD43">
        <v>2</v>
      </c>
      <c r="GE43">
        <v>3</v>
      </c>
      <c r="GF43">
        <v>2</v>
      </c>
      <c r="GG43">
        <v>2</v>
      </c>
      <c r="GH43">
        <v>2</v>
      </c>
      <c r="GI43">
        <v>3</v>
      </c>
      <c r="GJ43">
        <v>3</v>
      </c>
      <c r="GK43">
        <v>2</v>
      </c>
      <c r="GL43">
        <v>2</v>
      </c>
      <c r="GM43">
        <v>4</v>
      </c>
      <c r="GN43">
        <v>2</v>
      </c>
      <c r="GO43">
        <v>3</v>
      </c>
      <c r="GP43">
        <v>3</v>
      </c>
      <c r="GQ43">
        <v>2</v>
      </c>
      <c r="GR43">
        <v>3</v>
      </c>
      <c r="GS43">
        <v>1</v>
      </c>
      <c r="GT43">
        <v>3</v>
      </c>
      <c r="GU43">
        <v>3</v>
      </c>
      <c r="GV43">
        <v>2</v>
      </c>
      <c r="GW43">
        <v>3</v>
      </c>
      <c r="GX43">
        <v>1</v>
      </c>
      <c r="GY43">
        <v>3</v>
      </c>
      <c r="GZ43">
        <v>4</v>
      </c>
      <c r="HA43">
        <v>2</v>
      </c>
      <c r="HB43">
        <v>2</v>
      </c>
      <c r="HC43">
        <v>3</v>
      </c>
      <c r="HD43" s="38">
        <f t="shared" si="63"/>
        <v>2.75</v>
      </c>
      <c r="HE43" s="38">
        <f t="shared" si="64"/>
        <v>3.3333333333333335</v>
      </c>
      <c r="HF43" s="38">
        <f t="shared" si="65"/>
        <v>2.3333333333333335</v>
      </c>
      <c r="HG43" s="38">
        <f t="shared" si="66"/>
        <v>2.5714285714285716</v>
      </c>
      <c r="HH43" s="38">
        <f t="shared" si="67"/>
        <v>2.4</v>
      </c>
      <c r="HI43" s="38">
        <f t="shared" si="68"/>
        <v>2.75</v>
      </c>
      <c r="HJ43" s="38">
        <f t="shared" si="69"/>
        <v>2.6666666666666665</v>
      </c>
      <c r="HK43" s="38">
        <f t="shared" si="70"/>
        <v>2.3333333333333335</v>
      </c>
      <c r="HL43" t="s">
        <v>693</v>
      </c>
      <c r="HM43">
        <v>1</v>
      </c>
      <c r="HN43" t="s">
        <v>580</v>
      </c>
      <c r="HO43">
        <v>5</v>
      </c>
      <c r="HP43">
        <v>1</v>
      </c>
      <c r="HQ43">
        <v>1</v>
      </c>
      <c r="HR43">
        <v>0</v>
      </c>
      <c r="HS43">
        <v>1</v>
      </c>
      <c r="HT43">
        <v>0</v>
      </c>
      <c r="HU43">
        <v>1</v>
      </c>
      <c r="HV43">
        <v>0</v>
      </c>
      <c r="HW43">
        <v>0</v>
      </c>
      <c r="HX43">
        <v>0</v>
      </c>
      <c r="HY43">
        <v>1</v>
      </c>
      <c r="HZ43">
        <v>0</v>
      </c>
      <c r="IA43">
        <v>1</v>
      </c>
      <c r="IB43">
        <v>0</v>
      </c>
      <c r="IC43">
        <v>1</v>
      </c>
      <c r="ID43">
        <v>1</v>
      </c>
      <c r="IE43">
        <v>1</v>
      </c>
      <c r="IF43">
        <v>1</v>
      </c>
      <c r="IG43">
        <v>0</v>
      </c>
      <c r="IH43">
        <v>1</v>
      </c>
      <c r="II43">
        <v>0</v>
      </c>
      <c r="IJ43">
        <v>1</v>
      </c>
      <c r="IK43">
        <v>0</v>
      </c>
      <c r="IL43">
        <v>0</v>
      </c>
      <c r="IM43">
        <v>0</v>
      </c>
      <c r="IN43">
        <v>1</v>
      </c>
      <c r="IO43">
        <v>0</v>
      </c>
      <c r="IP43">
        <v>1</v>
      </c>
      <c r="IQ43">
        <v>0</v>
      </c>
      <c r="IR43">
        <v>0</v>
      </c>
      <c r="IS43">
        <v>0</v>
      </c>
      <c r="IT43">
        <v>0</v>
      </c>
      <c r="IU43">
        <v>0</v>
      </c>
      <c r="IV43">
        <v>1</v>
      </c>
      <c r="IW43">
        <v>0</v>
      </c>
      <c r="IX43">
        <v>0</v>
      </c>
      <c r="IY43">
        <v>0</v>
      </c>
      <c r="IZ43">
        <v>0</v>
      </c>
      <c r="JA43">
        <v>0</v>
      </c>
      <c r="JB43">
        <v>0</v>
      </c>
      <c r="JC43">
        <v>0</v>
      </c>
      <c r="JD43">
        <v>0</v>
      </c>
      <c r="JE43">
        <v>0</v>
      </c>
      <c r="JF43">
        <v>0</v>
      </c>
      <c r="JG43">
        <v>0</v>
      </c>
      <c r="JH43">
        <v>0</v>
      </c>
      <c r="JI43">
        <v>0</v>
      </c>
      <c r="JJ43">
        <v>0</v>
      </c>
      <c r="JK43">
        <v>0</v>
      </c>
      <c r="JL43">
        <v>0</v>
      </c>
      <c r="JM43">
        <v>0</v>
      </c>
      <c r="JN43">
        <v>0</v>
      </c>
      <c r="JO43">
        <v>2</v>
      </c>
      <c r="JP43">
        <v>2</v>
      </c>
      <c r="JQ43">
        <v>1</v>
      </c>
      <c r="JR43">
        <v>3</v>
      </c>
      <c r="JS43">
        <v>1</v>
      </c>
      <c r="JT43">
        <v>1</v>
      </c>
      <c r="JU43">
        <v>0</v>
      </c>
      <c r="JV43">
        <v>1</v>
      </c>
      <c r="JW43">
        <v>1</v>
      </c>
      <c r="JX43">
        <v>3</v>
      </c>
      <c r="JY43">
        <v>2</v>
      </c>
      <c r="JZ43">
        <v>2</v>
      </c>
      <c r="KA43">
        <v>1</v>
      </c>
      <c r="KB43">
        <v>1</v>
      </c>
      <c r="KC43">
        <v>2</v>
      </c>
      <c r="KD43" s="52">
        <f t="shared" si="71"/>
        <v>17</v>
      </c>
      <c r="KE43" s="48">
        <f t="shared" si="72"/>
        <v>6</v>
      </c>
      <c r="KF43" s="53">
        <f t="shared" si="73"/>
        <v>23</v>
      </c>
      <c r="KG43">
        <v>82</v>
      </c>
      <c r="KH43">
        <v>1</v>
      </c>
      <c r="KI43">
        <v>0</v>
      </c>
      <c r="KJ43">
        <v>1</v>
      </c>
      <c r="KK43">
        <v>0</v>
      </c>
      <c r="KL43">
        <v>0</v>
      </c>
      <c r="KM43">
        <v>0</v>
      </c>
      <c r="KN43">
        <v>1</v>
      </c>
      <c r="KO43">
        <v>0</v>
      </c>
      <c r="KP43">
        <v>0</v>
      </c>
      <c r="KQ43">
        <v>0</v>
      </c>
      <c r="KR43">
        <v>0</v>
      </c>
      <c r="KS43" t="s">
        <v>580</v>
      </c>
      <c r="KT43" t="s">
        <v>724</v>
      </c>
      <c r="KU43" t="s">
        <v>580</v>
      </c>
      <c r="KV43">
        <v>5</v>
      </c>
      <c r="KW43">
        <v>1</v>
      </c>
      <c r="KX43">
        <v>1</v>
      </c>
      <c r="KY43">
        <v>1</v>
      </c>
      <c r="KZ43">
        <v>1</v>
      </c>
      <c r="LA43">
        <v>1</v>
      </c>
      <c r="LB43">
        <v>1</v>
      </c>
      <c r="LC43">
        <v>1</v>
      </c>
      <c r="LD43">
        <v>1</v>
      </c>
      <c r="LE43">
        <v>2</v>
      </c>
      <c r="LF43">
        <v>1</v>
      </c>
      <c r="LG43" t="s">
        <v>725</v>
      </c>
      <c r="LH43">
        <v>3</v>
      </c>
      <c r="LI43">
        <v>2</v>
      </c>
      <c r="LJ43">
        <v>5</v>
      </c>
      <c r="LK43">
        <v>3</v>
      </c>
      <c r="LL43">
        <v>4</v>
      </c>
      <c r="LM43">
        <v>4</v>
      </c>
      <c r="LN43">
        <v>2</v>
      </c>
      <c r="LO43">
        <v>2</v>
      </c>
      <c r="LP43">
        <v>3</v>
      </c>
      <c r="LQ43">
        <v>4</v>
      </c>
      <c r="LR43">
        <v>4</v>
      </c>
      <c r="LS43">
        <v>2</v>
      </c>
      <c r="LT43">
        <v>2</v>
      </c>
      <c r="LU43">
        <v>2</v>
      </c>
      <c r="LV43">
        <v>2</v>
      </c>
      <c r="LW43">
        <v>2</v>
      </c>
      <c r="LX43">
        <v>2</v>
      </c>
      <c r="LY43">
        <v>2</v>
      </c>
      <c r="LZ43">
        <v>2</v>
      </c>
      <c r="MA43">
        <v>2</v>
      </c>
      <c r="MB43" s="3">
        <f t="shared" si="87"/>
        <v>3</v>
      </c>
      <c r="MC43" s="3">
        <f t="shared" si="122"/>
        <v>4</v>
      </c>
      <c r="MD43" s="3">
        <f t="shared" si="86"/>
        <v>5</v>
      </c>
      <c r="ME43" s="3">
        <f t="shared" si="88"/>
        <v>3</v>
      </c>
      <c r="MF43" s="3">
        <f t="shared" si="89"/>
        <v>4</v>
      </c>
      <c r="MG43" s="3">
        <f t="shared" si="90"/>
        <v>4</v>
      </c>
      <c r="MH43" s="3">
        <f t="shared" si="123"/>
        <v>4</v>
      </c>
      <c r="MI43" s="3">
        <f t="shared" si="124"/>
        <v>4</v>
      </c>
      <c r="MJ43" s="3">
        <f t="shared" si="91"/>
        <v>3</v>
      </c>
      <c r="MK43" s="3">
        <f t="shared" si="92"/>
        <v>4</v>
      </c>
      <c r="ML43" s="3">
        <f t="shared" si="93"/>
        <v>4</v>
      </c>
      <c r="MM43" s="3">
        <f t="shared" si="94"/>
        <v>2</v>
      </c>
      <c r="MN43" s="3">
        <f t="shared" si="95"/>
        <v>2</v>
      </c>
      <c r="MO43" s="3">
        <f t="shared" si="96"/>
        <v>2</v>
      </c>
      <c r="MP43" s="3">
        <f t="shared" si="97"/>
        <v>2</v>
      </c>
      <c r="MQ43" s="3">
        <f t="shared" si="98"/>
        <v>2</v>
      </c>
      <c r="MR43" s="3">
        <f t="shared" si="99"/>
        <v>2</v>
      </c>
      <c r="MS43" s="3">
        <f t="shared" si="125"/>
        <v>4</v>
      </c>
      <c r="MT43" s="3">
        <f t="shared" si="100"/>
        <v>2</v>
      </c>
      <c r="MU43" s="3">
        <f t="shared" si="126"/>
        <v>4</v>
      </c>
      <c r="MV43" s="34">
        <f t="shared" si="127"/>
        <v>64</v>
      </c>
      <c r="MW43">
        <v>1</v>
      </c>
      <c r="MX43">
        <v>3</v>
      </c>
      <c r="MY43">
        <v>5</v>
      </c>
      <c r="MZ43">
        <v>3</v>
      </c>
      <c r="NA43">
        <v>2</v>
      </c>
      <c r="NB43">
        <v>3</v>
      </c>
      <c r="NC43">
        <v>2</v>
      </c>
      <c r="ND43">
        <v>4</v>
      </c>
      <c r="NE43">
        <v>5</v>
      </c>
      <c r="NF43">
        <v>5</v>
      </c>
      <c r="NG43">
        <v>2</v>
      </c>
      <c r="NH43" s="59">
        <f t="shared" si="51"/>
        <v>0</v>
      </c>
      <c r="NI43">
        <f t="shared" si="52"/>
        <v>50</v>
      </c>
      <c r="NJ43">
        <f t="shared" si="53"/>
        <v>33</v>
      </c>
      <c r="NK43" s="34">
        <f t="shared" si="54"/>
        <v>66</v>
      </c>
    </row>
    <row r="44" spans="1:375" x14ac:dyDescent="0.2">
      <c r="A44" t="s">
        <v>117</v>
      </c>
      <c r="B44">
        <v>43</v>
      </c>
      <c r="C44" s="26">
        <v>42726</v>
      </c>
      <c r="D44">
        <v>4</v>
      </c>
      <c r="E44">
        <v>5</v>
      </c>
      <c r="F44">
        <v>3</v>
      </c>
      <c r="G44">
        <v>1</v>
      </c>
      <c r="H44">
        <v>0</v>
      </c>
      <c r="I44">
        <v>0</v>
      </c>
      <c r="J44">
        <v>0</v>
      </c>
      <c r="K44">
        <v>0</v>
      </c>
      <c r="L44">
        <v>1</v>
      </c>
      <c r="M44">
        <v>3</v>
      </c>
      <c r="N44">
        <v>4</v>
      </c>
      <c r="O44">
        <v>1</v>
      </c>
      <c r="P44">
        <v>1</v>
      </c>
      <c r="Q44">
        <v>0</v>
      </c>
      <c r="R44">
        <v>2</v>
      </c>
      <c r="S44">
        <v>3</v>
      </c>
      <c r="T44">
        <f t="shared" si="55"/>
        <v>0</v>
      </c>
      <c r="U44">
        <f t="shared" si="0"/>
        <v>2</v>
      </c>
      <c r="V44" s="35">
        <f t="shared" si="56"/>
        <v>16</v>
      </c>
      <c r="W44">
        <v>3</v>
      </c>
      <c r="X44">
        <v>0</v>
      </c>
      <c r="Y44">
        <v>3</v>
      </c>
      <c r="Z44">
        <v>2</v>
      </c>
      <c r="AA44">
        <v>2</v>
      </c>
      <c r="AB44">
        <v>1</v>
      </c>
      <c r="AC44">
        <v>0</v>
      </c>
      <c r="AD44">
        <v>3</v>
      </c>
      <c r="AE44">
        <v>2</v>
      </c>
      <c r="AF44">
        <v>1</v>
      </c>
      <c r="AG44">
        <v>3</v>
      </c>
      <c r="AH44">
        <v>3</v>
      </c>
      <c r="AI44">
        <v>1</v>
      </c>
      <c r="AJ44" s="38">
        <f t="shared" si="57"/>
        <v>9</v>
      </c>
      <c r="AK44" s="38">
        <f t="shared" si="58"/>
        <v>2</v>
      </c>
      <c r="AL44" s="38">
        <f t="shared" si="59"/>
        <v>13</v>
      </c>
      <c r="AM44" s="38">
        <f t="shared" si="60"/>
        <v>24</v>
      </c>
      <c r="AN44">
        <v>0</v>
      </c>
      <c r="AO44">
        <v>1</v>
      </c>
      <c r="AP44">
        <v>0</v>
      </c>
      <c r="AQ44">
        <v>0</v>
      </c>
      <c r="AR44">
        <v>0</v>
      </c>
      <c r="AS44">
        <v>1</v>
      </c>
      <c r="AT44">
        <v>0</v>
      </c>
      <c r="AU44">
        <v>0</v>
      </c>
      <c r="AV44">
        <v>0</v>
      </c>
      <c r="AW44">
        <v>0</v>
      </c>
      <c r="AX44">
        <v>1</v>
      </c>
      <c r="AY44">
        <v>0</v>
      </c>
      <c r="AZ44">
        <v>0</v>
      </c>
      <c r="BA44">
        <v>0</v>
      </c>
      <c r="BB44">
        <v>0</v>
      </c>
      <c r="BC44">
        <v>0</v>
      </c>
      <c r="BD44">
        <v>1</v>
      </c>
      <c r="BE44">
        <v>0</v>
      </c>
      <c r="BF44">
        <v>0</v>
      </c>
      <c r="BG44">
        <v>0</v>
      </c>
      <c r="BH44">
        <v>1</v>
      </c>
      <c r="BI44">
        <v>0</v>
      </c>
      <c r="BJ44">
        <v>0</v>
      </c>
      <c r="BK44">
        <v>0</v>
      </c>
      <c r="BL44">
        <v>0</v>
      </c>
      <c r="BM44">
        <v>1</v>
      </c>
      <c r="BN44">
        <v>0</v>
      </c>
      <c r="BO44">
        <v>0</v>
      </c>
      <c r="BP44">
        <v>0</v>
      </c>
      <c r="BQ44">
        <v>0</v>
      </c>
      <c r="BR44">
        <v>0</v>
      </c>
      <c r="BS44">
        <v>1</v>
      </c>
      <c r="BT44">
        <v>0</v>
      </c>
      <c r="BU44">
        <v>0</v>
      </c>
      <c r="BV44">
        <v>0</v>
      </c>
      <c r="BW44">
        <v>0</v>
      </c>
      <c r="BX44">
        <v>1</v>
      </c>
      <c r="BY44">
        <v>0</v>
      </c>
      <c r="BZ44">
        <v>0</v>
      </c>
      <c r="CA44">
        <v>0</v>
      </c>
      <c r="CB44">
        <v>1</v>
      </c>
      <c r="CC44">
        <v>0</v>
      </c>
      <c r="CD44">
        <v>0</v>
      </c>
      <c r="CE44">
        <v>0</v>
      </c>
      <c r="CF44">
        <v>0</v>
      </c>
      <c r="CG44">
        <v>1</v>
      </c>
      <c r="CH44">
        <v>0</v>
      </c>
      <c r="CI44">
        <v>0</v>
      </c>
      <c r="CJ44">
        <v>0</v>
      </c>
      <c r="CK44">
        <v>0</v>
      </c>
      <c r="CL44">
        <v>0</v>
      </c>
      <c r="CM44">
        <v>1</v>
      </c>
      <c r="CN44">
        <v>0</v>
      </c>
      <c r="CO44">
        <v>0</v>
      </c>
      <c r="CP44">
        <v>0</v>
      </c>
      <c r="CQ44">
        <v>0</v>
      </c>
      <c r="CR44">
        <v>1</v>
      </c>
      <c r="CS44">
        <v>0</v>
      </c>
      <c r="CT44">
        <v>0</v>
      </c>
      <c r="CU44">
        <v>0</v>
      </c>
      <c r="CV44">
        <v>1</v>
      </c>
      <c r="CW44">
        <v>0</v>
      </c>
      <c r="CX44">
        <v>0</v>
      </c>
      <c r="CY44">
        <v>0</v>
      </c>
      <c r="CZ44">
        <v>0</v>
      </c>
      <c r="DA44">
        <v>1</v>
      </c>
      <c r="DB44">
        <v>0</v>
      </c>
      <c r="DC44">
        <v>0</v>
      </c>
      <c r="DD44">
        <v>0</v>
      </c>
      <c r="DE44">
        <v>0</v>
      </c>
      <c r="DF44">
        <v>0</v>
      </c>
      <c r="DG44">
        <v>1</v>
      </c>
      <c r="DH44">
        <v>0</v>
      </c>
      <c r="DI44">
        <v>0</v>
      </c>
      <c r="DJ44">
        <v>0</v>
      </c>
      <c r="DK44">
        <v>1</v>
      </c>
      <c r="DL44">
        <v>0</v>
      </c>
      <c r="DM44">
        <v>0</v>
      </c>
      <c r="DN44">
        <v>0</v>
      </c>
      <c r="DO44">
        <v>0</v>
      </c>
      <c r="DP44">
        <v>1</v>
      </c>
      <c r="DQ44">
        <v>0</v>
      </c>
      <c r="DR44">
        <v>0</v>
      </c>
      <c r="DS44">
        <v>0</v>
      </c>
      <c r="DT44">
        <v>0</v>
      </c>
      <c r="DU44">
        <v>1</v>
      </c>
      <c r="DV44">
        <v>0</v>
      </c>
      <c r="DW44">
        <v>0</v>
      </c>
      <c r="DX44">
        <v>0</v>
      </c>
      <c r="DY44">
        <v>0</v>
      </c>
      <c r="DZ44">
        <v>1</v>
      </c>
      <c r="EA44">
        <v>0</v>
      </c>
      <c r="EB44">
        <v>0</v>
      </c>
      <c r="EC44">
        <v>0</v>
      </c>
      <c r="ED44">
        <v>0</v>
      </c>
      <c r="EF44">
        <v>1</v>
      </c>
      <c r="EG44">
        <v>0</v>
      </c>
      <c r="EH44">
        <v>0</v>
      </c>
      <c r="EI44">
        <v>0</v>
      </c>
      <c r="EJ44">
        <v>0</v>
      </c>
      <c r="EK44">
        <v>0</v>
      </c>
      <c r="EL44">
        <v>1</v>
      </c>
      <c r="EM44">
        <v>0</v>
      </c>
      <c r="EN44">
        <v>0</v>
      </c>
      <c r="EO44">
        <v>0</v>
      </c>
      <c r="EP44" s="40">
        <f t="shared" si="101"/>
        <v>1</v>
      </c>
      <c r="EQ44" s="40">
        <f t="shared" si="102"/>
        <v>0</v>
      </c>
      <c r="ER44" s="40">
        <f t="shared" si="103"/>
        <v>0</v>
      </c>
      <c r="ES44" s="40">
        <f t="shared" si="104"/>
        <v>1</v>
      </c>
      <c r="ET44" s="40">
        <f t="shared" si="105"/>
        <v>0</v>
      </c>
      <c r="EU44" s="40">
        <f t="shared" si="106"/>
        <v>0</v>
      </c>
      <c r="EV44" s="40">
        <f t="shared" si="107"/>
        <v>1</v>
      </c>
      <c r="EW44" s="40">
        <f t="shared" si="108"/>
        <v>1</v>
      </c>
      <c r="EX44" s="40">
        <f t="shared" si="109"/>
        <v>0</v>
      </c>
      <c r="EY44" s="40">
        <f t="shared" si="110"/>
        <v>0</v>
      </c>
      <c r="EZ44" s="40">
        <f t="shared" si="111"/>
        <v>1</v>
      </c>
      <c r="FA44" s="40">
        <f t="shared" si="112"/>
        <v>1</v>
      </c>
      <c r="FB44" s="40">
        <f t="shared" si="113"/>
        <v>0</v>
      </c>
      <c r="FC44" s="40">
        <f t="shared" si="114"/>
        <v>0</v>
      </c>
      <c r="FD44" s="40">
        <f t="shared" si="115"/>
        <v>1</v>
      </c>
      <c r="FE44" s="40">
        <f t="shared" si="116"/>
        <v>0</v>
      </c>
      <c r="FF44" s="40">
        <f t="shared" si="117"/>
        <v>0</v>
      </c>
      <c r="FG44" s="40">
        <f t="shared" si="118"/>
        <v>0</v>
      </c>
      <c r="FH44" s="40">
        <f t="shared" si="119"/>
        <v>0</v>
      </c>
      <c r="FI44" s="40">
        <f t="shared" si="120"/>
        <v>0</v>
      </c>
      <c r="FJ44" s="40">
        <f t="shared" si="121"/>
        <v>1</v>
      </c>
      <c r="FK44" s="38">
        <f t="shared" si="25"/>
        <v>8</v>
      </c>
      <c r="FL44">
        <v>4</v>
      </c>
      <c r="FM44">
        <v>4</v>
      </c>
      <c r="FN44">
        <v>3</v>
      </c>
      <c r="FO44">
        <v>2</v>
      </c>
      <c r="FP44">
        <v>3</v>
      </c>
      <c r="FQ44">
        <v>1</v>
      </c>
      <c r="FR44">
        <v>6</v>
      </c>
      <c r="FS44">
        <v>5</v>
      </c>
      <c r="FT44">
        <v>6</v>
      </c>
      <c r="FU44">
        <v>5</v>
      </c>
      <c r="FV44" s="38">
        <f t="shared" si="61"/>
        <v>26</v>
      </c>
      <c r="FW44" s="38">
        <f t="shared" si="62"/>
        <v>13</v>
      </c>
      <c r="FX44">
        <v>4</v>
      </c>
      <c r="FY44">
        <v>5</v>
      </c>
      <c r="FZ44">
        <v>3</v>
      </c>
      <c r="GA44">
        <v>0</v>
      </c>
      <c r="GB44">
        <v>3</v>
      </c>
      <c r="GC44">
        <v>1</v>
      </c>
      <c r="GD44">
        <v>3</v>
      </c>
      <c r="GE44">
        <v>2</v>
      </c>
      <c r="GF44">
        <v>0</v>
      </c>
      <c r="GG44">
        <v>4</v>
      </c>
      <c r="GH44">
        <v>3</v>
      </c>
      <c r="GI44">
        <v>1</v>
      </c>
      <c r="GJ44">
        <v>4</v>
      </c>
      <c r="GK44">
        <v>3</v>
      </c>
      <c r="GL44">
        <v>4</v>
      </c>
      <c r="GM44">
        <v>2</v>
      </c>
      <c r="GN44">
        <v>1</v>
      </c>
      <c r="GO44">
        <v>1</v>
      </c>
      <c r="GP44">
        <v>1</v>
      </c>
      <c r="GQ44">
        <v>4</v>
      </c>
      <c r="GR44">
        <v>1</v>
      </c>
      <c r="GS44">
        <v>1</v>
      </c>
      <c r="GT44">
        <v>1</v>
      </c>
      <c r="GU44">
        <v>3</v>
      </c>
      <c r="GV44">
        <v>4</v>
      </c>
      <c r="GW44">
        <v>1</v>
      </c>
      <c r="GX44">
        <v>0</v>
      </c>
      <c r="GY44">
        <v>1</v>
      </c>
      <c r="GZ44">
        <v>0</v>
      </c>
      <c r="HA44">
        <v>1</v>
      </c>
      <c r="HB44">
        <v>3</v>
      </c>
      <c r="HC44">
        <v>2</v>
      </c>
      <c r="HD44" s="38">
        <f t="shared" si="63"/>
        <v>3</v>
      </c>
      <c r="HE44" s="38">
        <f t="shared" si="64"/>
        <v>2.3333333333333335</v>
      </c>
      <c r="HF44" s="38">
        <f t="shared" si="65"/>
        <v>2</v>
      </c>
      <c r="HG44" s="38">
        <f t="shared" si="66"/>
        <v>2.5714285714285716</v>
      </c>
      <c r="HH44" s="38">
        <f t="shared" si="67"/>
        <v>1.6</v>
      </c>
      <c r="HI44" s="38">
        <f t="shared" si="68"/>
        <v>2.25</v>
      </c>
      <c r="HJ44" s="38">
        <f t="shared" si="69"/>
        <v>0.33333333333333331</v>
      </c>
      <c r="HK44" s="38">
        <f t="shared" si="70"/>
        <v>2</v>
      </c>
      <c r="HL44">
        <v>100</v>
      </c>
      <c r="HM44">
        <v>1</v>
      </c>
      <c r="HN44" t="s">
        <v>726</v>
      </c>
      <c r="HO44">
        <v>7</v>
      </c>
      <c r="HP44">
        <v>0</v>
      </c>
      <c r="HQ44">
        <v>0</v>
      </c>
      <c r="HR44">
        <v>0</v>
      </c>
      <c r="HS44">
        <v>0</v>
      </c>
      <c r="HT44">
        <v>1</v>
      </c>
      <c r="HU44">
        <v>1</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1</v>
      </c>
      <c r="IY44">
        <v>0</v>
      </c>
      <c r="IZ44">
        <v>0</v>
      </c>
      <c r="JA44">
        <v>0</v>
      </c>
      <c r="JB44">
        <v>0</v>
      </c>
      <c r="JC44">
        <v>0</v>
      </c>
      <c r="JD44">
        <v>0</v>
      </c>
      <c r="JE44">
        <v>0</v>
      </c>
      <c r="JF44">
        <v>1</v>
      </c>
      <c r="JG44">
        <v>1</v>
      </c>
      <c r="JH44">
        <v>0</v>
      </c>
      <c r="JI44">
        <v>0</v>
      </c>
      <c r="JJ44">
        <v>0</v>
      </c>
      <c r="JK44">
        <v>0</v>
      </c>
      <c r="JL44">
        <v>0</v>
      </c>
      <c r="JM44">
        <v>0</v>
      </c>
      <c r="JN44">
        <v>0</v>
      </c>
      <c r="JO44">
        <v>2</v>
      </c>
      <c r="JP44">
        <v>0</v>
      </c>
      <c r="JQ44">
        <v>1</v>
      </c>
      <c r="JR44">
        <v>0</v>
      </c>
      <c r="JS44">
        <v>2</v>
      </c>
      <c r="JT44">
        <v>3</v>
      </c>
      <c r="JU44">
        <v>1</v>
      </c>
      <c r="JV44">
        <v>3</v>
      </c>
      <c r="JW44">
        <v>1</v>
      </c>
      <c r="JX44">
        <v>1</v>
      </c>
      <c r="JY44">
        <v>1</v>
      </c>
      <c r="JZ44">
        <v>3</v>
      </c>
      <c r="KA44">
        <v>1</v>
      </c>
      <c r="KB44">
        <v>1</v>
      </c>
      <c r="KC44">
        <v>1</v>
      </c>
      <c r="KD44" s="52">
        <f t="shared" si="71"/>
        <v>15</v>
      </c>
      <c r="KE44" s="48">
        <f t="shared" si="72"/>
        <v>6</v>
      </c>
      <c r="KF44" s="53">
        <f t="shared" si="73"/>
        <v>21</v>
      </c>
      <c r="KG44">
        <v>40</v>
      </c>
      <c r="KH44">
        <v>1</v>
      </c>
      <c r="KI44">
        <v>1</v>
      </c>
      <c r="KJ44">
        <v>1</v>
      </c>
      <c r="KK44">
        <v>0</v>
      </c>
      <c r="KL44">
        <v>0</v>
      </c>
      <c r="KM44">
        <v>0</v>
      </c>
      <c r="KN44">
        <v>0</v>
      </c>
      <c r="KO44">
        <v>0</v>
      </c>
      <c r="KP44">
        <v>0</v>
      </c>
      <c r="KQ44">
        <v>0</v>
      </c>
      <c r="KR44">
        <v>0</v>
      </c>
      <c r="KS44" t="s">
        <v>584</v>
      </c>
      <c r="KT44" t="s">
        <v>727</v>
      </c>
      <c r="KU44" t="s">
        <v>728</v>
      </c>
      <c r="KV44">
        <v>4</v>
      </c>
      <c r="KW44">
        <v>1</v>
      </c>
      <c r="KX44">
        <v>1</v>
      </c>
      <c r="KY44">
        <v>1</v>
      </c>
      <c r="KZ44">
        <v>0</v>
      </c>
      <c r="LA44">
        <v>2</v>
      </c>
      <c r="LB44">
        <v>2</v>
      </c>
      <c r="LC44">
        <v>2</v>
      </c>
      <c r="LD44">
        <v>2</v>
      </c>
      <c r="LE44">
        <v>2</v>
      </c>
      <c r="LF44">
        <v>2</v>
      </c>
      <c r="LG44" t="s">
        <v>729</v>
      </c>
      <c r="LH44">
        <v>4</v>
      </c>
      <c r="LI44">
        <v>4</v>
      </c>
      <c r="LJ44">
        <v>5</v>
      </c>
      <c r="LK44">
        <v>5</v>
      </c>
      <c r="LL44">
        <v>2</v>
      </c>
      <c r="LM44">
        <v>1</v>
      </c>
      <c r="LN44">
        <v>5</v>
      </c>
      <c r="LO44">
        <v>1</v>
      </c>
      <c r="LP44">
        <v>3</v>
      </c>
      <c r="LQ44">
        <v>2</v>
      </c>
      <c r="LR44">
        <v>5</v>
      </c>
      <c r="LS44">
        <v>5</v>
      </c>
      <c r="LT44">
        <v>2</v>
      </c>
      <c r="LU44">
        <v>2</v>
      </c>
      <c r="LV44">
        <v>3</v>
      </c>
      <c r="LW44">
        <v>1</v>
      </c>
      <c r="LX44">
        <v>99</v>
      </c>
      <c r="LY44">
        <v>5</v>
      </c>
      <c r="LZ44">
        <v>99</v>
      </c>
      <c r="MA44">
        <v>1</v>
      </c>
      <c r="MB44" s="3">
        <f t="shared" si="87"/>
        <v>4</v>
      </c>
      <c r="MC44" s="3">
        <f t="shared" si="122"/>
        <v>2</v>
      </c>
      <c r="MD44" s="3">
        <f t="shared" si="86"/>
        <v>5</v>
      </c>
      <c r="ME44" s="3">
        <f t="shared" si="88"/>
        <v>5</v>
      </c>
      <c r="MF44" s="3">
        <f t="shared" si="89"/>
        <v>2</v>
      </c>
      <c r="MG44" s="3">
        <f t="shared" si="90"/>
        <v>1</v>
      </c>
      <c r="MH44" s="3">
        <f t="shared" si="123"/>
        <v>1</v>
      </c>
      <c r="MI44" s="3">
        <f t="shared" si="124"/>
        <v>5</v>
      </c>
      <c r="MJ44" s="3">
        <f t="shared" ref="MJ44:MQ46" si="128">LP44</f>
        <v>3</v>
      </c>
      <c r="MK44" s="3">
        <f t="shared" si="128"/>
        <v>2</v>
      </c>
      <c r="ML44" s="3">
        <f t="shared" si="128"/>
        <v>5</v>
      </c>
      <c r="MM44" s="3">
        <f t="shared" si="128"/>
        <v>5</v>
      </c>
      <c r="MN44" s="3">
        <f t="shared" si="128"/>
        <v>2</v>
      </c>
      <c r="MO44" s="3">
        <f t="shared" si="128"/>
        <v>2</v>
      </c>
      <c r="MP44" s="3">
        <f t="shared" si="128"/>
        <v>3</v>
      </c>
      <c r="MQ44" s="3">
        <f t="shared" si="128"/>
        <v>1</v>
      </c>
      <c r="MR44" s="56">
        <f>AVERAGE(MB44:MQ44,MS44,MU44)</f>
        <v>3</v>
      </c>
      <c r="MS44" s="3">
        <f t="shared" si="125"/>
        <v>1</v>
      </c>
      <c r="MT44" s="56">
        <f>MR44</f>
        <v>3</v>
      </c>
      <c r="MU44" s="3">
        <f t="shared" si="126"/>
        <v>5</v>
      </c>
      <c r="MV44" s="34">
        <f t="shared" si="127"/>
        <v>60</v>
      </c>
      <c r="MW44">
        <v>3</v>
      </c>
      <c r="MX44">
        <v>0</v>
      </c>
      <c r="MY44">
        <v>1</v>
      </c>
      <c r="MZ44">
        <v>1</v>
      </c>
      <c r="NA44">
        <v>4</v>
      </c>
      <c r="NB44">
        <v>2</v>
      </c>
      <c r="NC44">
        <v>3</v>
      </c>
      <c r="ND44">
        <v>3</v>
      </c>
      <c r="NE44">
        <v>2</v>
      </c>
      <c r="NF44">
        <v>2</v>
      </c>
      <c r="NG44">
        <v>2</v>
      </c>
      <c r="NH44" s="59">
        <f t="shared" si="51"/>
        <v>0</v>
      </c>
      <c r="NI44">
        <f t="shared" si="52"/>
        <v>50</v>
      </c>
      <c r="NJ44">
        <f t="shared" si="53"/>
        <v>21</v>
      </c>
      <c r="NK44" s="34">
        <f t="shared" si="54"/>
        <v>42</v>
      </c>
    </row>
    <row r="45" spans="1:375" x14ac:dyDescent="0.2">
      <c r="A45" t="s">
        <v>140</v>
      </c>
      <c r="B45">
        <v>44</v>
      </c>
      <c r="C45" s="26">
        <v>42725</v>
      </c>
      <c r="D45">
        <v>5</v>
      </c>
      <c r="E45">
        <v>7</v>
      </c>
      <c r="F45">
        <v>6</v>
      </c>
      <c r="G45">
        <v>1</v>
      </c>
      <c r="H45">
        <v>0</v>
      </c>
      <c r="I45">
        <v>0</v>
      </c>
      <c r="J45">
        <v>0</v>
      </c>
      <c r="K45">
        <v>0</v>
      </c>
      <c r="L45">
        <v>0</v>
      </c>
      <c r="M45">
        <v>1</v>
      </c>
      <c r="N45">
        <v>1</v>
      </c>
      <c r="O45">
        <v>0</v>
      </c>
      <c r="P45">
        <v>2</v>
      </c>
      <c r="Q45">
        <v>0</v>
      </c>
      <c r="R45">
        <v>2</v>
      </c>
      <c r="S45">
        <v>3</v>
      </c>
      <c r="T45">
        <f t="shared" si="55"/>
        <v>0</v>
      </c>
      <c r="U45">
        <f t="shared" si="0"/>
        <v>0</v>
      </c>
      <c r="V45" s="35">
        <f t="shared" si="56"/>
        <v>9</v>
      </c>
      <c r="W45">
        <v>2</v>
      </c>
      <c r="X45">
        <v>0</v>
      </c>
      <c r="Y45">
        <v>1</v>
      </c>
      <c r="Z45">
        <v>3</v>
      </c>
      <c r="AA45">
        <v>2</v>
      </c>
      <c r="AB45">
        <v>2</v>
      </c>
      <c r="AC45">
        <v>1</v>
      </c>
      <c r="AD45">
        <v>4</v>
      </c>
      <c r="AE45">
        <v>2</v>
      </c>
      <c r="AF45">
        <v>3</v>
      </c>
      <c r="AG45">
        <v>3</v>
      </c>
      <c r="AH45">
        <v>4</v>
      </c>
      <c r="AI45">
        <v>4</v>
      </c>
      <c r="AJ45" s="38">
        <f t="shared" si="57"/>
        <v>12</v>
      </c>
      <c r="AK45" s="38">
        <f t="shared" si="58"/>
        <v>7</v>
      </c>
      <c r="AL45" s="38">
        <f t="shared" si="59"/>
        <v>12</v>
      </c>
      <c r="AM45" s="38">
        <f t="shared" si="60"/>
        <v>31</v>
      </c>
      <c r="AN45">
        <v>1</v>
      </c>
      <c r="AO45">
        <v>0</v>
      </c>
      <c r="AP45">
        <v>0</v>
      </c>
      <c r="AQ45">
        <v>0</v>
      </c>
      <c r="AR45">
        <v>0</v>
      </c>
      <c r="AS45">
        <v>1</v>
      </c>
      <c r="AT45">
        <v>0</v>
      </c>
      <c r="AU45">
        <v>0</v>
      </c>
      <c r="AV45">
        <v>0</v>
      </c>
      <c r="AW45">
        <v>0</v>
      </c>
      <c r="AX45">
        <v>0</v>
      </c>
      <c r="AY45">
        <v>1</v>
      </c>
      <c r="AZ45">
        <v>0</v>
      </c>
      <c r="BA45">
        <v>0</v>
      </c>
      <c r="BB45">
        <v>0</v>
      </c>
      <c r="BC45">
        <v>1</v>
      </c>
      <c r="BD45">
        <v>0</v>
      </c>
      <c r="BE45">
        <v>0</v>
      </c>
      <c r="BF45">
        <v>0</v>
      </c>
      <c r="BG45">
        <v>0</v>
      </c>
      <c r="BH45">
        <v>0</v>
      </c>
      <c r="BI45">
        <v>1</v>
      </c>
      <c r="BJ45">
        <v>0</v>
      </c>
      <c r="BK45">
        <v>0</v>
      </c>
      <c r="BL45">
        <v>0</v>
      </c>
      <c r="BM45">
        <v>0</v>
      </c>
      <c r="BN45">
        <v>1</v>
      </c>
      <c r="BO45">
        <v>0</v>
      </c>
      <c r="BP45">
        <v>0</v>
      </c>
      <c r="BQ45">
        <v>0</v>
      </c>
      <c r="BR45">
        <v>0</v>
      </c>
      <c r="BS45">
        <v>1</v>
      </c>
      <c r="BT45">
        <v>0</v>
      </c>
      <c r="BU45">
        <v>0</v>
      </c>
      <c r="BV45">
        <v>0</v>
      </c>
      <c r="BW45">
        <v>1</v>
      </c>
      <c r="BX45">
        <v>0</v>
      </c>
      <c r="BY45">
        <v>0</v>
      </c>
      <c r="BZ45">
        <v>0</v>
      </c>
      <c r="CA45">
        <v>0</v>
      </c>
      <c r="CB45">
        <v>1</v>
      </c>
      <c r="CC45">
        <v>0</v>
      </c>
      <c r="CD45">
        <v>0</v>
      </c>
      <c r="CE45">
        <v>0</v>
      </c>
      <c r="CF45">
        <v>0</v>
      </c>
      <c r="CG45">
        <v>1</v>
      </c>
      <c r="CH45">
        <v>0</v>
      </c>
      <c r="CI45">
        <v>0</v>
      </c>
      <c r="CJ45">
        <v>0</v>
      </c>
      <c r="CK45">
        <v>0</v>
      </c>
      <c r="CL45">
        <v>1</v>
      </c>
      <c r="CM45">
        <v>1</v>
      </c>
      <c r="CN45">
        <v>0</v>
      </c>
      <c r="CO45">
        <v>0</v>
      </c>
      <c r="CP45">
        <v>0</v>
      </c>
      <c r="CQ45">
        <v>1</v>
      </c>
      <c r="CR45">
        <v>0</v>
      </c>
      <c r="CS45">
        <v>0</v>
      </c>
      <c r="CT45">
        <v>0</v>
      </c>
      <c r="CU45">
        <v>0</v>
      </c>
      <c r="CV45">
        <v>0</v>
      </c>
      <c r="CW45">
        <v>1</v>
      </c>
      <c r="CX45">
        <v>0</v>
      </c>
      <c r="CY45">
        <v>0</v>
      </c>
      <c r="CZ45">
        <v>0</v>
      </c>
      <c r="DA45">
        <v>0</v>
      </c>
      <c r="DB45">
        <v>1</v>
      </c>
      <c r="DC45">
        <v>0</v>
      </c>
      <c r="DD45">
        <v>0</v>
      </c>
      <c r="DE45">
        <v>0</v>
      </c>
      <c r="DF45">
        <v>0</v>
      </c>
      <c r="DG45">
        <v>1</v>
      </c>
      <c r="DH45">
        <v>0</v>
      </c>
      <c r="DI45">
        <v>0</v>
      </c>
      <c r="DJ45">
        <v>0</v>
      </c>
      <c r="DK45">
        <v>0</v>
      </c>
      <c r="DL45">
        <v>1</v>
      </c>
      <c r="DM45">
        <v>0</v>
      </c>
      <c r="DN45">
        <v>0</v>
      </c>
      <c r="DO45">
        <v>0</v>
      </c>
      <c r="DP45">
        <v>0</v>
      </c>
      <c r="DQ45">
        <v>1</v>
      </c>
      <c r="DR45">
        <v>0</v>
      </c>
      <c r="DS45">
        <v>0</v>
      </c>
      <c r="DT45">
        <v>0</v>
      </c>
      <c r="DU45">
        <v>1</v>
      </c>
      <c r="DV45">
        <v>0</v>
      </c>
      <c r="DW45">
        <v>0</v>
      </c>
      <c r="DX45">
        <v>0</v>
      </c>
      <c r="DY45">
        <v>0</v>
      </c>
      <c r="DZ45">
        <v>1</v>
      </c>
      <c r="EA45">
        <v>0</v>
      </c>
      <c r="EB45">
        <v>0</v>
      </c>
      <c r="EC45">
        <v>0</v>
      </c>
      <c r="ED45">
        <v>0</v>
      </c>
      <c r="EF45">
        <v>0</v>
      </c>
      <c r="EG45">
        <v>1</v>
      </c>
      <c r="EH45">
        <v>0</v>
      </c>
      <c r="EI45">
        <v>0</v>
      </c>
      <c r="EJ45">
        <v>0</v>
      </c>
      <c r="EK45">
        <v>1</v>
      </c>
      <c r="EL45">
        <v>0</v>
      </c>
      <c r="EM45">
        <v>0</v>
      </c>
      <c r="EN45">
        <v>0</v>
      </c>
      <c r="EO45">
        <v>0</v>
      </c>
      <c r="EP45" s="40">
        <f t="shared" si="101"/>
        <v>0</v>
      </c>
      <c r="EQ45" s="40">
        <f t="shared" si="102"/>
        <v>0</v>
      </c>
      <c r="ER45" s="40">
        <f t="shared" si="103"/>
        <v>1</v>
      </c>
      <c r="ES45" s="40">
        <f t="shared" si="104"/>
        <v>0</v>
      </c>
      <c r="ET45" s="40">
        <f t="shared" si="105"/>
        <v>1</v>
      </c>
      <c r="EU45" s="40">
        <f t="shared" si="106"/>
        <v>1</v>
      </c>
      <c r="EV45" s="40">
        <f t="shared" si="107"/>
        <v>1</v>
      </c>
      <c r="EW45" s="40">
        <f t="shared" si="108"/>
        <v>0</v>
      </c>
      <c r="EX45" s="40">
        <f t="shared" si="109"/>
        <v>0</v>
      </c>
      <c r="EY45" s="40">
        <f t="shared" si="110"/>
        <v>0</v>
      </c>
      <c r="EZ45" s="40">
        <f t="shared" si="111"/>
        <v>1</v>
      </c>
      <c r="FA45" s="40">
        <f t="shared" si="112"/>
        <v>0</v>
      </c>
      <c r="FB45" s="40">
        <f t="shared" si="113"/>
        <v>1</v>
      </c>
      <c r="FC45" s="40">
        <f t="shared" si="114"/>
        <v>1</v>
      </c>
      <c r="FD45" s="40">
        <f t="shared" si="115"/>
        <v>1</v>
      </c>
      <c r="FE45" s="40">
        <f t="shared" si="116"/>
        <v>1</v>
      </c>
      <c r="FF45" s="40">
        <f t="shared" si="117"/>
        <v>1</v>
      </c>
      <c r="FG45" s="40">
        <f t="shared" si="118"/>
        <v>0</v>
      </c>
      <c r="FH45" s="40">
        <f t="shared" si="119"/>
        <v>0</v>
      </c>
      <c r="FI45" s="40">
        <f t="shared" si="120"/>
        <v>1</v>
      </c>
      <c r="FJ45" s="40">
        <f t="shared" si="121"/>
        <v>0</v>
      </c>
      <c r="FK45" s="38">
        <f t="shared" si="25"/>
        <v>11</v>
      </c>
      <c r="FL45">
        <v>4</v>
      </c>
      <c r="FM45">
        <v>4</v>
      </c>
      <c r="FN45">
        <v>5</v>
      </c>
      <c r="FO45">
        <v>6</v>
      </c>
      <c r="FP45">
        <v>4</v>
      </c>
      <c r="FQ45">
        <v>7</v>
      </c>
      <c r="FR45">
        <v>7</v>
      </c>
      <c r="FS45">
        <v>7</v>
      </c>
      <c r="FT45">
        <v>7</v>
      </c>
      <c r="FU45">
        <v>0</v>
      </c>
      <c r="FV45" s="38">
        <f t="shared" si="61"/>
        <v>27</v>
      </c>
      <c r="FW45" s="38">
        <f t="shared" si="62"/>
        <v>24</v>
      </c>
      <c r="FX45">
        <v>4</v>
      </c>
      <c r="FY45">
        <v>4</v>
      </c>
      <c r="FZ45">
        <v>3</v>
      </c>
      <c r="GA45">
        <v>5</v>
      </c>
      <c r="GB45">
        <v>3</v>
      </c>
      <c r="GC45">
        <v>2</v>
      </c>
      <c r="GD45">
        <v>4</v>
      </c>
      <c r="GE45">
        <v>1</v>
      </c>
      <c r="GF45">
        <v>3</v>
      </c>
      <c r="GG45">
        <v>3</v>
      </c>
      <c r="GH45">
        <v>4</v>
      </c>
      <c r="GI45">
        <v>3</v>
      </c>
      <c r="GJ45">
        <v>4</v>
      </c>
      <c r="GK45">
        <v>4</v>
      </c>
      <c r="GL45">
        <v>4</v>
      </c>
      <c r="GM45">
        <v>3</v>
      </c>
      <c r="GN45">
        <v>4</v>
      </c>
      <c r="GO45">
        <v>4</v>
      </c>
      <c r="GP45">
        <v>3</v>
      </c>
      <c r="GQ45">
        <v>5</v>
      </c>
      <c r="GR45">
        <v>4</v>
      </c>
      <c r="GS45">
        <v>4</v>
      </c>
      <c r="GT45">
        <v>2</v>
      </c>
      <c r="GU45">
        <v>2</v>
      </c>
      <c r="GV45">
        <v>1</v>
      </c>
      <c r="GW45">
        <v>2</v>
      </c>
      <c r="GX45">
        <v>2</v>
      </c>
      <c r="GY45">
        <v>3</v>
      </c>
      <c r="GZ45">
        <v>3</v>
      </c>
      <c r="HA45">
        <v>5</v>
      </c>
      <c r="HB45">
        <v>4</v>
      </c>
      <c r="HC45">
        <v>2</v>
      </c>
      <c r="HD45" s="38">
        <f t="shared" si="63"/>
        <v>4</v>
      </c>
      <c r="HE45" s="38">
        <f t="shared" si="64"/>
        <v>3</v>
      </c>
      <c r="HF45" s="38">
        <f t="shared" si="65"/>
        <v>2.3333333333333335</v>
      </c>
      <c r="HG45" s="38">
        <f t="shared" si="66"/>
        <v>3.7142857142857144</v>
      </c>
      <c r="HH45" s="38">
        <f t="shared" si="67"/>
        <v>4</v>
      </c>
      <c r="HI45" s="38">
        <f t="shared" si="68"/>
        <v>1.75</v>
      </c>
      <c r="HJ45" s="38">
        <f t="shared" si="69"/>
        <v>2.6666666666666665</v>
      </c>
      <c r="HK45" s="38">
        <f t="shared" si="70"/>
        <v>3.6666666666666665</v>
      </c>
      <c r="HL45" t="s">
        <v>730</v>
      </c>
      <c r="HM45">
        <v>0</v>
      </c>
      <c r="HN45" t="s">
        <v>580</v>
      </c>
      <c r="HO45">
        <v>4</v>
      </c>
      <c r="HP45">
        <v>0</v>
      </c>
      <c r="HQ45">
        <v>0</v>
      </c>
      <c r="HR45">
        <v>0</v>
      </c>
      <c r="HS45">
        <v>1</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1</v>
      </c>
      <c r="IU45">
        <v>1</v>
      </c>
      <c r="IV45">
        <v>1</v>
      </c>
      <c r="IW45">
        <v>1</v>
      </c>
      <c r="IX45">
        <v>0</v>
      </c>
      <c r="IY45">
        <v>0</v>
      </c>
      <c r="IZ45">
        <v>0</v>
      </c>
      <c r="JA45">
        <v>0</v>
      </c>
      <c r="JB45">
        <v>0</v>
      </c>
      <c r="JC45">
        <v>0</v>
      </c>
      <c r="JD45">
        <v>0</v>
      </c>
      <c r="JE45">
        <v>0</v>
      </c>
      <c r="JF45">
        <v>1</v>
      </c>
      <c r="JG45">
        <v>1</v>
      </c>
      <c r="JH45">
        <v>0</v>
      </c>
      <c r="JI45">
        <v>0</v>
      </c>
      <c r="JJ45">
        <v>0</v>
      </c>
      <c r="JK45">
        <v>1</v>
      </c>
      <c r="JL45">
        <v>1</v>
      </c>
      <c r="JM45">
        <v>0</v>
      </c>
      <c r="JN45">
        <v>0</v>
      </c>
      <c r="JO45">
        <v>2</v>
      </c>
      <c r="JP45">
        <v>1</v>
      </c>
      <c r="JQ45">
        <v>0</v>
      </c>
      <c r="JR45">
        <v>0</v>
      </c>
      <c r="JS45">
        <v>2</v>
      </c>
      <c r="JT45">
        <v>2</v>
      </c>
      <c r="JU45">
        <v>1</v>
      </c>
      <c r="JV45">
        <v>3</v>
      </c>
      <c r="JW45">
        <v>1</v>
      </c>
      <c r="JX45">
        <v>1</v>
      </c>
      <c r="JY45">
        <v>1</v>
      </c>
      <c r="JZ45">
        <v>2</v>
      </c>
      <c r="KA45">
        <v>1</v>
      </c>
      <c r="KB45">
        <v>1</v>
      </c>
      <c r="KC45">
        <v>1</v>
      </c>
      <c r="KD45" s="52">
        <f t="shared" si="71"/>
        <v>14</v>
      </c>
      <c r="KE45" s="48">
        <f t="shared" si="72"/>
        <v>5</v>
      </c>
      <c r="KF45" s="53">
        <f t="shared" si="73"/>
        <v>19</v>
      </c>
      <c r="KG45">
        <v>66</v>
      </c>
      <c r="KH45">
        <v>0</v>
      </c>
      <c r="KI45">
        <v>0</v>
      </c>
      <c r="KJ45">
        <v>0</v>
      </c>
      <c r="KK45">
        <v>0</v>
      </c>
      <c r="KL45">
        <v>0</v>
      </c>
      <c r="KM45">
        <v>1</v>
      </c>
      <c r="KN45">
        <v>0</v>
      </c>
      <c r="KO45">
        <v>0</v>
      </c>
      <c r="KP45">
        <v>0</v>
      </c>
      <c r="KQ45">
        <v>0</v>
      </c>
      <c r="KR45">
        <v>0</v>
      </c>
      <c r="KS45" t="s">
        <v>580</v>
      </c>
      <c r="KT45" t="s">
        <v>731</v>
      </c>
      <c r="KU45" t="s">
        <v>732</v>
      </c>
      <c r="KV45">
        <v>3</v>
      </c>
      <c r="KW45">
        <v>1</v>
      </c>
      <c r="KX45">
        <v>1</v>
      </c>
      <c r="KY45">
        <v>2</v>
      </c>
      <c r="KZ45">
        <v>0</v>
      </c>
      <c r="LA45">
        <v>2</v>
      </c>
      <c r="LB45">
        <v>1</v>
      </c>
      <c r="LC45">
        <v>2</v>
      </c>
      <c r="LD45">
        <v>2</v>
      </c>
      <c r="LE45">
        <v>1</v>
      </c>
      <c r="LF45">
        <v>1</v>
      </c>
      <c r="LG45" t="s">
        <v>720</v>
      </c>
      <c r="LH45">
        <v>2</v>
      </c>
      <c r="LI45">
        <v>4</v>
      </c>
      <c r="LJ45">
        <v>5</v>
      </c>
      <c r="LK45">
        <v>2</v>
      </c>
      <c r="LL45">
        <v>3</v>
      </c>
      <c r="LM45">
        <v>5</v>
      </c>
      <c r="LN45">
        <v>4</v>
      </c>
      <c r="LO45">
        <v>1</v>
      </c>
      <c r="LP45">
        <v>4</v>
      </c>
      <c r="LQ45">
        <v>1</v>
      </c>
      <c r="LR45">
        <v>3</v>
      </c>
      <c r="LS45">
        <v>1</v>
      </c>
      <c r="LT45">
        <v>5</v>
      </c>
      <c r="LU45">
        <v>3</v>
      </c>
      <c r="LV45">
        <v>4</v>
      </c>
      <c r="LW45">
        <v>5</v>
      </c>
      <c r="LX45">
        <v>5</v>
      </c>
      <c r="LY45">
        <v>3</v>
      </c>
      <c r="LZ45">
        <v>1</v>
      </c>
      <c r="MA45">
        <v>2</v>
      </c>
      <c r="MB45" s="3">
        <f t="shared" si="87"/>
        <v>2</v>
      </c>
      <c r="MC45" s="3">
        <f t="shared" si="122"/>
        <v>2</v>
      </c>
      <c r="MD45" s="3">
        <f t="shared" si="86"/>
        <v>5</v>
      </c>
      <c r="ME45" s="3">
        <f t="shared" si="88"/>
        <v>2</v>
      </c>
      <c r="MF45" s="3">
        <f t="shared" si="89"/>
        <v>3</v>
      </c>
      <c r="MG45" s="3">
        <f t="shared" si="90"/>
        <v>5</v>
      </c>
      <c r="MH45" s="3">
        <f t="shared" si="123"/>
        <v>2</v>
      </c>
      <c r="MI45" s="3">
        <f t="shared" si="124"/>
        <v>5</v>
      </c>
      <c r="MJ45" s="3">
        <f t="shared" si="128"/>
        <v>4</v>
      </c>
      <c r="MK45" s="3">
        <f t="shared" si="128"/>
        <v>1</v>
      </c>
      <c r="ML45" s="3">
        <f t="shared" si="128"/>
        <v>3</v>
      </c>
      <c r="MM45" s="3">
        <f t="shared" si="128"/>
        <v>1</v>
      </c>
      <c r="MN45" s="3">
        <f t="shared" si="128"/>
        <v>5</v>
      </c>
      <c r="MO45" s="3">
        <f t="shared" si="128"/>
        <v>3</v>
      </c>
      <c r="MP45" s="3">
        <f t="shared" si="128"/>
        <v>4</v>
      </c>
      <c r="MQ45" s="3">
        <f t="shared" si="128"/>
        <v>5</v>
      </c>
      <c r="MR45" s="3">
        <f>LX45</f>
        <v>5</v>
      </c>
      <c r="MS45" s="3">
        <f t="shared" si="125"/>
        <v>3</v>
      </c>
      <c r="MT45" s="3">
        <f>LZ45</f>
        <v>1</v>
      </c>
      <c r="MU45" s="3">
        <f t="shared" si="126"/>
        <v>4</v>
      </c>
      <c r="MV45" s="34">
        <f t="shared" si="127"/>
        <v>65</v>
      </c>
      <c r="MW45">
        <v>2</v>
      </c>
      <c r="MX45">
        <v>0</v>
      </c>
      <c r="MY45">
        <v>1</v>
      </c>
      <c r="MZ45">
        <v>2</v>
      </c>
      <c r="NA45">
        <v>0</v>
      </c>
      <c r="NB45">
        <v>1</v>
      </c>
      <c r="NC45">
        <v>1</v>
      </c>
      <c r="ND45">
        <v>1</v>
      </c>
      <c r="NE45">
        <v>2</v>
      </c>
      <c r="NF45">
        <v>0</v>
      </c>
      <c r="NG45">
        <v>2</v>
      </c>
      <c r="NH45" s="59">
        <f t="shared" si="51"/>
        <v>0</v>
      </c>
      <c r="NI45">
        <f t="shared" si="52"/>
        <v>50</v>
      </c>
      <c r="NJ45">
        <f t="shared" si="53"/>
        <v>10</v>
      </c>
      <c r="NK45" s="34">
        <f t="shared" si="54"/>
        <v>20</v>
      </c>
    </row>
    <row r="46" spans="1:375" x14ac:dyDescent="0.2">
      <c r="A46" t="s">
        <v>118</v>
      </c>
      <c r="B46">
        <v>45</v>
      </c>
      <c r="C46" s="26">
        <v>42712</v>
      </c>
      <c r="D46">
        <v>6</v>
      </c>
      <c r="E46">
        <v>10</v>
      </c>
      <c r="F46">
        <v>6</v>
      </c>
      <c r="G46">
        <v>0</v>
      </c>
      <c r="H46">
        <v>0</v>
      </c>
      <c r="I46">
        <v>1</v>
      </c>
      <c r="J46">
        <v>0</v>
      </c>
      <c r="K46">
        <v>0</v>
      </c>
      <c r="L46">
        <v>0</v>
      </c>
      <c r="M46">
        <v>2</v>
      </c>
      <c r="N46">
        <v>4</v>
      </c>
      <c r="O46">
        <v>2</v>
      </c>
      <c r="P46">
        <v>4</v>
      </c>
      <c r="Q46">
        <v>2</v>
      </c>
      <c r="R46">
        <v>2</v>
      </c>
      <c r="S46">
        <v>2</v>
      </c>
      <c r="T46">
        <f t="shared" si="55"/>
        <v>1</v>
      </c>
      <c r="U46">
        <f t="shared" si="0"/>
        <v>0</v>
      </c>
      <c r="V46" s="35">
        <f t="shared" si="56"/>
        <v>19</v>
      </c>
      <c r="W46">
        <v>4</v>
      </c>
      <c r="X46">
        <v>1</v>
      </c>
      <c r="Y46">
        <v>2</v>
      </c>
      <c r="Z46">
        <v>2</v>
      </c>
      <c r="AA46">
        <v>2</v>
      </c>
      <c r="AB46">
        <v>4</v>
      </c>
      <c r="AC46">
        <v>4</v>
      </c>
      <c r="AD46">
        <v>4</v>
      </c>
      <c r="AE46">
        <v>4</v>
      </c>
      <c r="AF46">
        <v>4</v>
      </c>
      <c r="AG46">
        <v>4</v>
      </c>
      <c r="AH46">
        <v>1</v>
      </c>
      <c r="AI46">
        <v>4</v>
      </c>
      <c r="AJ46" s="38">
        <f t="shared" si="57"/>
        <v>16</v>
      </c>
      <c r="AK46" s="38">
        <f t="shared" si="58"/>
        <v>12</v>
      </c>
      <c r="AL46" s="38">
        <f t="shared" si="59"/>
        <v>12</v>
      </c>
      <c r="AM46" s="38">
        <f t="shared" si="60"/>
        <v>40</v>
      </c>
      <c r="AN46">
        <v>1</v>
      </c>
      <c r="AO46">
        <v>0</v>
      </c>
      <c r="AP46">
        <v>0</v>
      </c>
      <c r="AQ46">
        <v>0</v>
      </c>
      <c r="AR46">
        <v>0</v>
      </c>
      <c r="AS46">
        <v>0</v>
      </c>
      <c r="AT46">
        <v>1</v>
      </c>
      <c r="AU46">
        <v>0</v>
      </c>
      <c r="AV46">
        <v>0</v>
      </c>
      <c r="AW46">
        <v>0</v>
      </c>
      <c r="AX46">
        <v>0</v>
      </c>
      <c r="AY46">
        <v>0</v>
      </c>
      <c r="AZ46">
        <v>1</v>
      </c>
      <c r="BA46">
        <v>0</v>
      </c>
      <c r="BB46">
        <v>0</v>
      </c>
      <c r="BC46">
        <v>0</v>
      </c>
      <c r="BD46">
        <v>1</v>
      </c>
      <c r="BE46">
        <v>0</v>
      </c>
      <c r="BF46">
        <v>0</v>
      </c>
      <c r="BG46">
        <v>0</v>
      </c>
      <c r="BH46">
        <v>1</v>
      </c>
      <c r="BI46">
        <v>0</v>
      </c>
      <c r="BJ46">
        <v>0</v>
      </c>
      <c r="BK46">
        <v>0</v>
      </c>
      <c r="BL46">
        <v>0</v>
      </c>
      <c r="BM46">
        <v>1</v>
      </c>
      <c r="BN46">
        <v>0</v>
      </c>
      <c r="BO46">
        <v>0</v>
      </c>
      <c r="BP46">
        <v>0</v>
      </c>
      <c r="BQ46">
        <v>0</v>
      </c>
      <c r="BR46">
        <v>0</v>
      </c>
      <c r="BS46">
        <v>1</v>
      </c>
      <c r="BT46">
        <v>0</v>
      </c>
      <c r="BU46">
        <v>0</v>
      </c>
      <c r="BV46">
        <v>0</v>
      </c>
      <c r="BW46">
        <v>0</v>
      </c>
      <c r="BX46">
        <v>1</v>
      </c>
      <c r="BY46">
        <v>0</v>
      </c>
      <c r="BZ46">
        <v>0</v>
      </c>
      <c r="CA46">
        <v>0</v>
      </c>
      <c r="CB46">
        <v>1</v>
      </c>
      <c r="CC46">
        <v>0</v>
      </c>
      <c r="CD46">
        <v>0</v>
      </c>
      <c r="CE46">
        <v>0</v>
      </c>
      <c r="CF46">
        <v>0</v>
      </c>
      <c r="CG46">
        <v>1</v>
      </c>
      <c r="CH46">
        <v>0</v>
      </c>
      <c r="CI46">
        <v>0</v>
      </c>
      <c r="CJ46">
        <v>0</v>
      </c>
      <c r="CK46">
        <v>0</v>
      </c>
      <c r="CL46">
        <v>0</v>
      </c>
      <c r="CM46">
        <v>1</v>
      </c>
      <c r="CN46">
        <v>0</v>
      </c>
      <c r="CO46">
        <v>0</v>
      </c>
      <c r="CP46">
        <v>0</v>
      </c>
      <c r="CQ46">
        <v>0</v>
      </c>
      <c r="CR46">
        <v>0</v>
      </c>
      <c r="CS46">
        <v>1</v>
      </c>
      <c r="CT46">
        <v>0</v>
      </c>
      <c r="CU46">
        <v>0</v>
      </c>
      <c r="CV46">
        <v>1</v>
      </c>
      <c r="CW46">
        <v>0</v>
      </c>
      <c r="CX46">
        <v>0</v>
      </c>
      <c r="CY46">
        <v>0</v>
      </c>
      <c r="CZ46">
        <v>0</v>
      </c>
      <c r="DA46">
        <v>1</v>
      </c>
      <c r="DB46">
        <v>0</v>
      </c>
      <c r="DC46">
        <v>0</v>
      </c>
      <c r="DD46">
        <v>0</v>
      </c>
      <c r="DE46">
        <v>0</v>
      </c>
      <c r="DF46">
        <v>0</v>
      </c>
      <c r="DG46">
        <v>0</v>
      </c>
      <c r="DH46">
        <v>1</v>
      </c>
      <c r="DI46">
        <v>0</v>
      </c>
      <c r="DJ46">
        <v>0</v>
      </c>
      <c r="DK46">
        <v>0</v>
      </c>
      <c r="DL46">
        <v>0</v>
      </c>
      <c r="DM46">
        <v>0</v>
      </c>
      <c r="DN46">
        <v>1</v>
      </c>
      <c r="DO46">
        <v>0</v>
      </c>
      <c r="DP46">
        <v>0</v>
      </c>
      <c r="DQ46">
        <v>1</v>
      </c>
      <c r="DR46">
        <v>0</v>
      </c>
      <c r="DS46">
        <v>0</v>
      </c>
      <c r="DT46">
        <v>0</v>
      </c>
      <c r="DU46">
        <v>0</v>
      </c>
      <c r="DV46">
        <v>1</v>
      </c>
      <c r="DW46">
        <v>0</v>
      </c>
      <c r="DX46">
        <v>0</v>
      </c>
      <c r="DY46">
        <v>0</v>
      </c>
      <c r="DZ46">
        <v>0</v>
      </c>
      <c r="EA46">
        <v>0</v>
      </c>
      <c r="EB46">
        <v>0</v>
      </c>
      <c r="EC46">
        <v>1</v>
      </c>
      <c r="ED46">
        <v>0</v>
      </c>
      <c r="EE46">
        <v>0</v>
      </c>
      <c r="EF46">
        <v>0</v>
      </c>
      <c r="EG46">
        <v>1</v>
      </c>
      <c r="EH46">
        <v>0</v>
      </c>
      <c r="EI46">
        <v>0</v>
      </c>
      <c r="EJ46">
        <v>0</v>
      </c>
      <c r="EK46">
        <v>1</v>
      </c>
      <c r="EL46">
        <v>0</v>
      </c>
      <c r="EM46">
        <v>0</v>
      </c>
      <c r="EN46">
        <v>0</v>
      </c>
      <c r="EO46">
        <v>0</v>
      </c>
      <c r="EP46" s="40">
        <f t="shared" si="101"/>
        <v>0</v>
      </c>
      <c r="EQ46" s="40">
        <f t="shared" si="102"/>
        <v>1</v>
      </c>
      <c r="ER46" s="40">
        <f t="shared" si="103"/>
        <v>2</v>
      </c>
      <c r="ES46" s="40">
        <f t="shared" si="104"/>
        <v>1</v>
      </c>
      <c r="ET46" s="40">
        <f t="shared" si="105"/>
        <v>0</v>
      </c>
      <c r="EU46" s="40">
        <f t="shared" si="106"/>
        <v>0</v>
      </c>
      <c r="EV46" s="40">
        <f t="shared" si="107"/>
        <v>1</v>
      </c>
      <c r="EW46" s="40">
        <f t="shared" si="108"/>
        <v>1</v>
      </c>
      <c r="EX46" s="40">
        <f t="shared" si="109"/>
        <v>0</v>
      </c>
      <c r="EY46" s="40">
        <f t="shared" si="110"/>
        <v>0</v>
      </c>
      <c r="EZ46" s="40">
        <f t="shared" si="111"/>
        <v>1</v>
      </c>
      <c r="FA46" s="40">
        <f t="shared" si="112"/>
        <v>2</v>
      </c>
      <c r="FB46" s="40">
        <f t="shared" si="113"/>
        <v>0</v>
      </c>
      <c r="FC46" s="40">
        <f t="shared" si="114"/>
        <v>0</v>
      </c>
      <c r="FD46" s="40">
        <f t="shared" si="115"/>
        <v>2</v>
      </c>
      <c r="FE46" s="40">
        <f t="shared" si="116"/>
        <v>3</v>
      </c>
      <c r="FF46" s="40">
        <f t="shared" si="117"/>
        <v>1</v>
      </c>
      <c r="FG46" s="40">
        <f t="shared" si="118"/>
        <v>1</v>
      </c>
      <c r="FH46" s="40">
        <f t="shared" si="119"/>
        <v>3</v>
      </c>
      <c r="FI46" s="40">
        <f t="shared" si="120"/>
        <v>1</v>
      </c>
      <c r="FJ46" s="40">
        <f t="shared" si="121"/>
        <v>0</v>
      </c>
      <c r="FK46" s="38">
        <f t="shared" si="25"/>
        <v>20</v>
      </c>
      <c r="FL46">
        <v>0</v>
      </c>
      <c r="FM46">
        <v>0</v>
      </c>
      <c r="FN46">
        <v>0</v>
      </c>
      <c r="FO46">
        <v>0</v>
      </c>
      <c r="FP46">
        <v>0</v>
      </c>
      <c r="FQ46">
        <v>0</v>
      </c>
      <c r="FR46">
        <v>0</v>
      </c>
      <c r="FS46">
        <v>4</v>
      </c>
      <c r="FT46">
        <v>3</v>
      </c>
      <c r="FU46">
        <v>2</v>
      </c>
      <c r="FV46" s="38">
        <f t="shared" si="61"/>
        <v>6</v>
      </c>
      <c r="FW46" s="38">
        <f t="shared" si="62"/>
        <v>3</v>
      </c>
      <c r="FX46">
        <v>5</v>
      </c>
      <c r="FY46">
        <v>5</v>
      </c>
      <c r="FZ46">
        <v>3</v>
      </c>
      <c r="GA46">
        <v>4</v>
      </c>
      <c r="GB46">
        <v>0</v>
      </c>
      <c r="GC46">
        <v>5</v>
      </c>
      <c r="GD46">
        <v>5</v>
      </c>
      <c r="GE46">
        <v>5</v>
      </c>
      <c r="GF46">
        <v>0</v>
      </c>
      <c r="GG46">
        <v>5</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s="38">
        <f t="shared" si="63"/>
        <v>4.25</v>
      </c>
      <c r="HE46" s="38">
        <f t="shared" si="64"/>
        <v>3.3333333333333335</v>
      </c>
      <c r="HF46" s="38">
        <f t="shared" si="65"/>
        <v>3.3333333333333335</v>
      </c>
      <c r="HG46" s="38">
        <f t="shared" si="66"/>
        <v>0</v>
      </c>
      <c r="HH46" s="38">
        <f t="shared" si="67"/>
        <v>0</v>
      </c>
      <c r="HI46" s="38">
        <f t="shared" si="68"/>
        <v>0</v>
      </c>
      <c r="HJ46" s="38">
        <f t="shared" si="69"/>
        <v>0</v>
      </c>
      <c r="HK46" s="38">
        <f t="shared" si="70"/>
        <v>0</v>
      </c>
      <c r="HL46" t="s">
        <v>733</v>
      </c>
      <c r="HM46">
        <v>1</v>
      </c>
      <c r="HN46" t="s">
        <v>734</v>
      </c>
      <c r="HO46">
        <v>7</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1</v>
      </c>
      <c r="JG46">
        <v>0</v>
      </c>
      <c r="JH46">
        <v>1</v>
      </c>
      <c r="JI46">
        <v>0</v>
      </c>
      <c r="JJ46">
        <v>0</v>
      </c>
      <c r="JK46">
        <v>0</v>
      </c>
      <c r="JL46">
        <v>0</v>
      </c>
      <c r="JM46">
        <v>0</v>
      </c>
      <c r="JN46">
        <v>0</v>
      </c>
      <c r="JO46">
        <v>2</v>
      </c>
      <c r="JP46">
        <v>2</v>
      </c>
      <c r="JQ46">
        <v>3</v>
      </c>
      <c r="JR46">
        <v>2</v>
      </c>
      <c r="JS46">
        <v>2</v>
      </c>
      <c r="JT46">
        <v>0</v>
      </c>
      <c r="JU46">
        <v>0</v>
      </c>
      <c r="JV46">
        <v>3</v>
      </c>
      <c r="JW46">
        <v>2</v>
      </c>
      <c r="JX46">
        <v>3</v>
      </c>
      <c r="JY46">
        <v>0</v>
      </c>
      <c r="JZ46">
        <v>3</v>
      </c>
      <c r="KA46">
        <v>0</v>
      </c>
      <c r="KB46">
        <v>3</v>
      </c>
      <c r="KC46">
        <v>0</v>
      </c>
      <c r="KD46" s="52">
        <f t="shared" si="71"/>
        <v>19</v>
      </c>
      <c r="KE46" s="48">
        <f t="shared" si="72"/>
        <v>6</v>
      </c>
      <c r="KF46" s="53">
        <f t="shared" si="73"/>
        <v>25</v>
      </c>
      <c r="KG46">
        <v>81</v>
      </c>
      <c r="KH46">
        <v>0</v>
      </c>
      <c r="KI46">
        <v>0</v>
      </c>
      <c r="KJ46">
        <v>1</v>
      </c>
      <c r="KK46">
        <v>0</v>
      </c>
      <c r="KL46">
        <v>0</v>
      </c>
      <c r="KM46">
        <v>0</v>
      </c>
      <c r="KN46">
        <v>0</v>
      </c>
      <c r="KO46">
        <v>0</v>
      </c>
      <c r="KP46">
        <v>0</v>
      </c>
      <c r="KQ46">
        <v>0</v>
      </c>
      <c r="KR46">
        <v>0</v>
      </c>
      <c r="KS46" t="s">
        <v>584</v>
      </c>
      <c r="KT46" t="s">
        <v>735</v>
      </c>
      <c r="KU46" t="s">
        <v>736</v>
      </c>
      <c r="KV46">
        <v>3</v>
      </c>
      <c r="KW46">
        <v>1</v>
      </c>
      <c r="KX46">
        <v>1</v>
      </c>
      <c r="KY46">
        <v>2</v>
      </c>
      <c r="KZ46">
        <v>1</v>
      </c>
      <c r="LA46">
        <v>1</v>
      </c>
      <c r="LB46">
        <v>1</v>
      </c>
      <c r="LC46">
        <v>1</v>
      </c>
      <c r="LD46">
        <v>2</v>
      </c>
      <c r="LE46">
        <v>1</v>
      </c>
      <c r="LF46">
        <v>1</v>
      </c>
      <c r="LG46" t="s">
        <v>584</v>
      </c>
      <c r="LH46">
        <v>1</v>
      </c>
      <c r="LI46">
        <v>3</v>
      </c>
      <c r="LJ46">
        <v>1</v>
      </c>
      <c r="LK46">
        <v>1</v>
      </c>
      <c r="LL46">
        <v>3</v>
      </c>
      <c r="LM46">
        <v>3</v>
      </c>
      <c r="LN46">
        <v>1</v>
      </c>
      <c r="LO46">
        <v>5</v>
      </c>
      <c r="LP46">
        <v>1</v>
      </c>
      <c r="LQ46">
        <v>5</v>
      </c>
      <c r="LR46">
        <v>1</v>
      </c>
      <c r="LS46">
        <v>5</v>
      </c>
      <c r="LT46">
        <v>1</v>
      </c>
      <c r="LU46">
        <v>3</v>
      </c>
      <c r="LV46">
        <v>1</v>
      </c>
      <c r="LW46">
        <v>1</v>
      </c>
      <c r="LX46">
        <v>1</v>
      </c>
      <c r="LY46">
        <v>5</v>
      </c>
      <c r="LZ46">
        <v>3</v>
      </c>
      <c r="MA46">
        <v>3</v>
      </c>
      <c r="MB46" s="3">
        <f t="shared" si="87"/>
        <v>1</v>
      </c>
      <c r="MC46" s="3">
        <f t="shared" si="122"/>
        <v>3</v>
      </c>
      <c r="MD46" s="3">
        <f t="shared" si="86"/>
        <v>1</v>
      </c>
      <c r="ME46" s="3">
        <f t="shared" si="88"/>
        <v>1</v>
      </c>
      <c r="MF46" s="3">
        <f t="shared" si="89"/>
        <v>3</v>
      </c>
      <c r="MG46" s="3">
        <f t="shared" si="90"/>
        <v>3</v>
      </c>
      <c r="MH46" s="3">
        <f t="shared" si="123"/>
        <v>5</v>
      </c>
      <c r="MI46" s="3">
        <f t="shared" si="124"/>
        <v>1</v>
      </c>
      <c r="MJ46" s="3">
        <f t="shared" si="128"/>
        <v>1</v>
      </c>
      <c r="MK46" s="3">
        <f t="shared" si="128"/>
        <v>5</v>
      </c>
      <c r="ML46" s="3">
        <f t="shared" si="128"/>
        <v>1</v>
      </c>
      <c r="MM46" s="3">
        <f t="shared" si="128"/>
        <v>5</v>
      </c>
      <c r="MN46" s="3">
        <f t="shared" si="128"/>
        <v>1</v>
      </c>
      <c r="MO46" s="3">
        <f t="shared" si="128"/>
        <v>3</v>
      </c>
      <c r="MP46" s="3">
        <f t="shared" si="128"/>
        <v>1</v>
      </c>
      <c r="MQ46" s="3">
        <f t="shared" si="128"/>
        <v>1</v>
      </c>
      <c r="MR46" s="3">
        <f>LX46</f>
        <v>1</v>
      </c>
      <c r="MS46" s="3">
        <f t="shared" si="125"/>
        <v>1</v>
      </c>
      <c r="MT46" s="3">
        <f>LZ46</f>
        <v>3</v>
      </c>
      <c r="MU46" s="3">
        <f t="shared" si="126"/>
        <v>3</v>
      </c>
      <c r="MV46" s="34">
        <f t="shared" si="127"/>
        <v>44</v>
      </c>
      <c r="MW46">
        <v>3</v>
      </c>
      <c r="MX46">
        <v>1</v>
      </c>
      <c r="MY46">
        <v>2</v>
      </c>
      <c r="MZ46">
        <v>1</v>
      </c>
      <c r="NA46">
        <v>2</v>
      </c>
      <c r="NB46">
        <v>4</v>
      </c>
      <c r="NC46">
        <v>2</v>
      </c>
      <c r="ND46">
        <v>0</v>
      </c>
      <c r="NE46">
        <v>1</v>
      </c>
      <c r="NF46">
        <v>2</v>
      </c>
      <c r="NG46">
        <v>2</v>
      </c>
      <c r="NH46" s="59">
        <f t="shared" si="51"/>
        <v>0</v>
      </c>
      <c r="NI46">
        <f t="shared" si="52"/>
        <v>50</v>
      </c>
      <c r="NJ46">
        <f t="shared" si="53"/>
        <v>18</v>
      </c>
      <c r="NK46" s="34">
        <f t="shared" si="54"/>
        <v>36</v>
      </c>
    </row>
    <row r="47" spans="1:375" x14ac:dyDescent="0.2">
      <c r="A47" t="s">
        <v>141</v>
      </c>
      <c r="B47">
        <v>46</v>
      </c>
      <c r="C47" s="26">
        <v>42753</v>
      </c>
      <c r="D47">
        <v>9</v>
      </c>
      <c r="E47">
        <v>10</v>
      </c>
      <c r="F47">
        <v>9</v>
      </c>
      <c r="G47">
        <v>1</v>
      </c>
      <c r="H47">
        <v>0</v>
      </c>
      <c r="I47">
        <v>0</v>
      </c>
      <c r="J47">
        <v>1</v>
      </c>
      <c r="K47">
        <v>0</v>
      </c>
      <c r="L47">
        <v>1</v>
      </c>
      <c r="M47">
        <v>0</v>
      </c>
      <c r="N47">
        <v>0</v>
      </c>
      <c r="O47">
        <v>0</v>
      </c>
      <c r="P47">
        <v>3</v>
      </c>
      <c r="Q47">
        <v>5</v>
      </c>
      <c r="R47">
        <v>1</v>
      </c>
      <c r="S47" s="32">
        <f>AVERAGE(L47:R47)</f>
        <v>1.4285714285714286</v>
      </c>
      <c r="T47">
        <f t="shared" si="55"/>
        <v>0</v>
      </c>
      <c r="U47">
        <f t="shared" si="0"/>
        <v>2</v>
      </c>
      <c r="V47" s="35">
        <f t="shared" si="56"/>
        <v>12.428571428571429</v>
      </c>
      <c r="W47">
        <v>4</v>
      </c>
      <c r="X47">
        <v>3</v>
      </c>
      <c r="Y47">
        <v>4</v>
      </c>
      <c r="Z47">
        <v>4</v>
      </c>
      <c r="AA47">
        <v>4</v>
      </c>
      <c r="AB47">
        <v>4</v>
      </c>
      <c r="AC47">
        <v>1</v>
      </c>
      <c r="AD47">
        <v>4</v>
      </c>
      <c r="AE47">
        <v>3</v>
      </c>
      <c r="AF47">
        <v>3</v>
      </c>
      <c r="AG47">
        <v>4</v>
      </c>
      <c r="AH47">
        <v>3</v>
      </c>
      <c r="AI47">
        <v>4</v>
      </c>
      <c r="AJ47" s="38">
        <f t="shared" si="57"/>
        <v>14</v>
      </c>
      <c r="AK47" s="38">
        <f t="shared" si="58"/>
        <v>9</v>
      </c>
      <c r="AL47" s="38">
        <f t="shared" si="59"/>
        <v>22</v>
      </c>
      <c r="AM47" s="38">
        <f t="shared" si="60"/>
        <v>45</v>
      </c>
      <c r="AN47">
        <v>0</v>
      </c>
      <c r="AO47">
        <v>0</v>
      </c>
      <c r="AP47">
        <v>0</v>
      </c>
      <c r="AQ47">
        <v>0</v>
      </c>
      <c r="AR47">
        <v>1</v>
      </c>
      <c r="AS47">
        <v>0</v>
      </c>
      <c r="AT47">
        <v>0</v>
      </c>
      <c r="AU47">
        <v>0</v>
      </c>
      <c r="AV47">
        <v>0</v>
      </c>
      <c r="AW47">
        <v>1</v>
      </c>
      <c r="AX47">
        <v>0</v>
      </c>
      <c r="AY47">
        <v>0</v>
      </c>
      <c r="AZ47">
        <v>0</v>
      </c>
      <c r="BA47">
        <v>0</v>
      </c>
      <c r="BB47">
        <v>1</v>
      </c>
      <c r="BC47">
        <v>0</v>
      </c>
      <c r="BD47">
        <v>0</v>
      </c>
      <c r="BE47">
        <v>0</v>
      </c>
      <c r="BF47">
        <v>0</v>
      </c>
      <c r="BG47">
        <v>1</v>
      </c>
      <c r="BH47">
        <v>0</v>
      </c>
      <c r="BI47">
        <v>0</v>
      </c>
      <c r="BJ47">
        <v>0</v>
      </c>
      <c r="BK47">
        <v>0</v>
      </c>
      <c r="BL47">
        <v>1</v>
      </c>
      <c r="BM47">
        <v>0</v>
      </c>
      <c r="BN47">
        <v>0</v>
      </c>
      <c r="BO47">
        <v>0</v>
      </c>
      <c r="BP47">
        <v>0</v>
      </c>
      <c r="BQ47">
        <v>1</v>
      </c>
      <c r="BR47">
        <v>0</v>
      </c>
      <c r="BS47">
        <v>1</v>
      </c>
      <c r="BT47">
        <v>0</v>
      </c>
      <c r="BU47">
        <v>0</v>
      </c>
      <c r="BV47">
        <v>0</v>
      </c>
      <c r="BW47">
        <v>0</v>
      </c>
      <c r="BX47">
        <v>1</v>
      </c>
      <c r="BY47">
        <v>0</v>
      </c>
      <c r="BZ47">
        <v>0</v>
      </c>
      <c r="CA47">
        <v>0</v>
      </c>
      <c r="CB47">
        <v>1</v>
      </c>
      <c r="CC47">
        <v>0</v>
      </c>
      <c r="CD47">
        <v>0</v>
      </c>
      <c r="CE47">
        <v>0</v>
      </c>
      <c r="CF47">
        <v>0</v>
      </c>
      <c r="CG47">
        <v>0</v>
      </c>
      <c r="CH47">
        <v>0</v>
      </c>
      <c r="CI47">
        <v>0</v>
      </c>
      <c r="CJ47">
        <v>0</v>
      </c>
      <c r="CK47">
        <v>1</v>
      </c>
      <c r="CL47">
        <v>0</v>
      </c>
      <c r="CM47">
        <v>1</v>
      </c>
      <c r="CN47">
        <v>0</v>
      </c>
      <c r="CO47">
        <v>0</v>
      </c>
      <c r="CP47">
        <v>0</v>
      </c>
      <c r="CQ47">
        <v>0</v>
      </c>
      <c r="CR47">
        <v>0</v>
      </c>
      <c r="CS47">
        <v>0</v>
      </c>
      <c r="CT47">
        <v>1</v>
      </c>
      <c r="CU47">
        <v>0</v>
      </c>
      <c r="CV47">
        <v>0</v>
      </c>
      <c r="CW47">
        <v>0</v>
      </c>
      <c r="CX47">
        <v>1</v>
      </c>
      <c r="CY47">
        <v>0</v>
      </c>
      <c r="CZ47">
        <v>0</v>
      </c>
      <c r="DA47">
        <v>0</v>
      </c>
      <c r="DB47">
        <v>0</v>
      </c>
      <c r="DC47">
        <v>0</v>
      </c>
      <c r="DD47">
        <v>0</v>
      </c>
      <c r="DE47">
        <v>1</v>
      </c>
      <c r="DF47">
        <v>1</v>
      </c>
      <c r="DG47">
        <v>0</v>
      </c>
      <c r="DH47">
        <v>0</v>
      </c>
      <c r="DI47">
        <v>0</v>
      </c>
      <c r="DJ47">
        <v>0</v>
      </c>
      <c r="DK47">
        <v>0</v>
      </c>
      <c r="DL47">
        <v>1</v>
      </c>
      <c r="DM47">
        <v>0</v>
      </c>
      <c r="DN47">
        <v>0</v>
      </c>
      <c r="DO47">
        <v>0</v>
      </c>
      <c r="DP47">
        <v>0</v>
      </c>
      <c r="DQ47">
        <v>1</v>
      </c>
      <c r="DR47">
        <v>0</v>
      </c>
      <c r="DS47">
        <v>0</v>
      </c>
      <c r="DT47">
        <v>0</v>
      </c>
      <c r="DU47">
        <v>0</v>
      </c>
      <c r="DV47">
        <v>0</v>
      </c>
      <c r="DW47">
        <v>0</v>
      </c>
      <c r="DX47">
        <v>0</v>
      </c>
      <c r="DY47">
        <v>1</v>
      </c>
      <c r="DZ47">
        <v>1</v>
      </c>
      <c r="EA47">
        <v>0</v>
      </c>
      <c r="EB47">
        <v>0</v>
      </c>
      <c r="EC47">
        <v>0</v>
      </c>
      <c r="ED47">
        <v>0</v>
      </c>
      <c r="EF47">
        <v>0</v>
      </c>
      <c r="EG47">
        <v>1</v>
      </c>
      <c r="EH47">
        <v>0</v>
      </c>
      <c r="EI47">
        <v>0</v>
      </c>
      <c r="EJ47">
        <v>0</v>
      </c>
      <c r="EK47">
        <v>0</v>
      </c>
      <c r="EL47">
        <v>0</v>
      </c>
      <c r="EM47">
        <v>0</v>
      </c>
      <c r="EN47">
        <v>0</v>
      </c>
      <c r="EO47">
        <v>1</v>
      </c>
      <c r="EP47" s="40" t="str">
        <f t="shared" si="101"/>
        <v>SKIP</v>
      </c>
      <c r="EQ47" s="40" t="str">
        <f t="shared" si="102"/>
        <v>SKIP</v>
      </c>
      <c r="ER47" s="40" t="str">
        <f t="shared" si="103"/>
        <v>SKIP</v>
      </c>
      <c r="ES47" s="40" t="str">
        <f t="shared" si="104"/>
        <v>SKIP</v>
      </c>
      <c r="ET47" s="40" t="str">
        <f t="shared" si="105"/>
        <v>SKIP</v>
      </c>
      <c r="EU47" s="40" t="str">
        <f t="shared" si="106"/>
        <v>SKIP</v>
      </c>
      <c r="EV47" s="40">
        <f t="shared" si="107"/>
        <v>1</v>
      </c>
      <c r="EW47" s="40">
        <f t="shared" si="108"/>
        <v>1</v>
      </c>
      <c r="EX47" s="40">
        <f t="shared" si="109"/>
        <v>0</v>
      </c>
      <c r="EY47" s="40" t="str">
        <f t="shared" si="110"/>
        <v>SKIP</v>
      </c>
      <c r="EZ47" s="40">
        <f t="shared" si="111"/>
        <v>1</v>
      </c>
      <c r="FA47" s="40">
        <f t="shared" si="112"/>
        <v>3</v>
      </c>
      <c r="FB47" s="40">
        <f t="shared" si="113"/>
        <v>2</v>
      </c>
      <c r="FC47" s="40" t="str">
        <f t="shared" si="114"/>
        <v>SKIP</v>
      </c>
      <c r="FD47" s="40">
        <f t="shared" si="115"/>
        <v>0</v>
      </c>
      <c r="FE47" s="40">
        <f t="shared" si="116"/>
        <v>1</v>
      </c>
      <c r="FF47" s="40">
        <f t="shared" si="117"/>
        <v>1</v>
      </c>
      <c r="FG47" s="40" t="str">
        <f t="shared" si="118"/>
        <v>SKIP</v>
      </c>
      <c r="FH47" s="40">
        <f t="shared" si="119"/>
        <v>0</v>
      </c>
      <c r="FI47" s="40">
        <f t="shared" si="120"/>
        <v>1</v>
      </c>
      <c r="FJ47" s="40" t="str">
        <f t="shared" si="121"/>
        <v>SKIP</v>
      </c>
      <c r="FK47" s="38">
        <f t="shared" si="25"/>
        <v>11</v>
      </c>
      <c r="FL47">
        <v>6</v>
      </c>
      <c r="FM47">
        <v>6</v>
      </c>
      <c r="FN47">
        <v>7</v>
      </c>
      <c r="FO47">
        <v>6</v>
      </c>
      <c r="FP47">
        <v>5</v>
      </c>
      <c r="FQ47">
        <v>4</v>
      </c>
      <c r="FR47">
        <v>1</v>
      </c>
      <c r="FS47">
        <v>1</v>
      </c>
      <c r="FT47">
        <v>1</v>
      </c>
      <c r="FU47">
        <v>1</v>
      </c>
      <c r="FV47" s="38">
        <f t="shared" si="61"/>
        <v>21</v>
      </c>
      <c r="FW47" s="38">
        <f t="shared" si="62"/>
        <v>17</v>
      </c>
      <c r="FX47">
        <v>5</v>
      </c>
      <c r="FY47">
        <v>5</v>
      </c>
      <c r="FZ47">
        <v>4</v>
      </c>
      <c r="GA47">
        <v>4</v>
      </c>
      <c r="GB47" s="32">
        <f>AVERAGE(GD47)</f>
        <v>5</v>
      </c>
      <c r="GC47" s="32">
        <f>AVERAGE(GD47)</f>
        <v>5</v>
      </c>
      <c r="GD47">
        <v>5</v>
      </c>
      <c r="GE47">
        <v>1</v>
      </c>
      <c r="GF47">
        <v>4</v>
      </c>
      <c r="GG47">
        <v>0</v>
      </c>
      <c r="GH47">
        <v>1</v>
      </c>
      <c r="GI47">
        <v>1</v>
      </c>
      <c r="GJ47" s="32">
        <f>AVERAGE(GH47:GI47,GL47:GN47)</f>
        <v>1</v>
      </c>
      <c r="GK47" s="32">
        <f>AVERAGE(GH47:GI47,GL47:GN47)</f>
        <v>1</v>
      </c>
      <c r="GL47">
        <v>1</v>
      </c>
      <c r="GM47">
        <v>1</v>
      </c>
      <c r="GN47">
        <v>1</v>
      </c>
      <c r="GO47">
        <v>4</v>
      </c>
      <c r="GP47">
        <v>5</v>
      </c>
      <c r="GQ47">
        <v>5</v>
      </c>
      <c r="GR47">
        <v>5</v>
      </c>
      <c r="GS47">
        <v>5</v>
      </c>
      <c r="GT47">
        <v>3</v>
      </c>
      <c r="GU47">
        <v>3</v>
      </c>
      <c r="GV47">
        <v>4</v>
      </c>
      <c r="GW47">
        <v>2</v>
      </c>
      <c r="GX47">
        <v>3</v>
      </c>
      <c r="GY47">
        <v>3</v>
      </c>
      <c r="GZ47">
        <v>5</v>
      </c>
      <c r="HA47">
        <v>5</v>
      </c>
      <c r="HB47">
        <v>5</v>
      </c>
      <c r="HC47">
        <v>5</v>
      </c>
      <c r="HD47" s="38">
        <f t="shared" si="63"/>
        <v>4.5</v>
      </c>
      <c r="HE47" s="38">
        <f>AVERAGE(GB47:GD47)</f>
        <v>5</v>
      </c>
      <c r="HF47" s="38">
        <f t="shared" si="65"/>
        <v>1.6666666666666667</v>
      </c>
      <c r="HG47" s="38">
        <f>AVERAGE(GH47:GN47)</f>
        <v>1</v>
      </c>
      <c r="HH47" s="38">
        <f t="shared" si="67"/>
        <v>4.8</v>
      </c>
      <c r="HI47" s="38">
        <f t="shared" si="68"/>
        <v>3</v>
      </c>
      <c r="HJ47" s="38">
        <f t="shared" si="69"/>
        <v>3.6666666666666665</v>
      </c>
      <c r="HK47" s="38">
        <f t="shared" si="70"/>
        <v>5</v>
      </c>
      <c r="HL47" t="s">
        <v>737</v>
      </c>
      <c r="HM47">
        <v>1</v>
      </c>
      <c r="HN47" t="s">
        <v>738</v>
      </c>
      <c r="HO47">
        <v>1</v>
      </c>
      <c r="HP47">
        <v>0</v>
      </c>
      <c r="HQ47">
        <v>0</v>
      </c>
      <c r="HR47">
        <v>0</v>
      </c>
      <c r="HS47">
        <v>0</v>
      </c>
      <c r="HT47">
        <v>1</v>
      </c>
      <c r="HU47">
        <v>1</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1</v>
      </c>
      <c r="JG47">
        <v>1</v>
      </c>
      <c r="JH47">
        <v>0</v>
      </c>
      <c r="JI47">
        <v>0</v>
      </c>
      <c r="JJ47">
        <v>0</v>
      </c>
      <c r="JK47">
        <v>0</v>
      </c>
      <c r="JL47">
        <v>1</v>
      </c>
      <c r="JM47">
        <v>1</v>
      </c>
      <c r="JN47">
        <v>0</v>
      </c>
      <c r="JO47">
        <v>0</v>
      </c>
      <c r="JP47">
        <v>0</v>
      </c>
      <c r="JQ47">
        <v>0</v>
      </c>
      <c r="JR47">
        <v>3</v>
      </c>
      <c r="JS47">
        <v>0</v>
      </c>
      <c r="JT47">
        <v>3</v>
      </c>
      <c r="JU47">
        <v>0</v>
      </c>
      <c r="JV47">
        <v>3</v>
      </c>
      <c r="JW47">
        <v>3</v>
      </c>
      <c r="JX47">
        <v>3</v>
      </c>
      <c r="JY47">
        <v>0</v>
      </c>
      <c r="JZ47">
        <v>3</v>
      </c>
      <c r="KA47">
        <v>3</v>
      </c>
      <c r="KB47">
        <v>3</v>
      </c>
      <c r="KC47">
        <v>3</v>
      </c>
      <c r="KD47" s="52">
        <f t="shared" si="71"/>
        <v>15</v>
      </c>
      <c r="KE47" s="48">
        <f t="shared" si="72"/>
        <v>12</v>
      </c>
      <c r="KF47" s="53">
        <f t="shared" si="73"/>
        <v>27</v>
      </c>
      <c r="KG47">
        <v>100</v>
      </c>
      <c r="KH47">
        <v>1</v>
      </c>
      <c r="KI47">
        <v>1</v>
      </c>
      <c r="KJ47">
        <v>0</v>
      </c>
      <c r="KK47">
        <v>0</v>
      </c>
      <c r="KL47">
        <v>0</v>
      </c>
      <c r="KM47">
        <v>0</v>
      </c>
      <c r="KN47">
        <v>0</v>
      </c>
      <c r="KO47">
        <v>1</v>
      </c>
      <c r="KP47">
        <v>0</v>
      </c>
      <c r="KQ47">
        <v>0</v>
      </c>
      <c r="KR47">
        <v>0</v>
      </c>
      <c r="KS47" t="s">
        <v>580</v>
      </c>
      <c r="KT47" t="s">
        <v>739</v>
      </c>
      <c r="KU47" t="s">
        <v>740</v>
      </c>
      <c r="KV47">
        <v>5</v>
      </c>
      <c r="KW47">
        <v>1</v>
      </c>
      <c r="KX47">
        <v>1</v>
      </c>
      <c r="KY47">
        <v>3</v>
      </c>
      <c r="KZ47">
        <v>1</v>
      </c>
      <c r="LA47">
        <v>3</v>
      </c>
      <c r="LB47">
        <v>3</v>
      </c>
      <c r="LC47">
        <v>3</v>
      </c>
      <c r="LD47">
        <v>3</v>
      </c>
      <c r="LE47">
        <v>3</v>
      </c>
      <c r="LF47">
        <v>3</v>
      </c>
      <c r="LG47" t="s">
        <v>584</v>
      </c>
      <c r="LH47">
        <v>5</v>
      </c>
      <c r="LI47">
        <v>5</v>
      </c>
      <c r="LJ47">
        <v>99</v>
      </c>
      <c r="LK47">
        <v>99</v>
      </c>
      <c r="LL47">
        <v>99</v>
      </c>
      <c r="LM47">
        <v>99</v>
      </c>
      <c r="LN47">
        <v>3</v>
      </c>
      <c r="LO47">
        <v>1</v>
      </c>
      <c r="LP47">
        <v>3</v>
      </c>
      <c r="LQ47">
        <v>99</v>
      </c>
      <c r="LR47">
        <v>5</v>
      </c>
      <c r="LS47">
        <v>99</v>
      </c>
      <c r="LT47">
        <v>5</v>
      </c>
      <c r="LU47">
        <v>99</v>
      </c>
      <c r="LV47">
        <v>1</v>
      </c>
      <c r="LW47">
        <v>1</v>
      </c>
      <c r="LX47">
        <v>99</v>
      </c>
      <c r="LY47">
        <v>99</v>
      </c>
      <c r="LZ47">
        <v>99</v>
      </c>
      <c r="MA47">
        <v>1</v>
      </c>
      <c r="MB47" s="3">
        <f t="shared" si="87"/>
        <v>5</v>
      </c>
      <c r="MC47" s="3">
        <f t="shared" si="122"/>
        <v>1</v>
      </c>
      <c r="MD47" s="56">
        <f>AVERAGE(MB47:MC47,MH47:MJ47,ML47,MN47,MP47:MQ47,MS47,MU47)</f>
        <v>3.3636363636363638</v>
      </c>
      <c r="ME47" s="56">
        <f>MD47</f>
        <v>3.3636363636363638</v>
      </c>
      <c r="MF47" s="56">
        <f>MD47</f>
        <v>3.3636363636363638</v>
      </c>
      <c r="MG47" s="56">
        <f>MD47</f>
        <v>3.3636363636363638</v>
      </c>
      <c r="MH47" s="3">
        <f t="shared" si="123"/>
        <v>3</v>
      </c>
      <c r="MI47" s="3">
        <f t="shared" si="124"/>
        <v>5</v>
      </c>
      <c r="MJ47" s="3">
        <f t="shared" ref="MJ47:MJ78" si="129">LP47</f>
        <v>3</v>
      </c>
      <c r="MK47" s="56">
        <f>MD47</f>
        <v>3.3636363636363638</v>
      </c>
      <c r="ML47" s="3">
        <f t="shared" ref="ML47:ML78" si="130">LR47</f>
        <v>5</v>
      </c>
      <c r="MM47" s="56">
        <f>MD47</f>
        <v>3.3636363636363638</v>
      </c>
      <c r="MN47" s="3">
        <f t="shared" ref="MN47:MN78" si="131">LT47</f>
        <v>5</v>
      </c>
      <c r="MO47" s="56">
        <f>MD47</f>
        <v>3.3636363636363638</v>
      </c>
      <c r="MP47" s="3">
        <f t="shared" ref="MP47:MP78" si="132">LV47</f>
        <v>1</v>
      </c>
      <c r="MQ47" s="3">
        <f t="shared" ref="MQ47:MQ78" si="133">LW47</f>
        <v>1</v>
      </c>
      <c r="MR47" s="56">
        <f>MD47</f>
        <v>3.3636363636363638</v>
      </c>
      <c r="MS47" s="3">
        <f t="shared" si="125"/>
        <v>3</v>
      </c>
      <c r="MT47" s="56">
        <f>MD47</f>
        <v>3.3636363636363638</v>
      </c>
      <c r="MU47" s="3">
        <f t="shared" si="126"/>
        <v>5</v>
      </c>
      <c r="MV47" s="34">
        <f t="shared" si="127"/>
        <v>67.27272727272728</v>
      </c>
      <c r="MW47">
        <v>3</v>
      </c>
      <c r="MX47">
        <v>1</v>
      </c>
      <c r="MY47">
        <v>1</v>
      </c>
      <c r="MZ47">
        <v>0</v>
      </c>
      <c r="NA47">
        <v>2</v>
      </c>
      <c r="NB47">
        <v>1</v>
      </c>
      <c r="NC47">
        <v>1</v>
      </c>
      <c r="ND47">
        <v>1</v>
      </c>
      <c r="NE47">
        <v>1</v>
      </c>
      <c r="NF47">
        <v>1</v>
      </c>
      <c r="NG47">
        <v>2</v>
      </c>
      <c r="NH47" s="59">
        <f t="shared" si="51"/>
        <v>0</v>
      </c>
      <c r="NI47">
        <f t="shared" si="52"/>
        <v>50</v>
      </c>
      <c r="NJ47">
        <f t="shared" si="53"/>
        <v>12</v>
      </c>
      <c r="NK47" s="34">
        <f t="shared" si="54"/>
        <v>24</v>
      </c>
    </row>
    <row r="48" spans="1:375" x14ac:dyDescent="0.2">
      <c r="A48" t="s">
        <v>119</v>
      </c>
      <c r="B48">
        <v>47</v>
      </c>
      <c r="C48" s="26">
        <v>42772</v>
      </c>
      <c r="D48">
        <v>2</v>
      </c>
      <c r="E48">
        <v>5</v>
      </c>
      <c r="F48">
        <v>5</v>
      </c>
      <c r="G48">
        <v>1</v>
      </c>
      <c r="H48">
        <v>0</v>
      </c>
      <c r="I48">
        <v>0</v>
      </c>
      <c r="J48">
        <v>0</v>
      </c>
      <c r="K48">
        <v>0</v>
      </c>
      <c r="L48">
        <v>1</v>
      </c>
      <c r="M48">
        <v>0</v>
      </c>
      <c r="N48">
        <v>5</v>
      </c>
      <c r="O48">
        <v>0</v>
      </c>
      <c r="P48">
        <v>5</v>
      </c>
      <c r="Q48">
        <v>0</v>
      </c>
      <c r="R48">
        <v>5</v>
      </c>
      <c r="S48">
        <v>0</v>
      </c>
      <c r="T48">
        <f t="shared" si="55"/>
        <v>0</v>
      </c>
      <c r="U48">
        <f t="shared" si="0"/>
        <v>2</v>
      </c>
      <c r="V48" s="35">
        <f t="shared" si="56"/>
        <v>17</v>
      </c>
      <c r="W48">
        <v>0</v>
      </c>
      <c r="X48">
        <v>0</v>
      </c>
      <c r="Y48">
        <v>0</v>
      </c>
      <c r="Z48">
        <v>0</v>
      </c>
      <c r="AA48">
        <v>0</v>
      </c>
      <c r="AB48">
        <v>0</v>
      </c>
      <c r="AC48">
        <v>1</v>
      </c>
      <c r="AD48">
        <v>2</v>
      </c>
      <c r="AE48">
        <v>1</v>
      </c>
      <c r="AF48">
        <v>1</v>
      </c>
      <c r="AG48">
        <v>2</v>
      </c>
      <c r="AH48">
        <v>0</v>
      </c>
      <c r="AI48">
        <v>4</v>
      </c>
      <c r="AJ48" s="38">
        <f t="shared" si="57"/>
        <v>6</v>
      </c>
      <c r="AK48" s="38">
        <f t="shared" si="58"/>
        <v>5</v>
      </c>
      <c r="AL48" s="38">
        <f t="shared" si="59"/>
        <v>0</v>
      </c>
      <c r="AM48" s="38">
        <f t="shared" si="60"/>
        <v>11</v>
      </c>
      <c r="AN48">
        <v>1</v>
      </c>
      <c r="AO48">
        <v>0</v>
      </c>
      <c r="AP48">
        <v>0</v>
      </c>
      <c r="AQ48">
        <v>0</v>
      </c>
      <c r="AR48">
        <v>0</v>
      </c>
      <c r="AS48">
        <v>1</v>
      </c>
      <c r="AT48">
        <v>0</v>
      </c>
      <c r="AU48">
        <v>0</v>
      </c>
      <c r="AV48">
        <v>0</v>
      </c>
      <c r="AW48">
        <v>0</v>
      </c>
      <c r="AX48">
        <v>1</v>
      </c>
      <c r="AY48">
        <v>0</v>
      </c>
      <c r="AZ48">
        <v>0</v>
      </c>
      <c r="BA48">
        <v>0</v>
      </c>
      <c r="BB48">
        <v>0</v>
      </c>
      <c r="BC48">
        <v>0</v>
      </c>
      <c r="BD48">
        <v>1</v>
      </c>
      <c r="BE48">
        <v>0</v>
      </c>
      <c r="BF48">
        <v>0</v>
      </c>
      <c r="BG48">
        <v>0</v>
      </c>
      <c r="BH48">
        <v>1</v>
      </c>
      <c r="BI48">
        <v>0</v>
      </c>
      <c r="BJ48">
        <v>0</v>
      </c>
      <c r="BK48">
        <v>0</v>
      </c>
      <c r="BL48">
        <v>0</v>
      </c>
      <c r="BM48">
        <v>1</v>
      </c>
      <c r="BN48">
        <v>0</v>
      </c>
      <c r="BO48">
        <v>0</v>
      </c>
      <c r="BP48">
        <v>0</v>
      </c>
      <c r="BQ48">
        <v>0</v>
      </c>
      <c r="BR48">
        <v>1</v>
      </c>
      <c r="BS48">
        <v>0</v>
      </c>
      <c r="BT48">
        <v>0</v>
      </c>
      <c r="BU48">
        <v>0</v>
      </c>
      <c r="BV48">
        <v>0</v>
      </c>
      <c r="BW48">
        <v>1</v>
      </c>
      <c r="BX48">
        <v>0</v>
      </c>
      <c r="BY48">
        <v>0</v>
      </c>
      <c r="BZ48">
        <v>0</v>
      </c>
      <c r="CA48">
        <v>0</v>
      </c>
      <c r="CB48">
        <v>1</v>
      </c>
      <c r="CC48">
        <v>0</v>
      </c>
      <c r="CD48">
        <v>0</v>
      </c>
      <c r="CE48">
        <v>0</v>
      </c>
      <c r="CF48">
        <v>0</v>
      </c>
      <c r="CG48">
        <v>0</v>
      </c>
      <c r="CH48">
        <v>1</v>
      </c>
      <c r="CI48">
        <v>0</v>
      </c>
      <c r="CJ48">
        <v>0</v>
      </c>
      <c r="CK48">
        <v>0</v>
      </c>
      <c r="CL48">
        <v>1</v>
      </c>
      <c r="CM48">
        <v>0</v>
      </c>
      <c r="CN48">
        <v>0</v>
      </c>
      <c r="CO48">
        <v>0</v>
      </c>
      <c r="CP48">
        <v>0</v>
      </c>
      <c r="CQ48">
        <v>1</v>
      </c>
      <c r="CR48">
        <v>0</v>
      </c>
      <c r="CS48">
        <v>0</v>
      </c>
      <c r="CT48">
        <v>0</v>
      </c>
      <c r="CU48">
        <v>0</v>
      </c>
      <c r="CV48">
        <v>1</v>
      </c>
      <c r="CW48">
        <v>0</v>
      </c>
      <c r="CX48">
        <v>0</v>
      </c>
      <c r="CY48">
        <v>0</v>
      </c>
      <c r="CZ48">
        <v>0</v>
      </c>
      <c r="DA48">
        <v>1</v>
      </c>
      <c r="DB48">
        <v>0</v>
      </c>
      <c r="DC48">
        <v>0</v>
      </c>
      <c r="DD48">
        <v>0</v>
      </c>
      <c r="DE48">
        <v>0</v>
      </c>
      <c r="DF48">
        <v>0</v>
      </c>
      <c r="DG48">
        <v>1</v>
      </c>
      <c r="DH48">
        <v>0</v>
      </c>
      <c r="DI48">
        <v>0</v>
      </c>
      <c r="DJ48">
        <v>0</v>
      </c>
      <c r="DK48">
        <v>0</v>
      </c>
      <c r="DL48">
        <v>1</v>
      </c>
      <c r="DM48">
        <v>0</v>
      </c>
      <c r="DN48">
        <v>0</v>
      </c>
      <c r="DO48">
        <v>0</v>
      </c>
      <c r="DP48">
        <v>1</v>
      </c>
      <c r="DQ48">
        <v>0</v>
      </c>
      <c r="DR48">
        <v>0</v>
      </c>
      <c r="DS48">
        <v>0</v>
      </c>
      <c r="DT48">
        <v>0</v>
      </c>
      <c r="DU48">
        <v>1</v>
      </c>
      <c r="DV48">
        <v>0</v>
      </c>
      <c r="DW48">
        <v>0</v>
      </c>
      <c r="DX48">
        <v>0</v>
      </c>
      <c r="DY48">
        <v>0</v>
      </c>
      <c r="DZ48">
        <v>1</v>
      </c>
      <c r="EA48">
        <v>0</v>
      </c>
      <c r="EB48">
        <v>0</v>
      </c>
      <c r="EC48">
        <v>0</v>
      </c>
      <c r="ED48">
        <v>0</v>
      </c>
      <c r="EF48">
        <v>0</v>
      </c>
      <c r="EG48">
        <v>1</v>
      </c>
      <c r="EH48">
        <v>0</v>
      </c>
      <c r="EI48">
        <v>0</v>
      </c>
      <c r="EJ48">
        <v>0</v>
      </c>
      <c r="EK48">
        <v>0</v>
      </c>
      <c r="EL48">
        <v>1</v>
      </c>
      <c r="EM48">
        <v>0</v>
      </c>
      <c r="EN48">
        <v>0</v>
      </c>
      <c r="EO48">
        <v>0</v>
      </c>
      <c r="EP48" s="40">
        <f t="shared" si="101"/>
        <v>0</v>
      </c>
      <c r="EQ48" s="40">
        <f t="shared" si="102"/>
        <v>0</v>
      </c>
      <c r="ER48" s="40">
        <f t="shared" si="103"/>
        <v>0</v>
      </c>
      <c r="ES48" s="40">
        <f t="shared" si="104"/>
        <v>1</v>
      </c>
      <c r="ET48" s="40">
        <f t="shared" si="105"/>
        <v>0</v>
      </c>
      <c r="EU48" s="40">
        <f t="shared" si="106"/>
        <v>0</v>
      </c>
      <c r="EV48" s="40">
        <f t="shared" si="107"/>
        <v>0</v>
      </c>
      <c r="EW48" s="40">
        <f t="shared" si="108"/>
        <v>0</v>
      </c>
      <c r="EX48" s="40">
        <f t="shared" si="109"/>
        <v>0</v>
      </c>
      <c r="EY48" s="40">
        <f t="shared" si="110"/>
        <v>1</v>
      </c>
      <c r="EZ48" s="40">
        <f t="shared" si="111"/>
        <v>0</v>
      </c>
      <c r="FA48" s="40">
        <f t="shared" si="112"/>
        <v>0</v>
      </c>
      <c r="FB48" s="40">
        <f t="shared" si="113"/>
        <v>0</v>
      </c>
      <c r="FC48" s="40">
        <f t="shared" si="114"/>
        <v>0</v>
      </c>
      <c r="FD48" s="40">
        <f t="shared" si="115"/>
        <v>1</v>
      </c>
      <c r="FE48" s="40">
        <f t="shared" si="116"/>
        <v>1</v>
      </c>
      <c r="FF48" s="40">
        <f t="shared" si="117"/>
        <v>0</v>
      </c>
      <c r="FG48" s="40">
        <f t="shared" si="118"/>
        <v>0</v>
      </c>
      <c r="FH48" s="40">
        <f t="shared" si="119"/>
        <v>0</v>
      </c>
      <c r="FI48" s="40">
        <f t="shared" si="120"/>
        <v>1</v>
      </c>
      <c r="FJ48" s="40">
        <f t="shared" si="121"/>
        <v>1</v>
      </c>
      <c r="FK48" s="38">
        <f t="shared" si="25"/>
        <v>6</v>
      </c>
      <c r="FL48">
        <v>7</v>
      </c>
      <c r="FM48">
        <v>5</v>
      </c>
      <c r="FN48">
        <v>7</v>
      </c>
      <c r="FO48">
        <v>7</v>
      </c>
      <c r="FP48">
        <v>4</v>
      </c>
      <c r="FQ48">
        <v>7</v>
      </c>
      <c r="FR48">
        <v>7</v>
      </c>
      <c r="FS48">
        <v>5</v>
      </c>
      <c r="FT48">
        <v>4</v>
      </c>
      <c r="FU48">
        <v>0</v>
      </c>
      <c r="FV48" s="38">
        <f t="shared" si="61"/>
        <v>30</v>
      </c>
      <c r="FW48" s="38">
        <f t="shared" si="62"/>
        <v>23</v>
      </c>
      <c r="FX48">
        <v>1</v>
      </c>
      <c r="FY48">
        <v>5</v>
      </c>
      <c r="FZ48">
        <v>2</v>
      </c>
      <c r="GA48">
        <v>5</v>
      </c>
      <c r="GB48">
        <v>2</v>
      </c>
      <c r="GC48">
        <v>2</v>
      </c>
      <c r="GD48">
        <v>5</v>
      </c>
      <c r="GE48">
        <v>1</v>
      </c>
      <c r="GF48">
        <v>5</v>
      </c>
      <c r="GG48">
        <v>0</v>
      </c>
      <c r="GH48">
        <v>2</v>
      </c>
      <c r="GI48">
        <v>2</v>
      </c>
      <c r="GJ48">
        <v>4</v>
      </c>
      <c r="GK48">
        <v>5</v>
      </c>
      <c r="GL48">
        <v>5</v>
      </c>
      <c r="GM48">
        <v>5</v>
      </c>
      <c r="GN48">
        <v>5</v>
      </c>
      <c r="GO48">
        <v>3</v>
      </c>
      <c r="GP48">
        <v>0</v>
      </c>
      <c r="GQ48">
        <v>0</v>
      </c>
      <c r="GR48">
        <v>2</v>
      </c>
      <c r="GS48">
        <v>2</v>
      </c>
      <c r="GT48">
        <v>5</v>
      </c>
      <c r="GU48">
        <v>5</v>
      </c>
      <c r="GV48">
        <v>5</v>
      </c>
      <c r="GW48">
        <v>5</v>
      </c>
      <c r="GX48">
        <v>0</v>
      </c>
      <c r="GY48">
        <v>0</v>
      </c>
      <c r="GZ48">
        <v>4</v>
      </c>
      <c r="HA48">
        <v>5</v>
      </c>
      <c r="HB48">
        <v>5</v>
      </c>
      <c r="HC48">
        <v>5</v>
      </c>
      <c r="HD48" s="38">
        <f t="shared" si="63"/>
        <v>3.25</v>
      </c>
      <c r="HE48" s="38">
        <f t="shared" si="64"/>
        <v>3</v>
      </c>
      <c r="HF48" s="38">
        <f t="shared" si="65"/>
        <v>2</v>
      </c>
      <c r="HG48" s="38">
        <f t="shared" si="66"/>
        <v>4</v>
      </c>
      <c r="HH48" s="38">
        <f t="shared" si="67"/>
        <v>1.4</v>
      </c>
      <c r="HI48" s="38">
        <f t="shared" si="68"/>
        <v>5</v>
      </c>
      <c r="HJ48" s="38">
        <f t="shared" si="69"/>
        <v>1.3333333333333333</v>
      </c>
      <c r="HK48" s="38">
        <f t="shared" si="70"/>
        <v>5</v>
      </c>
      <c r="HL48" t="s">
        <v>741</v>
      </c>
      <c r="HM48">
        <v>1</v>
      </c>
      <c r="HN48" t="s">
        <v>742</v>
      </c>
      <c r="HO48">
        <v>2</v>
      </c>
      <c r="HP48">
        <v>0</v>
      </c>
      <c r="HQ48">
        <v>0</v>
      </c>
      <c r="HR48">
        <v>1</v>
      </c>
      <c r="HS48">
        <v>0</v>
      </c>
      <c r="HT48">
        <v>0</v>
      </c>
      <c r="HU48">
        <v>0</v>
      </c>
      <c r="HV48">
        <v>0</v>
      </c>
      <c r="HW48">
        <v>0</v>
      </c>
      <c r="HX48">
        <v>0</v>
      </c>
      <c r="HY48">
        <v>0</v>
      </c>
      <c r="HZ48">
        <v>0</v>
      </c>
      <c r="IA48">
        <v>0</v>
      </c>
      <c r="IB48">
        <v>1</v>
      </c>
      <c r="IC48">
        <v>0</v>
      </c>
      <c r="ID48">
        <v>0</v>
      </c>
      <c r="IE48">
        <v>0</v>
      </c>
      <c r="IF48">
        <v>0</v>
      </c>
      <c r="IG48">
        <v>0</v>
      </c>
      <c r="IH48">
        <v>0</v>
      </c>
      <c r="II48">
        <v>0</v>
      </c>
      <c r="IJ48">
        <v>1</v>
      </c>
      <c r="IK48">
        <v>0</v>
      </c>
      <c r="IL48">
        <v>0</v>
      </c>
      <c r="IM48">
        <v>0</v>
      </c>
      <c r="IN48">
        <v>0</v>
      </c>
      <c r="IO48">
        <v>0</v>
      </c>
      <c r="IP48">
        <v>0</v>
      </c>
      <c r="IQ48">
        <v>0</v>
      </c>
      <c r="IR48">
        <v>0</v>
      </c>
      <c r="IS48">
        <v>0</v>
      </c>
      <c r="IT48">
        <v>0</v>
      </c>
      <c r="IU48">
        <v>0</v>
      </c>
      <c r="IV48">
        <v>0</v>
      </c>
      <c r="IW48">
        <v>0</v>
      </c>
      <c r="IX48">
        <v>0</v>
      </c>
      <c r="IY48">
        <v>0</v>
      </c>
      <c r="IZ48">
        <v>1</v>
      </c>
      <c r="JA48">
        <v>0</v>
      </c>
      <c r="JB48">
        <v>0</v>
      </c>
      <c r="JC48">
        <v>0</v>
      </c>
      <c r="JD48">
        <v>1</v>
      </c>
      <c r="JE48">
        <v>0</v>
      </c>
      <c r="JF48">
        <v>0</v>
      </c>
      <c r="JG48">
        <v>1</v>
      </c>
      <c r="JH48">
        <v>1</v>
      </c>
      <c r="JI48">
        <v>0</v>
      </c>
      <c r="JJ48">
        <v>0</v>
      </c>
      <c r="JK48">
        <v>0</v>
      </c>
      <c r="JL48">
        <v>1</v>
      </c>
      <c r="JM48">
        <v>0</v>
      </c>
      <c r="JN48">
        <v>0</v>
      </c>
      <c r="JO48">
        <v>2</v>
      </c>
      <c r="JP48">
        <v>2</v>
      </c>
      <c r="JQ48" s="32" t="s">
        <v>306</v>
      </c>
      <c r="JR48" s="32" t="s">
        <v>306</v>
      </c>
      <c r="JS48" s="32" t="s">
        <v>306</v>
      </c>
      <c r="JT48" s="32" t="s">
        <v>306</v>
      </c>
      <c r="JU48" s="32" t="s">
        <v>306</v>
      </c>
      <c r="JV48" s="32" t="s">
        <v>306</v>
      </c>
      <c r="JW48" s="32" t="s">
        <v>306</v>
      </c>
      <c r="JX48" s="32" t="s">
        <v>306</v>
      </c>
      <c r="JY48" s="32" t="s">
        <v>306</v>
      </c>
      <c r="JZ48" s="32" t="s">
        <v>306</v>
      </c>
      <c r="KA48" s="32" t="s">
        <v>306</v>
      </c>
      <c r="KB48" s="32" t="s">
        <v>306</v>
      </c>
      <c r="KC48" s="32" t="s">
        <v>306</v>
      </c>
      <c r="KD48" s="54" t="s">
        <v>306</v>
      </c>
      <c r="KE48" s="49" t="s">
        <v>306</v>
      </c>
      <c r="KF48" s="55" t="s">
        <v>306</v>
      </c>
      <c r="KG48">
        <v>56</v>
      </c>
      <c r="KH48">
        <v>1</v>
      </c>
      <c r="KI48">
        <v>0</v>
      </c>
      <c r="KJ48">
        <v>0</v>
      </c>
      <c r="KK48">
        <v>0</v>
      </c>
      <c r="KL48">
        <v>1</v>
      </c>
      <c r="KM48">
        <v>0</v>
      </c>
      <c r="KN48">
        <v>0</v>
      </c>
      <c r="KO48">
        <v>0</v>
      </c>
      <c r="KP48">
        <v>1</v>
      </c>
      <c r="KQ48">
        <v>0</v>
      </c>
      <c r="KR48">
        <v>0</v>
      </c>
      <c r="KS48" t="s">
        <v>743</v>
      </c>
      <c r="KT48" t="s">
        <v>744</v>
      </c>
      <c r="KU48" t="s">
        <v>745</v>
      </c>
      <c r="KV48">
        <v>2</v>
      </c>
      <c r="KW48">
        <v>1</v>
      </c>
      <c r="KX48">
        <v>1</v>
      </c>
      <c r="KY48">
        <v>1</v>
      </c>
      <c r="KZ48">
        <v>1</v>
      </c>
      <c r="LA48">
        <v>1</v>
      </c>
      <c r="LB48">
        <v>2</v>
      </c>
      <c r="LC48">
        <v>2</v>
      </c>
      <c r="LD48">
        <v>2</v>
      </c>
      <c r="LE48">
        <v>2</v>
      </c>
      <c r="LF48">
        <v>1</v>
      </c>
      <c r="LG48" t="s">
        <v>584</v>
      </c>
      <c r="LH48">
        <v>5</v>
      </c>
      <c r="LI48">
        <v>1</v>
      </c>
      <c r="LJ48">
        <v>5</v>
      </c>
      <c r="LK48">
        <v>4</v>
      </c>
      <c r="LL48">
        <v>3</v>
      </c>
      <c r="LM48">
        <v>3</v>
      </c>
      <c r="LN48">
        <v>1</v>
      </c>
      <c r="LO48">
        <v>1</v>
      </c>
      <c r="LP48">
        <v>5</v>
      </c>
      <c r="LQ48">
        <v>1</v>
      </c>
      <c r="LR48">
        <v>1</v>
      </c>
      <c r="LS48">
        <v>4</v>
      </c>
      <c r="LT48">
        <v>4</v>
      </c>
      <c r="LU48">
        <v>1</v>
      </c>
      <c r="LV48">
        <v>4</v>
      </c>
      <c r="LW48">
        <v>1</v>
      </c>
      <c r="LX48">
        <v>5</v>
      </c>
      <c r="LY48">
        <v>1</v>
      </c>
      <c r="LZ48">
        <v>2</v>
      </c>
      <c r="MA48">
        <v>3</v>
      </c>
      <c r="MB48" s="3">
        <f t="shared" si="87"/>
        <v>5</v>
      </c>
      <c r="MC48" s="3">
        <f t="shared" si="122"/>
        <v>5</v>
      </c>
      <c r="MD48" s="3">
        <f t="shared" ref="MD48:MD73" si="134">LJ48</f>
        <v>5</v>
      </c>
      <c r="ME48" s="3">
        <f t="shared" ref="ME48:ME73" si="135">LK48</f>
        <v>4</v>
      </c>
      <c r="MF48" s="3">
        <f t="shared" ref="MF48:MF73" si="136">LL48</f>
        <v>3</v>
      </c>
      <c r="MG48" s="3">
        <f t="shared" ref="MG48:MG73" si="137">LM48</f>
        <v>3</v>
      </c>
      <c r="MH48" s="3">
        <f t="shared" si="123"/>
        <v>5</v>
      </c>
      <c r="MI48" s="3">
        <f t="shared" si="124"/>
        <v>5</v>
      </c>
      <c r="MJ48" s="3">
        <f t="shared" si="129"/>
        <v>5</v>
      </c>
      <c r="MK48" s="3">
        <f t="shared" ref="MK48:MK73" si="138">LQ48</f>
        <v>1</v>
      </c>
      <c r="ML48" s="3">
        <f t="shared" si="130"/>
        <v>1</v>
      </c>
      <c r="MM48" s="3">
        <f t="shared" ref="MM48:MM73" si="139">LS48</f>
        <v>4</v>
      </c>
      <c r="MN48" s="3">
        <f t="shared" si="131"/>
        <v>4</v>
      </c>
      <c r="MO48" s="3">
        <f t="shared" ref="MO48:MO73" si="140">LU48</f>
        <v>1</v>
      </c>
      <c r="MP48" s="3">
        <f t="shared" si="132"/>
        <v>4</v>
      </c>
      <c r="MQ48" s="3">
        <f t="shared" si="133"/>
        <v>1</v>
      </c>
      <c r="MR48" s="3">
        <f t="shared" ref="MR48:MR64" si="141">LX48</f>
        <v>5</v>
      </c>
      <c r="MS48" s="3">
        <f t="shared" si="125"/>
        <v>5</v>
      </c>
      <c r="MT48" s="3">
        <f t="shared" ref="MT48:MT73" si="142">LZ48</f>
        <v>2</v>
      </c>
      <c r="MU48" s="3">
        <f t="shared" si="126"/>
        <v>3</v>
      </c>
      <c r="MV48" s="34">
        <f t="shared" si="127"/>
        <v>71</v>
      </c>
      <c r="MW48">
        <v>1</v>
      </c>
      <c r="MX48">
        <v>2</v>
      </c>
      <c r="MY48">
        <v>3</v>
      </c>
      <c r="MZ48">
        <v>0</v>
      </c>
      <c r="NA48">
        <v>2</v>
      </c>
      <c r="NB48">
        <v>1</v>
      </c>
      <c r="NC48">
        <v>1</v>
      </c>
      <c r="ND48">
        <v>0</v>
      </c>
      <c r="NE48">
        <v>3</v>
      </c>
      <c r="NF48">
        <v>1</v>
      </c>
      <c r="NG48">
        <v>2</v>
      </c>
      <c r="NH48" s="59">
        <f t="shared" si="51"/>
        <v>0</v>
      </c>
      <c r="NI48">
        <f t="shared" si="52"/>
        <v>50</v>
      </c>
      <c r="NJ48">
        <f t="shared" si="53"/>
        <v>14</v>
      </c>
      <c r="NK48" s="34">
        <f t="shared" si="54"/>
        <v>28.000000000000004</v>
      </c>
    </row>
    <row r="49" spans="1:375" x14ac:dyDescent="0.2">
      <c r="A49" t="s">
        <v>142</v>
      </c>
      <c r="B49">
        <v>48</v>
      </c>
      <c r="C49" s="26">
        <v>42716</v>
      </c>
      <c r="D49">
        <v>5</v>
      </c>
      <c r="E49">
        <v>8</v>
      </c>
      <c r="F49">
        <v>7</v>
      </c>
      <c r="G49">
        <v>1</v>
      </c>
      <c r="H49">
        <v>0</v>
      </c>
      <c r="I49">
        <v>0</v>
      </c>
      <c r="J49">
        <v>0</v>
      </c>
      <c r="K49">
        <v>0</v>
      </c>
      <c r="L49">
        <v>1</v>
      </c>
      <c r="M49">
        <v>3</v>
      </c>
      <c r="N49">
        <v>0</v>
      </c>
      <c r="O49">
        <v>3</v>
      </c>
      <c r="P49">
        <v>0</v>
      </c>
      <c r="Q49">
        <v>0</v>
      </c>
      <c r="R49">
        <v>0</v>
      </c>
      <c r="S49">
        <v>0</v>
      </c>
      <c r="T49">
        <f t="shared" si="55"/>
        <v>0</v>
      </c>
      <c r="U49">
        <f t="shared" si="0"/>
        <v>2</v>
      </c>
      <c r="V49" s="35">
        <f t="shared" si="56"/>
        <v>8</v>
      </c>
      <c r="W49">
        <v>1</v>
      </c>
      <c r="X49">
        <v>0</v>
      </c>
      <c r="Y49">
        <v>0</v>
      </c>
      <c r="Z49">
        <v>0</v>
      </c>
      <c r="AA49">
        <v>0</v>
      </c>
      <c r="AB49">
        <v>3</v>
      </c>
      <c r="AC49">
        <v>0</v>
      </c>
      <c r="AD49">
        <v>3</v>
      </c>
      <c r="AE49">
        <v>1</v>
      </c>
      <c r="AF49">
        <v>0</v>
      </c>
      <c r="AG49">
        <v>1</v>
      </c>
      <c r="AH49">
        <v>3</v>
      </c>
      <c r="AI49">
        <v>0</v>
      </c>
      <c r="AJ49" s="38">
        <f t="shared" si="57"/>
        <v>5</v>
      </c>
      <c r="AK49" s="38">
        <f t="shared" si="58"/>
        <v>3</v>
      </c>
      <c r="AL49" s="38">
        <f t="shared" si="59"/>
        <v>4</v>
      </c>
      <c r="AM49" s="38">
        <f t="shared" si="60"/>
        <v>12</v>
      </c>
      <c r="AN49">
        <v>1</v>
      </c>
      <c r="AO49">
        <v>0</v>
      </c>
      <c r="AP49">
        <v>0</v>
      </c>
      <c r="AQ49">
        <v>0</v>
      </c>
      <c r="AR49">
        <v>0</v>
      </c>
      <c r="AS49">
        <v>1</v>
      </c>
      <c r="AT49">
        <v>0</v>
      </c>
      <c r="AU49">
        <v>0</v>
      </c>
      <c r="AV49">
        <v>0</v>
      </c>
      <c r="AW49">
        <v>0</v>
      </c>
      <c r="AX49">
        <v>1</v>
      </c>
      <c r="AY49">
        <v>0</v>
      </c>
      <c r="AZ49">
        <v>0</v>
      </c>
      <c r="BA49">
        <v>0</v>
      </c>
      <c r="BB49">
        <v>0</v>
      </c>
      <c r="BC49">
        <v>1</v>
      </c>
      <c r="BD49">
        <v>0</v>
      </c>
      <c r="BE49">
        <v>0</v>
      </c>
      <c r="BF49">
        <v>0</v>
      </c>
      <c r="BG49">
        <v>0</v>
      </c>
      <c r="BH49">
        <v>1</v>
      </c>
      <c r="BI49">
        <v>0</v>
      </c>
      <c r="BJ49">
        <v>0</v>
      </c>
      <c r="BK49">
        <v>0</v>
      </c>
      <c r="BL49">
        <v>0</v>
      </c>
      <c r="BM49">
        <v>1</v>
      </c>
      <c r="BN49">
        <v>0</v>
      </c>
      <c r="BO49">
        <v>0</v>
      </c>
      <c r="BP49">
        <v>0</v>
      </c>
      <c r="BQ49">
        <v>0</v>
      </c>
      <c r="BR49">
        <v>1</v>
      </c>
      <c r="BS49">
        <v>0</v>
      </c>
      <c r="BT49">
        <v>0</v>
      </c>
      <c r="BU49">
        <v>0</v>
      </c>
      <c r="BV49">
        <v>0</v>
      </c>
      <c r="BW49">
        <v>1</v>
      </c>
      <c r="BX49">
        <v>0</v>
      </c>
      <c r="BY49">
        <v>0</v>
      </c>
      <c r="BZ49">
        <v>0</v>
      </c>
      <c r="CA49">
        <v>0</v>
      </c>
      <c r="CB49">
        <v>1</v>
      </c>
      <c r="CC49">
        <v>0</v>
      </c>
      <c r="CD49">
        <v>0</v>
      </c>
      <c r="CE49">
        <v>0</v>
      </c>
      <c r="CF49">
        <v>0</v>
      </c>
      <c r="CG49">
        <v>1</v>
      </c>
      <c r="CH49">
        <v>0</v>
      </c>
      <c r="CI49">
        <v>0</v>
      </c>
      <c r="CJ49">
        <v>0</v>
      </c>
      <c r="CK49">
        <v>0</v>
      </c>
      <c r="CL49">
        <v>1</v>
      </c>
      <c r="CM49">
        <v>0</v>
      </c>
      <c r="CN49">
        <v>0</v>
      </c>
      <c r="CO49">
        <v>0</v>
      </c>
      <c r="CP49">
        <v>0</v>
      </c>
      <c r="CQ49">
        <v>1</v>
      </c>
      <c r="CR49">
        <v>0</v>
      </c>
      <c r="CS49">
        <v>0</v>
      </c>
      <c r="CT49">
        <v>0</v>
      </c>
      <c r="CU49">
        <v>0</v>
      </c>
      <c r="CV49">
        <v>1</v>
      </c>
      <c r="CW49">
        <v>0</v>
      </c>
      <c r="CX49">
        <v>0</v>
      </c>
      <c r="CY49">
        <v>0</v>
      </c>
      <c r="CZ49">
        <v>0</v>
      </c>
      <c r="DA49">
        <v>1</v>
      </c>
      <c r="DB49">
        <v>0</v>
      </c>
      <c r="DC49">
        <v>0</v>
      </c>
      <c r="DD49">
        <v>0</v>
      </c>
      <c r="DE49">
        <v>0</v>
      </c>
      <c r="DF49">
        <v>1</v>
      </c>
      <c r="DG49">
        <v>0</v>
      </c>
      <c r="DH49">
        <v>0</v>
      </c>
      <c r="DI49">
        <v>0</v>
      </c>
      <c r="DJ49">
        <v>0</v>
      </c>
      <c r="DK49">
        <v>1</v>
      </c>
      <c r="DL49">
        <v>0</v>
      </c>
      <c r="DM49">
        <v>0</v>
      </c>
      <c r="DN49">
        <v>0</v>
      </c>
      <c r="DO49">
        <v>0</v>
      </c>
      <c r="DP49">
        <v>1</v>
      </c>
      <c r="DQ49">
        <v>0</v>
      </c>
      <c r="DR49">
        <v>0</v>
      </c>
      <c r="DS49">
        <v>0</v>
      </c>
      <c r="DT49">
        <v>0</v>
      </c>
      <c r="DU49">
        <v>1</v>
      </c>
      <c r="DV49">
        <v>0</v>
      </c>
      <c r="DW49">
        <v>0</v>
      </c>
      <c r="DX49">
        <v>0</v>
      </c>
      <c r="DY49">
        <v>0</v>
      </c>
      <c r="DZ49">
        <v>1</v>
      </c>
      <c r="EA49">
        <v>0</v>
      </c>
      <c r="EB49">
        <v>0</v>
      </c>
      <c r="EC49">
        <v>0</v>
      </c>
      <c r="ED49">
        <v>0</v>
      </c>
      <c r="EF49">
        <v>1</v>
      </c>
      <c r="EG49">
        <v>0</v>
      </c>
      <c r="EH49">
        <v>0</v>
      </c>
      <c r="EI49">
        <v>0</v>
      </c>
      <c r="EJ49">
        <v>0</v>
      </c>
      <c r="EK49">
        <v>1</v>
      </c>
      <c r="EL49">
        <v>0</v>
      </c>
      <c r="EM49">
        <v>0</v>
      </c>
      <c r="EN49">
        <v>0</v>
      </c>
      <c r="EO49">
        <v>0</v>
      </c>
      <c r="EP49" s="40">
        <f t="shared" si="101"/>
        <v>0</v>
      </c>
      <c r="EQ49" s="40">
        <f t="shared" si="102"/>
        <v>0</v>
      </c>
      <c r="ER49" s="40">
        <f t="shared" si="103"/>
        <v>0</v>
      </c>
      <c r="ES49" s="40">
        <f t="shared" si="104"/>
        <v>0</v>
      </c>
      <c r="ET49" s="40">
        <f t="shared" si="105"/>
        <v>0</v>
      </c>
      <c r="EU49" s="40">
        <f t="shared" si="106"/>
        <v>0</v>
      </c>
      <c r="EV49" s="40">
        <f t="shared" si="107"/>
        <v>0</v>
      </c>
      <c r="EW49" s="40">
        <f t="shared" si="108"/>
        <v>0</v>
      </c>
      <c r="EX49" s="40">
        <f t="shared" si="109"/>
        <v>0</v>
      </c>
      <c r="EY49" s="40">
        <f t="shared" si="110"/>
        <v>0</v>
      </c>
      <c r="EZ49" s="40">
        <f t="shared" si="111"/>
        <v>0</v>
      </c>
      <c r="FA49" s="40">
        <f t="shared" si="112"/>
        <v>0</v>
      </c>
      <c r="FB49" s="40">
        <f t="shared" si="113"/>
        <v>0</v>
      </c>
      <c r="FC49" s="40">
        <f t="shared" si="114"/>
        <v>0</v>
      </c>
      <c r="FD49" s="40">
        <f t="shared" si="115"/>
        <v>0</v>
      </c>
      <c r="FE49" s="40">
        <f t="shared" si="116"/>
        <v>0</v>
      </c>
      <c r="FF49" s="40">
        <f t="shared" si="117"/>
        <v>0</v>
      </c>
      <c r="FG49" s="40">
        <f t="shared" si="118"/>
        <v>0</v>
      </c>
      <c r="FH49" s="40">
        <f t="shared" si="119"/>
        <v>0</v>
      </c>
      <c r="FI49" s="40">
        <f t="shared" si="120"/>
        <v>0</v>
      </c>
      <c r="FJ49" s="40">
        <f t="shared" si="121"/>
        <v>0</v>
      </c>
      <c r="FK49" s="38">
        <f t="shared" si="25"/>
        <v>0</v>
      </c>
      <c r="FL49">
        <v>4</v>
      </c>
      <c r="FM49">
        <v>2</v>
      </c>
      <c r="FN49">
        <v>4</v>
      </c>
      <c r="FO49">
        <v>5</v>
      </c>
      <c r="FP49">
        <v>4</v>
      </c>
      <c r="FQ49">
        <v>4</v>
      </c>
      <c r="FR49">
        <v>5</v>
      </c>
      <c r="FS49">
        <v>4</v>
      </c>
      <c r="FT49">
        <v>0</v>
      </c>
      <c r="FU49">
        <v>3</v>
      </c>
      <c r="FV49" s="38">
        <f t="shared" si="61"/>
        <v>24</v>
      </c>
      <c r="FW49" s="38">
        <f t="shared" si="62"/>
        <v>11</v>
      </c>
      <c r="FX49">
        <v>5</v>
      </c>
      <c r="FY49">
        <v>5</v>
      </c>
      <c r="FZ49">
        <v>5</v>
      </c>
      <c r="GA49">
        <v>3</v>
      </c>
      <c r="GB49">
        <v>5</v>
      </c>
      <c r="GC49">
        <v>0</v>
      </c>
      <c r="GD49">
        <v>5</v>
      </c>
      <c r="GE49">
        <v>0</v>
      </c>
      <c r="GF49">
        <v>4</v>
      </c>
      <c r="GG49">
        <v>3</v>
      </c>
      <c r="GH49">
        <v>0</v>
      </c>
      <c r="GI49">
        <v>3</v>
      </c>
      <c r="GJ49">
        <v>0</v>
      </c>
      <c r="GK49">
        <v>5</v>
      </c>
      <c r="GL49">
        <v>4</v>
      </c>
      <c r="GM49">
        <v>5</v>
      </c>
      <c r="GN49">
        <v>5</v>
      </c>
      <c r="GO49">
        <v>2</v>
      </c>
      <c r="GP49">
        <v>5</v>
      </c>
      <c r="GQ49">
        <v>5</v>
      </c>
      <c r="GR49">
        <v>5</v>
      </c>
      <c r="GS49">
        <v>5</v>
      </c>
      <c r="GT49">
        <v>5</v>
      </c>
      <c r="GU49">
        <v>5</v>
      </c>
      <c r="GV49">
        <v>5</v>
      </c>
      <c r="GW49">
        <v>5</v>
      </c>
      <c r="GX49">
        <v>5</v>
      </c>
      <c r="GY49">
        <v>5</v>
      </c>
      <c r="GZ49">
        <v>5</v>
      </c>
      <c r="HA49">
        <v>5</v>
      </c>
      <c r="HB49">
        <v>5</v>
      </c>
      <c r="HC49">
        <v>5</v>
      </c>
      <c r="HD49" s="38">
        <f t="shared" si="63"/>
        <v>4.5</v>
      </c>
      <c r="HE49" s="38">
        <f t="shared" si="64"/>
        <v>3.3333333333333335</v>
      </c>
      <c r="HF49" s="38">
        <f t="shared" si="65"/>
        <v>2.3333333333333335</v>
      </c>
      <c r="HG49" s="38">
        <f t="shared" si="66"/>
        <v>3.1428571428571428</v>
      </c>
      <c r="HH49" s="38">
        <f t="shared" si="67"/>
        <v>4.4000000000000004</v>
      </c>
      <c r="HI49" s="38">
        <f t="shared" si="68"/>
        <v>5</v>
      </c>
      <c r="HJ49" s="38">
        <f t="shared" si="69"/>
        <v>5</v>
      </c>
      <c r="HK49" s="38">
        <f t="shared" si="70"/>
        <v>5</v>
      </c>
      <c r="HL49">
        <v>204</v>
      </c>
      <c r="HM49">
        <v>1</v>
      </c>
      <c r="HN49" t="s">
        <v>746</v>
      </c>
      <c r="HO49">
        <v>4</v>
      </c>
      <c r="HP49">
        <v>0</v>
      </c>
      <c r="HQ49">
        <v>0</v>
      </c>
      <c r="HR49">
        <v>0</v>
      </c>
      <c r="HS49">
        <v>0</v>
      </c>
      <c r="HT49">
        <v>0</v>
      </c>
      <c r="HU49">
        <v>0</v>
      </c>
      <c r="HV49">
        <v>0</v>
      </c>
      <c r="HW49">
        <v>0</v>
      </c>
      <c r="HX49">
        <v>1</v>
      </c>
      <c r="HY49">
        <v>1</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1</v>
      </c>
      <c r="JG49">
        <v>1</v>
      </c>
      <c r="JH49">
        <v>0</v>
      </c>
      <c r="JI49">
        <v>0</v>
      </c>
      <c r="JJ49">
        <v>0</v>
      </c>
      <c r="JK49">
        <v>0</v>
      </c>
      <c r="JL49">
        <v>0</v>
      </c>
      <c r="JM49">
        <v>0</v>
      </c>
      <c r="JN49">
        <v>0</v>
      </c>
      <c r="JO49">
        <v>0</v>
      </c>
      <c r="JP49">
        <v>2</v>
      </c>
      <c r="JQ49">
        <v>2</v>
      </c>
      <c r="JR49">
        <v>1</v>
      </c>
      <c r="JS49">
        <v>0</v>
      </c>
      <c r="JT49">
        <v>0</v>
      </c>
      <c r="JU49">
        <v>2</v>
      </c>
      <c r="JV49">
        <v>0</v>
      </c>
      <c r="JW49">
        <v>2</v>
      </c>
      <c r="JX49">
        <v>1</v>
      </c>
      <c r="JY49">
        <v>0</v>
      </c>
      <c r="JZ49">
        <v>1</v>
      </c>
      <c r="KA49">
        <v>0</v>
      </c>
      <c r="KB49">
        <v>0</v>
      </c>
      <c r="KC49">
        <v>0</v>
      </c>
      <c r="KD49" s="52">
        <f t="shared" si="71"/>
        <v>10</v>
      </c>
      <c r="KE49" s="48">
        <f t="shared" si="72"/>
        <v>1</v>
      </c>
      <c r="KF49" s="53">
        <f t="shared" si="73"/>
        <v>11</v>
      </c>
      <c r="KG49">
        <v>50</v>
      </c>
      <c r="KH49">
        <v>0</v>
      </c>
      <c r="KI49">
        <v>1</v>
      </c>
      <c r="KJ49">
        <v>1</v>
      </c>
      <c r="KK49">
        <v>0</v>
      </c>
      <c r="KL49">
        <v>0</v>
      </c>
      <c r="KM49">
        <v>0</v>
      </c>
      <c r="KN49">
        <v>0</v>
      </c>
      <c r="KO49">
        <v>0</v>
      </c>
      <c r="KP49">
        <v>0</v>
      </c>
      <c r="KQ49">
        <v>0</v>
      </c>
      <c r="KR49">
        <v>0</v>
      </c>
      <c r="KS49" t="s">
        <v>584</v>
      </c>
      <c r="KT49" t="s">
        <v>747</v>
      </c>
      <c r="KU49" t="s">
        <v>748</v>
      </c>
      <c r="KV49">
        <v>3</v>
      </c>
      <c r="KW49">
        <v>1</v>
      </c>
      <c r="KX49">
        <v>1</v>
      </c>
      <c r="KY49">
        <v>3</v>
      </c>
      <c r="KZ49">
        <v>1</v>
      </c>
      <c r="LA49">
        <v>2</v>
      </c>
      <c r="LB49">
        <v>1</v>
      </c>
      <c r="LC49">
        <v>2</v>
      </c>
      <c r="LD49">
        <v>2</v>
      </c>
      <c r="LE49">
        <v>2</v>
      </c>
      <c r="LF49">
        <v>2</v>
      </c>
      <c r="LG49" t="s">
        <v>584</v>
      </c>
      <c r="LH49">
        <v>5</v>
      </c>
      <c r="LI49">
        <v>2</v>
      </c>
      <c r="LJ49">
        <v>2</v>
      </c>
      <c r="LK49">
        <v>3</v>
      </c>
      <c r="LL49">
        <v>5</v>
      </c>
      <c r="LM49">
        <v>5</v>
      </c>
      <c r="LN49">
        <v>5</v>
      </c>
      <c r="LO49">
        <v>5</v>
      </c>
      <c r="LP49">
        <v>2</v>
      </c>
      <c r="LQ49">
        <v>5</v>
      </c>
      <c r="LR49">
        <v>2</v>
      </c>
      <c r="LS49">
        <v>5</v>
      </c>
      <c r="LT49">
        <v>2</v>
      </c>
      <c r="LU49">
        <v>2</v>
      </c>
      <c r="LV49">
        <v>3</v>
      </c>
      <c r="LW49">
        <v>3</v>
      </c>
      <c r="LX49">
        <v>5</v>
      </c>
      <c r="LY49">
        <v>3</v>
      </c>
      <c r="LZ49">
        <v>2</v>
      </c>
      <c r="MA49">
        <v>3</v>
      </c>
      <c r="MB49" s="3">
        <f t="shared" si="87"/>
        <v>5</v>
      </c>
      <c r="MC49" s="3">
        <f t="shared" si="122"/>
        <v>4</v>
      </c>
      <c r="MD49" s="3">
        <f t="shared" si="134"/>
        <v>2</v>
      </c>
      <c r="ME49" s="3">
        <f t="shared" si="135"/>
        <v>3</v>
      </c>
      <c r="MF49" s="3">
        <f t="shared" si="136"/>
        <v>5</v>
      </c>
      <c r="MG49" s="3">
        <f t="shared" si="137"/>
        <v>5</v>
      </c>
      <c r="MH49" s="3">
        <f t="shared" si="123"/>
        <v>1</v>
      </c>
      <c r="MI49" s="3">
        <f t="shared" si="124"/>
        <v>1</v>
      </c>
      <c r="MJ49" s="3">
        <f t="shared" si="129"/>
        <v>2</v>
      </c>
      <c r="MK49" s="3">
        <f t="shared" si="138"/>
        <v>5</v>
      </c>
      <c r="ML49" s="3">
        <f t="shared" si="130"/>
        <v>2</v>
      </c>
      <c r="MM49" s="3">
        <f t="shared" si="139"/>
        <v>5</v>
      </c>
      <c r="MN49" s="3">
        <f t="shared" si="131"/>
        <v>2</v>
      </c>
      <c r="MO49" s="3">
        <f t="shared" si="140"/>
        <v>2</v>
      </c>
      <c r="MP49" s="3">
        <f t="shared" si="132"/>
        <v>3</v>
      </c>
      <c r="MQ49" s="3">
        <f t="shared" si="133"/>
        <v>3</v>
      </c>
      <c r="MR49" s="3">
        <f t="shared" si="141"/>
        <v>5</v>
      </c>
      <c r="MS49" s="3">
        <f t="shared" si="125"/>
        <v>3</v>
      </c>
      <c r="MT49" s="3">
        <f t="shared" si="142"/>
        <v>2</v>
      </c>
      <c r="MU49" s="3">
        <f t="shared" si="126"/>
        <v>3</v>
      </c>
      <c r="MV49" s="34">
        <f t="shared" si="127"/>
        <v>63</v>
      </c>
      <c r="MW49">
        <v>2</v>
      </c>
      <c r="MX49">
        <v>0</v>
      </c>
      <c r="MY49">
        <v>1</v>
      </c>
      <c r="MZ49">
        <v>1</v>
      </c>
      <c r="NA49">
        <v>0</v>
      </c>
      <c r="NB49">
        <v>1</v>
      </c>
      <c r="NC49">
        <v>1</v>
      </c>
      <c r="ND49">
        <v>0</v>
      </c>
      <c r="NE49">
        <v>0</v>
      </c>
      <c r="NF49">
        <v>3</v>
      </c>
      <c r="NG49">
        <v>2</v>
      </c>
      <c r="NH49" s="59">
        <f t="shared" si="51"/>
        <v>0</v>
      </c>
      <c r="NI49">
        <f t="shared" si="52"/>
        <v>50</v>
      </c>
      <c r="NJ49">
        <f t="shared" si="53"/>
        <v>9</v>
      </c>
      <c r="NK49" s="34">
        <f t="shared" si="54"/>
        <v>18</v>
      </c>
    </row>
    <row r="50" spans="1:375" x14ac:dyDescent="0.2">
      <c r="A50" t="s">
        <v>143</v>
      </c>
      <c r="B50">
        <v>49</v>
      </c>
      <c r="C50" s="26">
        <v>42744</v>
      </c>
      <c r="D50">
        <v>8</v>
      </c>
      <c r="E50">
        <v>7</v>
      </c>
      <c r="F50">
        <v>8</v>
      </c>
      <c r="G50">
        <v>0</v>
      </c>
      <c r="H50">
        <v>0</v>
      </c>
      <c r="I50">
        <v>0</v>
      </c>
      <c r="J50">
        <v>1</v>
      </c>
      <c r="K50">
        <v>0</v>
      </c>
      <c r="L50">
        <v>1</v>
      </c>
      <c r="M50">
        <v>2</v>
      </c>
      <c r="N50">
        <v>2</v>
      </c>
      <c r="O50">
        <v>1</v>
      </c>
      <c r="P50">
        <v>2</v>
      </c>
      <c r="Q50">
        <v>0</v>
      </c>
      <c r="R50">
        <v>2</v>
      </c>
      <c r="S50">
        <v>0</v>
      </c>
      <c r="T50">
        <f t="shared" si="55"/>
        <v>1</v>
      </c>
      <c r="U50">
        <f t="shared" si="0"/>
        <v>2</v>
      </c>
      <c r="V50" s="35">
        <f t="shared" si="56"/>
        <v>12</v>
      </c>
      <c r="W50">
        <v>1</v>
      </c>
      <c r="X50">
        <v>0</v>
      </c>
      <c r="Y50">
        <v>0</v>
      </c>
      <c r="Z50">
        <v>0</v>
      </c>
      <c r="AA50">
        <v>0</v>
      </c>
      <c r="AB50">
        <v>0</v>
      </c>
      <c r="AC50">
        <v>0</v>
      </c>
      <c r="AD50">
        <v>0</v>
      </c>
      <c r="AE50">
        <v>0</v>
      </c>
      <c r="AF50">
        <v>1</v>
      </c>
      <c r="AG50">
        <v>0</v>
      </c>
      <c r="AH50">
        <v>1</v>
      </c>
      <c r="AI50">
        <v>1</v>
      </c>
      <c r="AJ50" s="38">
        <f t="shared" si="57"/>
        <v>1</v>
      </c>
      <c r="AK50" s="38">
        <f t="shared" si="58"/>
        <v>1</v>
      </c>
      <c r="AL50" s="38">
        <f t="shared" si="59"/>
        <v>2</v>
      </c>
      <c r="AM50" s="38">
        <f t="shared" si="60"/>
        <v>4</v>
      </c>
      <c r="AN50">
        <v>1</v>
      </c>
      <c r="AO50">
        <v>0</v>
      </c>
      <c r="AP50">
        <v>0</v>
      </c>
      <c r="AQ50">
        <v>0</v>
      </c>
      <c r="AR50">
        <v>0</v>
      </c>
      <c r="AS50">
        <v>1</v>
      </c>
      <c r="AT50">
        <v>0</v>
      </c>
      <c r="AU50">
        <v>0</v>
      </c>
      <c r="AV50">
        <v>0</v>
      </c>
      <c r="AW50">
        <v>0</v>
      </c>
      <c r="AX50">
        <v>0</v>
      </c>
      <c r="AY50">
        <v>0</v>
      </c>
      <c r="AZ50">
        <v>0</v>
      </c>
      <c r="BA50">
        <v>0</v>
      </c>
      <c r="BB50">
        <v>1</v>
      </c>
      <c r="BC50">
        <v>1</v>
      </c>
      <c r="BD50">
        <v>0</v>
      </c>
      <c r="BE50">
        <v>0</v>
      </c>
      <c r="BF50">
        <v>0</v>
      </c>
      <c r="BG50">
        <v>0</v>
      </c>
      <c r="BH50">
        <v>1</v>
      </c>
      <c r="BI50">
        <v>0</v>
      </c>
      <c r="BJ50">
        <v>0</v>
      </c>
      <c r="BK50">
        <v>0</v>
      </c>
      <c r="BL50">
        <v>0</v>
      </c>
      <c r="BM50">
        <v>1</v>
      </c>
      <c r="BN50">
        <v>0</v>
      </c>
      <c r="BO50">
        <v>0</v>
      </c>
      <c r="BP50">
        <v>0</v>
      </c>
      <c r="BQ50">
        <v>0</v>
      </c>
      <c r="BR50">
        <v>1</v>
      </c>
      <c r="BS50">
        <v>0</v>
      </c>
      <c r="BT50">
        <v>0</v>
      </c>
      <c r="BU50">
        <v>0</v>
      </c>
      <c r="BV50">
        <v>0</v>
      </c>
      <c r="BW50">
        <v>1</v>
      </c>
      <c r="BX50">
        <v>0</v>
      </c>
      <c r="BY50">
        <v>0</v>
      </c>
      <c r="BZ50">
        <v>0</v>
      </c>
      <c r="CA50">
        <v>0</v>
      </c>
      <c r="CB50">
        <v>1</v>
      </c>
      <c r="CC50">
        <v>0</v>
      </c>
      <c r="CD50">
        <v>0</v>
      </c>
      <c r="CE50">
        <v>0</v>
      </c>
      <c r="CF50">
        <v>0</v>
      </c>
      <c r="CG50">
        <v>0</v>
      </c>
      <c r="CH50">
        <v>1</v>
      </c>
      <c r="CI50">
        <v>0</v>
      </c>
      <c r="CJ50">
        <v>0</v>
      </c>
      <c r="CK50">
        <v>0</v>
      </c>
      <c r="CL50">
        <v>0</v>
      </c>
      <c r="CM50">
        <v>1</v>
      </c>
      <c r="CN50">
        <v>0</v>
      </c>
      <c r="CO50">
        <v>0</v>
      </c>
      <c r="CP50">
        <v>0</v>
      </c>
      <c r="CQ50">
        <v>1</v>
      </c>
      <c r="CR50">
        <v>0</v>
      </c>
      <c r="CS50">
        <v>0</v>
      </c>
      <c r="CT50">
        <v>0</v>
      </c>
      <c r="CU50">
        <v>0</v>
      </c>
      <c r="CV50">
        <v>1</v>
      </c>
      <c r="CW50">
        <v>0</v>
      </c>
      <c r="CX50">
        <v>0</v>
      </c>
      <c r="CY50">
        <v>0</v>
      </c>
      <c r="CZ50">
        <v>0</v>
      </c>
      <c r="DA50">
        <v>1</v>
      </c>
      <c r="DB50">
        <v>0</v>
      </c>
      <c r="DC50">
        <v>0</v>
      </c>
      <c r="DD50">
        <v>0</v>
      </c>
      <c r="DE50">
        <v>0</v>
      </c>
      <c r="DF50">
        <v>0</v>
      </c>
      <c r="DG50">
        <v>1</v>
      </c>
      <c r="DH50">
        <v>0</v>
      </c>
      <c r="DI50">
        <v>0</v>
      </c>
      <c r="DJ50">
        <v>0</v>
      </c>
      <c r="DK50">
        <v>0</v>
      </c>
      <c r="DL50">
        <v>1</v>
      </c>
      <c r="DM50">
        <v>0</v>
      </c>
      <c r="DN50">
        <v>0</v>
      </c>
      <c r="DO50">
        <v>0</v>
      </c>
      <c r="DP50">
        <v>0</v>
      </c>
      <c r="DQ50">
        <v>1</v>
      </c>
      <c r="DR50">
        <v>0</v>
      </c>
      <c r="DS50">
        <v>0</v>
      </c>
      <c r="DT50">
        <v>0</v>
      </c>
      <c r="DU50">
        <v>1</v>
      </c>
      <c r="DV50">
        <v>0</v>
      </c>
      <c r="DW50">
        <v>0</v>
      </c>
      <c r="DX50">
        <v>0</v>
      </c>
      <c r="DY50">
        <v>0</v>
      </c>
      <c r="DZ50">
        <v>1</v>
      </c>
      <c r="EA50">
        <v>0</v>
      </c>
      <c r="EB50">
        <v>0</v>
      </c>
      <c r="EC50">
        <v>0</v>
      </c>
      <c r="ED50">
        <v>0</v>
      </c>
      <c r="EF50">
        <v>0</v>
      </c>
      <c r="EG50">
        <v>1</v>
      </c>
      <c r="EH50">
        <v>0</v>
      </c>
      <c r="EI50">
        <v>0</v>
      </c>
      <c r="EJ50">
        <v>0</v>
      </c>
      <c r="EK50">
        <v>0</v>
      </c>
      <c r="EL50">
        <v>1</v>
      </c>
      <c r="EM50">
        <v>0</v>
      </c>
      <c r="EN50">
        <v>0</v>
      </c>
      <c r="EO50">
        <v>0</v>
      </c>
      <c r="EP50" s="40">
        <f t="shared" si="101"/>
        <v>0</v>
      </c>
      <c r="EQ50" s="40">
        <f t="shared" si="102"/>
        <v>0</v>
      </c>
      <c r="ER50" s="40" t="str">
        <f t="shared" si="103"/>
        <v>SKIP</v>
      </c>
      <c r="ES50" s="40">
        <f t="shared" si="104"/>
        <v>0</v>
      </c>
      <c r="ET50" s="40">
        <f t="shared" si="105"/>
        <v>0</v>
      </c>
      <c r="EU50" s="40">
        <f t="shared" si="106"/>
        <v>0</v>
      </c>
      <c r="EV50" s="40">
        <f t="shared" si="107"/>
        <v>0</v>
      </c>
      <c r="EW50" s="40">
        <f t="shared" si="108"/>
        <v>0</v>
      </c>
      <c r="EX50" s="40">
        <f t="shared" si="109"/>
        <v>0</v>
      </c>
      <c r="EY50" s="40">
        <f t="shared" si="110"/>
        <v>1</v>
      </c>
      <c r="EZ50" s="40">
        <f t="shared" si="111"/>
        <v>1</v>
      </c>
      <c r="FA50" s="40">
        <f t="shared" si="112"/>
        <v>0</v>
      </c>
      <c r="FB50" s="40">
        <f t="shared" si="113"/>
        <v>0</v>
      </c>
      <c r="FC50" s="40">
        <f t="shared" si="114"/>
        <v>0</v>
      </c>
      <c r="FD50" s="40">
        <f t="shared" si="115"/>
        <v>1</v>
      </c>
      <c r="FE50" s="40">
        <f t="shared" si="116"/>
        <v>1</v>
      </c>
      <c r="FF50" s="40">
        <f t="shared" si="117"/>
        <v>1</v>
      </c>
      <c r="FG50" s="40">
        <f t="shared" si="118"/>
        <v>0</v>
      </c>
      <c r="FH50" s="40">
        <f t="shared" si="119"/>
        <v>0</v>
      </c>
      <c r="FI50" s="40">
        <f t="shared" si="120"/>
        <v>1</v>
      </c>
      <c r="FJ50" s="40">
        <f t="shared" si="121"/>
        <v>1</v>
      </c>
      <c r="FK50" s="38">
        <f t="shared" si="25"/>
        <v>7</v>
      </c>
      <c r="FL50">
        <v>7</v>
      </c>
      <c r="FM50">
        <v>7</v>
      </c>
      <c r="FN50">
        <v>7</v>
      </c>
      <c r="FO50">
        <v>7</v>
      </c>
      <c r="FP50">
        <v>7</v>
      </c>
      <c r="FQ50">
        <v>3</v>
      </c>
      <c r="FR50">
        <v>7</v>
      </c>
      <c r="FS50">
        <v>7</v>
      </c>
      <c r="FT50">
        <v>7</v>
      </c>
      <c r="FU50">
        <v>0</v>
      </c>
      <c r="FV50" s="38">
        <f t="shared" si="61"/>
        <v>35</v>
      </c>
      <c r="FW50" s="38">
        <f t="shared" si="62"/>
        <v>24</v>
      </c>
      <c r="FX50">
        <v>1</v>
      </c>
      <c r="FY50">
        <v>2</v>
      </c>
      <c r="FZ50">
        <v>3</v>
      </c>
      <c r="GA50">
        <v>1</v>
      </c>
      <c r="GB50">
        <v>1</v>
      </c>
      <c r="GC50">
        <v>1</v>
      </c>
      <c r="GD50">
        <v>1</v>
      </c>
      <c r="GE50">
        <v>0</v>
      </c>
      <c r="GF50">
        <v>1</v>
      </c>
      <c r="GG50">
        <v>0</v>
      </c>
      <c r="GH50">
        <v>1</v>
      </c>
      <c r="GI50">
        <v>2</v>
      </c>
      <c r="GJ50">
        <v>0</v>
      </c>
      <c r="GK50">
        <v>0</v>
      </c>
      <c r="GL50">
        <v>0</v>
      </c>
      <c r="GM50">
        <v>2</v>
      </c>
      <c r="GN50">
        <v>0</v>
      </c>
      <c r="GO50">
        <v>1</v>
      </c>
      <c r="GP50">
        <v>5</v>
      </c>
      <c r="GQ50">
        <v>5</v>
      </c>
      <c r="GR50">
        <v>5</v>
      </c>
      <c r="GS50">
        <v>5</v>
      </c>
      <c r="GT50">
        <v>5</v>
      </c>
      <c r="GU50">
        <v>5</v>
      </c>
      <c r="GV50">
        <v>1</v>
      </c>
      <c r="GW50">
        <v>1</v>
      </c>
      <c r="GX50">
        <v>2</v>
      </c>
      <c r="GY50">
        <v>0</v>
      </c>
      <c r="GZ50">
        <v>0</v>
      </c>
      <c r="HA50">
        <v>0</v>
      </c>
      <c r="HB50">
        <v>5</v>
      </c>
      <c r="HC50">
        <v>5</v>
      </c>
      <c r="HD50" s="38">
        <f t="shared" si="63"/>
        <v>1.75</v>
      </c>
      <c r="HE50" s="38">
        <f t="shared" si="64"/>
        <v>1</v>
      </c>
      <c r="HF50" s="38">
        <f t="shared" si="65"/>
        <v>0.33333333333333331</v>
      </c>
      <c r="HG50" s="38">
        <f t="shared" si="66"/>
        <v>0.7142857142857143</v>
      </c>
      <c r="HH50" s="38">
        <f t="shared" si="67"/>
        <v>4.2</v>
      </c>
      <c r="HI50" s="38">
        <f t="shared" si="68"/>
        <v>3</v>
      </c>
      <c r="HJ50" s="38">
        <f t="shared" si="69"/>
        <v>0.66666666666666663</v>
      </c>
      <c r="HK50" s="38">
        <f t="shared" si="70"/>
        <v>3.3333333333333335</v>
      </c>
      <c r="HL50" t="s">
        <v>641</v>
      </c>
      <c r="HM50">
        <v>1</v>
      </c>
      <c r="HN50" t="s">
        <v>749</v>
      </c>
      <c r="HO50">
        <v>1</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v>0</v>
      </c>
      <c r="JA50">
        <v>0</v>
      </c>
      <c r="JB50">
        <v>0</v>
      </c>
      <c r="JC50">
        <v>0</v>
      </c>
      <c r="JD50">
        <v>0</v>
      </c>
      <c r="JE50">
        <v>0</v>
      </c>
      <c r="JF50">
        <v>1</v>
      </c>
      <c r="JG50">
        <v>0</v>
      </c>
      <c r="JH50">
        <v>1</v>
      </c>
      <c r="JI50">
        <v>0</v>
      </c>
      <c r="JJ50">
        <v>0</v>
      </c>
      <c r="JK50">
        <v>0</v>
      </c>
      <c r="JL50">
        <v>0</v>
      </c>
      <c r="JM50">
        <v>0</v>
      </c>
      <c r="JN50">
        <v>0</v>
      </c>
      <c r="JO50">
        <v>1</v>
      </c>
      <c r="JP50">
        <v>1</v>
      </c>
      <c r="JQ50">
        <v>1</v>
      </c>
      <c r="JR50">
        <v>1</v>
      </c>
      <c r="JS50">
        <v>2</v>
      </c>
      <c r="JT50">
        <v>3</v>
      </c>
      <c r="JU50">
        <v>3</v>
      </c>
      <c r="JV50">
        <v>3</v>
      </c>
      <c r="JW50">
        <v>3</v>
      </c>
      <c r="JX50">
        <v>2</v>
      </c>
      <c r="JY50">
        <v>2</v>
      </c>
      <c r="JZ50">
        <v>3</v>
      </c>
      <c r="KA50">
        <v>3</v>
      </c>
      <c r="KB50">
        <v>3</v>
      </c>
      <c r="KC50">
        <v>0</v>
      </c>
      <c r="KD50" s="52">
        <f t="shared" si="71"/>
        <v>22</v>
      </c>
      <c r="KE50" s="48">
        <f t="shared" si="72"/>
        <v>9</v>
      </c>
      <c r="KF50" s="53">
        <f t="shared" si="73"/>
        <v>31</v>
      </c>
      <c r="KG50">
        <v>16</v>
      </c>
      <c r="KH50">
        <v>0</v>
      </c>
      <c r="KI50">
        <v>1</v>
      </c>
      <c r="KJ50">
        <v>0</v>
      </c>
      <c r="KK50">
        <v>0</v>
      </c>
      <c r="KL50">
        <v>0</v>
      </c>
      <c r="KM50">
        <v>0</v>
      </c>
      <c r="KN50">
        <v>0</v>
      </c>
      <c r="KO50">
        <v>0</v>
      </c>
      <c r="KP50">
        <v>0</v>
      </c>
      <c r="KQ50">
        <v>0</v>
      </c>
      <c r="KR50">
        <v>0</v>
      </c>
      <c r="KS50" t="s">
        <v>584</v>
      </c>
      <c r="KT50" t="s">
        <v>750</v>
      </c>
      <c r="KU50" t="s">
        <v>584</v>
      </c>
      <c r="KV50">
        <v>3</v>
      </c>
      <c r="KW50">
        <v>1</v>
      </c>
      <c r="KX50">
        <v>1</v>
      </c>
      <c r="KY50">
        <v>1</v>
      </c>
      <c r="KZ50">
        <v>1</v>
      </c>
      <c r="LA50">
        <v>1</v>
      </c>
      <c r="LB50">
        <v>2</v>
      </c>
      <c r="LC50">
        <v>2</v>
      </c>
      <c r="LD50">
        <v>2</v>
      </c>
      <c r="LE50">
        <v>2</v>
      </c>
      <c r="LF50">
        <v>1</v>
      </c>
      <c r="LG50" t="s">
        <v>584</v>
      </c>
      <c r="LH50">
        <v>5</v>
      </c>
      <c r="LI50">
        <v>1</v>
      </c>
      <c r="LJ50">
        <v>1</v>
      </c>
      <c r="LK50">
        <v>5</v>
      </c>
      <c r="LL50">
        <v>5</v>
      </c>
      <c r="LM50">
        <v>1</v>
      </c>
      <c r="LN50">
        <v>1</v>
      </c>
      <c r="LO50">
        <v>1</v>
      </c>
      <c r="LP50">
        <v>1</v>
      </c>
      <c r="LQ50">
        <v>1</v>
      </c>
      <c r="LR50">
        <v>1</v>
      </c>
      <c r="LS50">
        <v>1</v>
      </c>
      <c r="LT50">
        <v>1</v>
      </c>
      <c r="LU50">
        <v>1</v>
      </c>
      <c r="LV50">
        <v>1</v>
      </c>
      <c r="LW50">
        <v>1</v>
      </c>
      <c r="LX50">
        <v>5</v>
      </c>
      <c r="LY50">
        <v>1</v>
      </c>
      <c r="LZ50">
        <v>1</v>
      </c>
      <c r="MA50">
        <v>1</v>
      </c>
      <c r="MB50" s="3">
        <f t="shared" si="87"/>
        <v>5</v>
      </c>
      <c r="MC50" s="3">
        <f t="shared" si="122"/>
        <v>5</v>
      </c>
      <c r="MD50" s="3">
        <f t="shared" si="134"/>
        <v>1</v>
      </c>
      <c r="ME50" s="3">
        <f t="shared" si="135"/>
        <v>5</v>
      </c>
      <c r="MF50" s="3">
        <f t="shared" si="136"/>
        <v>5</v>
      </c>
      <c r="MG50" s="3">
        <f t="shared" si="137"/>
        <v>1</v>
      </c>
      <c r="MH50" s="3">
        <f t="shared" si="123"/>
        <v>5</v>
      </c>
      <c r="MI50" s="3">
        <f t="shared" si="124"/>
        <v>5</v>
      </c>
      <c r="MJ50" s="3">
        <f t="shared" si="129"/>
        <v>1</v>
      </c>
      <c r="MK50" s="3">
        <f t="shared" si="138"/>
        <v>1</v>
      </c>
      <c r="ML50" s="3">
        <f t="shared" si="130"/>
        <v>1</v>
      </c>
      <c r="MM50" s="3">
        <f t="shared" si="139"/>
        <v>1</v>
      </c>
      <c r="MN50" s="3">
        <f t="shared" si="131"/>
        <v>1</v>
      </c>
      <c r="MO50" s="3">
        <f t="shared" si="140"/>
        <v>1</v>
      </c>
      <c r="MP50" s="3">
        <f t="shared" si="132"/>
        <v>1</v>
      </c>
      <c r="MQ50" s="3">
        <f t="shared" si="133"/>
        <v>1</v>
      </c>
      <c r="MR50" s="3">
        <f t="shared" si="141"/>
        <v>5</v>
      </c>
      <c r="MS50" s="3">
        <f t="shared" si="125"/>
        <v>5</v>
      </c>
      <c r="MT50" s="3">
        <f t="shared" si="142"/>
        <v>1</v>
      </c>
      <c r="MU50" s="3">
        <f t="shared" si="126"/>
        <v>5</v>
      </c>
      <c r="MV50" s="34">
        <f t="shared" si="127"/>
        <v>56</v>
      </c>
      <c r="MW50">
        <v>1</v>
      </c>
      <c r="MX50">
        <v>0</v>
      </c>
      <c r="MY50">
        <v>2</v>
      </c>
      <c r="MZ50">
        <v>1</v>
      </c>
      <c r="NA50">
        <v>0</v>
      </c>
      <c r="NB50">
        <v>0</v>
      </c>
      <c r="NC50">
        <v>1</v>
      </c>
      <c r="ND50">
        <v>1</v>
      </c>
      <c r="NE50">
        <v>1</v>
      </c>
      <c r="NF50">
        <v>1</v>
      </c>
      <c r="NG50">
        <v>2</v>
      </c>
      <c r="NH50" s="59">
        <f t="shared" si="51"/>
        <v>0</v>
      </c>
      <c r="NI50">
        <f t="shared" si="52"/>
        <v>50</v>
      </c>
      <c r="NJ50">
        <f t="shared" si="53"/>
        <v>8</v>
      </c>
      <c r="NK50" s="34">
        <f t="shared" si="54"/>
        <v>16</v>
      </c>
    </row>
    <row r="51" spans="1:375" x14ac:dyDescent="0.2">
      <c r="A51" t="s">
        <v>120</v>
      </c>
      <c r="B51">
        <v>50</v>
      </c>
      <c r="C51" s="26">
        <v>42767</v>
      </c>
      <c r="D51">
        <v>6</v>
      </c>
      <c r="E51">
        <v>6</v>
      </c>
      <c r="F51">
        <v>4</v>
      </c>
      <c r="G51">
        <v>0</v>
      </c>
      <c r="H51">
        <v>0</v>
      </c>
      <c r="I51">
        <v>1</v>
      </c>
      <c r="J51">
        <v>0</v>
      </c>
      <c r="K51">
        <v>0</v>
      </c>
      <c r="L51">
        <v>0</v>
      </c>
      <c r="M51">
        <v>4</v>
      </c>
      <c r="N51">
        <v>2</v>
      </c>
      <c r="O51">
        <v>1</v>
      </c>
      <c r="P51">
        <v>1</v>
      </c>
      <c r="Q51">
        <v>1</v>
      </c>
      <c r="R51">
        <v>4</v>
      </c>
      <c r="S51">
        <v>2</v>
      </c>
      <c r="T51">
        <f t="shared" si="55"/>
        <v>1</v>
      </c>
      <c r="U51">
        <f t="shared" si="0"/>
        <v>0</v>
      </c>
      <c r="V51" s="35">
        <f t="shared" si="56"/>
        <v>16</v>
      </c>
      <c r="W51">
        <v>2</v>
      </c>
      <c r="X51">
        <v>1</v>
      </c>
      <c r="Y51">
        <v>2</v>
      </c>
      <c r="Z51">
        <v>1</v>
      </c>
      <c r="AA51">
        <v>1</v>
      </c>
      <c r="AB51">
        <v>2</v>
      </c>
      <c r="AC51">
        <v>1</v>
      </c>
      <c r="AD51">
        <v>3</v>
      </c>
      <c r="AE51">
        <v>2</v>
      </c>
      <c r="AF51">
        <v>3</v>
      </c>
      <c r="AG51">
        <v>1</v>
      </c>
      <c r="AH51">
        <v>3</v>
      </c>
      <c r="AI51">
        <v>1</v>
      </c>
      <c r="AJ51" s="38">
        <f t="shared" si="57"/>
        <v>9</v>
      </c>
      <c r="AK51" s="38">
        <f t="shared" si="58"/>
        <v>4</v>
      </c>
      <c r="AL51" s="38">
        <f t="shared" si="59"/>
        <v>10</v>
      </c>
      <c r="AM51" s="38">
        <f t="shared" si="60"/>
        <v>23</v>
      </c>
      <c r="AN51">
        <v>1</v>
      </c>
      <c r="AO51">
        <v>0</v>
      </c>
      <c r="AP51">
        <v>0</v>
      </c>
      <c r="AQ51">
        <v>0</v>
      </c>
      <c r="AR51">
        <v>0</v>
      </c>
      <c r="AS51">
        <v>1</v>
      </c>
      <c r="AT51">
        <v>0</v>
      </c>
      <c r="AU51">
        <v>0</v>
      </c>
      <c r="AV51">
        <v>0</v>
      </c>
      <c r="AW51">
        <v>0</v>
      </c>
      <c r="AX51">
        <v>1</v>
      </c>
      <c r="AY51">
        <v>0</v>
      </c>
      <c r="AZ51">
        <v>0</v>
      </c>
      <c r="BA51">
        <v>0</v>
      </c>
      <c r="BB51">
        <v>0</v>
      </c>
      <c r="BC51">
        <v>1</v>
      </c>
      <c r="BD51">
        <v>0</v>
      </c>
      <c r="BE51">
        <v>0</v>
      </c>
      <c r="BF51">
        <v>0</v>
      </c>
      <c r="BG51">
        <v>0</v>
      </c>
      <c r="BH51">
        <v>1</v>
      </c>
      <c r="BI51">
        <v>0</v>
      </c>
      <c r="BJ51">
        <v>0</v>
      </c>
      <c r="BK51">
        <v>0</v>
      </c>
      <c r="BL51">
        <v>0</v>
      </c>
      <c r="BM51">
        <v>0</v>
      </c>
      <c r="BN51">
        <v>0</v>
      </c>
      <c r="BO51">
        <v>0</v>
      </c>
      <c r="BP51">
        <v>0</v>
      </c>
      <c r="BQ51">
        <v>1</v>
      </c>
      <c r="BR51">
        <v>1</v>
      </c>
      <c r="BS51">
        <v>0</v>
      </c>
      <c r="BT51">
        <v>0</v>
      </c>
      <c r="BU51">
        <v>0</v>
      </c>
      <c r="BV51">
        <v>0</v>
      </c>
      <c r="BW51">
        <v>1</v>
      </c>
      <c r="BX51">
        <v>0</v>
      </c>
      <c r="BY51">
        <v>0</v>
      </c>
      <c r="BZ51">
        <v>0</v>
      </c>
      <c r="CA51">
        <v>0</v>
      </c>
      <c r="CB51">
        <v>1</v>
      </c>
      <c r="CC51">
        <v>0</v>
      </c>
      <c r="CD51">
        <v>0</v>
      </c>
      <c r="CE51">
        <v>0</v>
      </c>
      <c r="CF51">
        <v>0</v>
      </c>
      <c r="CG51">
        <v>0</v>
      </c>
      <c r="CH51">
        <v>0</v>
      </c>
      <c r="CI51">
        <v>0</v>
      </c>
      <c r="CJ51">
        <v>1</v>
      </c>
      <c r="CK51">
        <v>0</v>
      </c>
      <c r="CL51">
        <v>0</v>
      </c>
      <c r="CM51">
        <v>1</v>
      </c>
      <c r="CN51">
        <v>0</v>
      </c>
      <c r="CO51">
        <v>0</v>
      </c>
      <c r="CP51">
        <v>0</v>
      </c>
      <c r="CQ51">
        <v>1</v>
      </c>
      <c r="CR51">
        <v>0</v>
      </c>
      <c r="CS51">
        <v>0</v>
      </c>
      <c r="CT51">
        <v>0</v>
      </c>
      <c r="CU51">
        <v>0</v>
      </c>
      <c r="CV51">
        <v>1</v>
      </c>
      <c r="CW51">
        <v>0</v>
      </c>
      <c r="CX51">
        <v>0</v>
      </c>
      <c r="CY51">
        <v>0</v>
      </c>
      <c r="CZ51">
        <v>0</v>
      </c>
      <c r="DA51">
        <v>1</v>
      </c>
      <c r="DB51">
        <v>0</v>
      </c>
      <c r="DC51">
        <v>0</v>
      </c>
      <c r="DD51">
        <v>0</v>
      </c>
      <c r="DE51">
        <v>0</v>
      </c>
      <c r="DF51">
        <v>1</v>
      </c>
      <c r="DG51">
        <v>0</v>
      </c>
      <c r="DH51">
        <v>0</v>
      </c>
      <c r="DI51">
        <v>0</v>
      </c>
      <c r="DJ51">
        <v>0</v>
      </c>
      <c r="DK51">
        <v>0</v>
      </c>
      <c r="DL51">
        <v>0</v>
      </c>
      <c r="DM51">
        <v>1</v>
      </c>
      <c r="DN51">
        <v>0</v>
      </c>
      <c r="DO51">
        <v>0</v>
      </c>
      <c r="DP51">
        <v>0</v>
      </c>
      <c r="DQ51">
        <v>0</v>
      </c>
      <c r="DR51">
        <v>0</v>
      </c>
      <c r="DS51">
        <v>1</v>
      </c>
      <c r="DT51">
        <v>0</v>
      </c>
      <c r="DU51">
        <v>0</v>
      </c>
      <c r="DV51">
        <v>1</v>
      </c>
      <c r="DW51">
        <v>0</v>
      </c>
      <c r="DX51">
        <v>0</v>
      </c>
      <c r="DY51">
        <v>0</v>
      </c>
      <c r="DZ51">
        <v>1</v>
      </c>
      <c r="EA51">
        <v>0</v>
      </c>
      <c r="EB51">
        <v>0</v>
      </c>
      <c r="EC51">
        <v>0</v>
      </c>
      <c r="ED51">
        <v>0</v>
      </c>
      <c r="EF51">
        <v>0</v>
      </c>
      <c r="EG51">
        <v>1</v>
      </c>
      <c r="EH51">
        <v>0</v>
      </c>
      <c r="EI51">
        <v>0</v>
      </c>
      <c r="EJ51">
        <v>0</v>
      </c>
      <c r="EK51">
        <v>1</v>
      </c>
      <c r="EL51">
        <v>0</v>
      </c>
      <c r="EM51">
        <v>0</v>
      </c>
      <c r="EN51">
        <v>0</v>
      </c>
      <c r="EO51">
        <v>0</v>
      </c>
      <c r="EP51" s="40">
        <f t="shared" si="101"/>
        <v>0</v>
      </c>
      <c r="EQ51" s="40">
        <f t="shared" si="102"/>
        <v>0</v>
      </c>
      <c r="ER51" s="40">
        <f t="shared" si="103"/>
        <v>0</v>
      </c>
      <c r="ES51" s="40">
        <f t="shared" si="104"/>
        <v>0</v>
      </c>
      <c r="ET51" s="40">
        <f t="shared" si="105"/>
        <v>0</v>
      </c>
      <c r="EU51" s="40" t="str">
        <f t="shared" si="106"/>
        <v>SKIP</v>
      </c>
      <c r="EV51" s="40">
        <f t="shared" si="107"/>
        <v>0</v>
      </c>
      <c r="EW51" s="40">
        <f t="shared" si="108"/>
        <v>0</v>
      </c>
      <c r="EX51" s="40">
        <f t="shared" si="109"/>
        <v>0</v>
      </c>
      <c r="EY51" s="40">
        <f t="shared" si="110"/>
        <v>3</v>
      </c>
      <c r="EZ51" s="40">
        <f t="shared" si="111"/>
        <v>1</v>
      </c>
      <c r="FA51" s="40">
        <f t="shared" si="112"/>
        <v>0</v>
      </c>
      <c r="FB51" s="40">
        <f t="shared" si="113"/>
        <v>0</v>
      </c>
      <c r="FC51" s="40">
        <f t="shared" si="114"/>
        <v>0</v>
      </c>
      <c r="FD51" s="40">
        <f t="shared" si="115"/>
        <v>0</v>
      </c>
      <c r="FE51" s="40">
        <f t="shared" si="116"/>
        <v>2</v>
      </c>
      <c r="FF51" s="40">
        <f t="shared" si="117"/>
        <v>3</v>
      </c>
      <c r="FG51" s="40">
        <f t="shared" si="118"/>
        <v>1</v>
      </c>
      <c r="FH51" s="40">
        <f t="shared" si="119"/>
        <v>0</v>
      </c>
      <c r="FI51" s="40">
        <f t="shared" si="120"/>
        <v>1</v>
      </c>
      <c r="FJ51" s="40">
        <f t="shared" si="121"/>
        <v>0</v>
      </c>
      <c r="FK51" s="38">
        <f t="shared" si="25"/>
        <v>11</v>
      </c>
      <c r="FL51">
        <v>3</v>
      </c>
      <c r="FM51">
        <v>5</v>
      </c>
      <c r="FN51">
        <v>2</v>
      </c>
      <c r="FO51">
        <v>5</v>
      </c>
      <c r="FP51">
        <v>2</v>
      </c>
      <c r="FQ51">
        <v>5</v>
      </c>
      <c r="FR51">
        <v>2</v>
      </c>
      <c r="FS51">
        <v>4</v>
      </c>
      <c r="FT51">
        <v>2</v>
      </c>
      <c r="FU51">
        <v>5</v>
      </c>
      <c r="FV51" s="38">
        <f t="shared" si="61"/>
        <v>18</v>
      </c>
      <c r="FW51" s="38">
        <f t="shared" si="62"/>
        <v>17</v>
      </c>
      <c r="FX51">
        <v>2</v>
      </c>
      <c r="FY51">
        <v>3</v>
      </c>
      <c r="FZ51">
        <v>1</v>
      </c>
      <c r="GA51">
        <v>3</v>
      </c>
      <c r="GB51">
        <v>1</v>
      </c>
      <c r="GC51">
        <v>4</v>
      </c>
      <c r="GD51">
        <v>2</v>
      </c>
      <c r="GE51">
        <v>3</v>
      </c>
      <c r="GF51">
        <v>2</v>
      </c>
      <c r="GG51">
        <v>1</v>
      </c>
      <c r="GH51">
        <v>3</v>
      </c>
      <c r="GI51">
        <v>1</v>
      </c>
      <c r="GJ51">
        <v>3</v>
      </c>
      <c r="GK51">
        <v>4</v>
      </c>
      <c r="GL51">
        <v>1</v>
      </c>
      <c r="GM51">
        <v>2</v>
      </c>
      <c r="GN51">
        <v>4</v>
      </c>
      <c r="GO51">
        <v>1</v>
      </c>
      <c r="GP51">
        <v>4</v>
      </c>
      <c r="GQ51">
        <v>2</v>
      </c>
      <c r="GR51">
        <v>1</v>
      </c>
      <c r="GS51">
        <v>3</v>
      </c>
      <c r="GT51">
        <v>1</v>
      </c>
      <c r="GU51">
        <v>4</v>
      </c>
      <c r="GV51">
        <v>1</v>
      </c>
      <c r="GW51">
        <v>3</v>
      </c>
      <c r="GX51">
        <v>2</v>
      </c>
      <c r="GY51">
        <v>1</v>
      </c>
      <c r="GZ51">
        <v>3</v>
      </c>
      <c r="HA51">
        <v>1</v>
      </c>
      <c r="HB51">
        <v>3</v>
      </c>
      <c r="HC51">
        <v>4</v>
      </c>
      <c r="HD51" s="38">
        <f t="shared" si="63"/>
        <v>2.25</v>
      </c>
      <c r="HE51" s="38">
        <f t="shared" si="64"/>
        <v>2.3333333333333335</v>
      </c>
      <c r="HF51" s="38">
        <f t="shared" si="65"/>
        <v>2</v>
      </c>
      <c r="HG51" s="38">
        <f t="shared" si="66"/>
        <v>2.5714285714285716</v>
      </c>
      <c r="HH51" s="38">
        <f t="shared" si="67"/>
        <v>2.2000000000000002</v>
      </c>
      <c r="HI51" s="38">
        <f t="shared" si="68"/>
        <v>2.25</v>
      </c>
      <c r="HJ51" s="38">
        <f t="shared" si="69"/>
        <v>2</v>
      </c>
      <c r="HK51" s="38">
        <f t="shared" si="70"/>
        <v>2.6666666666666665</v>
      </c>
      <c r="HL51" t="s">
        <v>751</v>
      </c>
      <c r="HM51">
        <v>0</v>
      </c>
      <c r="HN51" t="s">
        <v>584</v>
      </c>
      <c r="HO51">
        <v>2</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1</v>
      </c>
      <c r="JI51">
        <v>0</v>
      </c>
      <c r="JJ51">
        <v>0</v>
      </c>
      <c r="JK51">
        <v>0</v>
      </c>
      <c r="JL51">
        <v>0</v>
      </c>
      <c r="JM51">
        <v>0</v>
      </c>
      <c r="JN51">
        <v>0</v>
      </c>
      <c r="JO51">
        <v>2</v>
      </c>
      <c r="JP51">
        <v>1</v>
      </c>
      <c r="JQ51">
        <v>1</v>
      </c>
      <c r="JR51">
        <v>0</v>
      </c>
      <c r="JS51">
        <v>1</v>
      </c>
      <c r="JT51">
        <v>2</v>
      </c>
      <c r="JU51">
        <v>1</v>
      </c>
      <c r="JV51">
        <v>2</v>
      </c>
      <c r="JW51">
        <v>1</v>
      </c>
      <c r="JX51">
        <v>1</v>
      </c>
      <c r="JY51">
        <v>1</v>
      </c>
      <c r="JZ51">
        <v>2</v>
      </c>
      <c r="KA51">
        <v>1</v>
      </c>
      <c r="KB51">
        <v>1</v>
      </c>
      <c r="KC51">
        <v>1</v>
      </c>
      <c r="KD51" s="52">
        <f t="shared" si="71"/>
        <v>13</v>
      </c>
      <c r="KE51" s="48">
        <f t="shared" si="72"/>
        <v>5</v>
      </c>
      <c r="KF51" s="53">
        <f t="shared" si="73"/>
        <v>18</v>
      </c>
      <c r="KG51">
        <v>57</v>
      </c>
      <c r="KH51">
        <v>0</v>
      </c>
      <c r="KI51">
        <v>0</v>
      </c>
      <c r="KJ51">
        <v>0</v>
      </c>
      <c r="KK51">
        <v>0</v>
      </c>
      <c r="KL51">
        <v>1</v>
      </c>
      <c r="KM51">
        <v>0</v>
      </c>
      <c r="KN51">
        <v>0</v>
      </c>
      <c r="KO51">
        <v>0</v>
      </c>
      <c r="KP51">
        <v>0</v>
      </c>
      <c r="KQ51">
        <v>0</v>
      </c>
      <c r="KR51">
        <v>0</v>
      </c>
      <c r="KS51" t="s">
        <v>735</v>
      </c>
      <c r="KT51" t="s">
        <v>698</v>
      </c>
      <c r="KU51" t="s">
        <v>752</v>
      </c>
      <c r="KV51">
        <v>2</v>
      </c>
      <c r="KW51">
        <v>1</v>
      </c>
      <c r="KX51">
        <v>0</v>
      </c>
      <c r="KY51">
        <v>2</v>
      </c>
      <c r="KZ51">
        <v>0</v>
      </c>
      <c r="LA51">
        <v>2</v>
      </c>
      <c r="LB51">
        <v>2</v>
      </c>
      <c r="LC51">
        <v>2</v>
      </c>
      <c r="LD51">
        <v>2</v>
      </c>
      <c r="LE51">
        <v>2</v>
      </c>
      <c r="LF51">
        <v>1</v>
      </c>
      <c r="LG51" t="s">
        <v>584</v>
      </c>
      <c r="LH51">
        <v>2</v>
      </c>
      <c r="LI51">
        <v>1</v>
      </c>
      <c r="LJ51">
        <v>2</v>
      </c>
      <c r="LK51">
        <v>2</v>
      </c>
      <c r="LL51">
        <v>1</v>
      </c>
      <c r="LM51">
        <v>4</v>
      </c>
      <c r="LN51">
        <v>3</v>
      </c>
      <c r="LO51">
        <v>2</v>
      </c>
      <c r="LP51">
        <v>4</v>
      </c>
      <c r="LQ51">
        <v>2</v>
      </c>
      <c r="LR51">
        <v>4</v>
      </c>
      <c r="LS51">
        <v>5</v>
      </c>
      <c r="LT51">
        <v>2</v>
      </c>
      <c r="LU51">
        <v>3</v>
      </c>
      <c r="LV51">
        <v>2</v>
      </c>
      <c r="LW51">
        <v>4</v>
      </c>
      <c r="LX51">
        <v>3</v>
      </c>
      <c r="LY51">
        <v>2</v>
      </c>
      <c r="LZ51">
        <v>4</v>
      </c>
      <c r="MA51">
        <v>2</v>
      </c>
      <c r="MB51" s="3">
        <f t="shared" si="87"/>
        <v>2</v>
      </c>
      <c r="MC51" s="3">
        <f t="shared" si="122"/>
        <v>5</v>
      </c>
      <c r="MD51" s="3">
        <f t="shared" si="134"/>
        <v>2</v>
      </c>
      <c r="ME51" s="3">
        <f t="shared" si="135"/>
        <v>2</v>
      </c>
      <c r="MF51" s="3">
        <f t="shared" si="136"/>
        <v>1</v>
      </c>
      <c r="MG51" s="3">
        <f t="shared" si="137"/>
        <v>4</v>
      </c>
      <c r="MH51" s="3">
        <f t="shared" si="123"/>
        <v>3</v>
      </c>
      <c r="MI51" s="3">
        <f t="shared" si="124"/>
        <v>4</v>
      </c>
      <c r="MJ51" s="3">
        <f t="shared" si="129"/>
        <v>4</v>
      </c>
      <c r="MK51" s="3">
        <f t="shared" si="138"/>
        <v>2</v>
      </c>
      <c r="ML51" s="3">
        <f t="shared" si="130"/>
        <v>4</v>
      </c>
      <c r="MM51" s="3">
        <f t="shared" si="139"/>
        <v>5</v>
      </c>
      <c r="MN51" s="3">
        <f t="shared" si="131"/>
        <v>2</v>
      </c>
      <c r="MO51" s="3">
        <f t="shared" si="140"/>
        <v>3</v>
      </c>
      <c r="MP51" s="3">
        <f t="shared" si="132"/>
        <v>2</v>
      </c>
      <c r="MQ51" s="3">
        <f t="shared" si="133"/>
        <v>4</v>
      </c>
      <c r="MR51" s="3">
        <f t="shared" si="141"/>
        <v>3</v>
      </c>
      <c r="MS51" s="3">
        <f t="shared" si="125"/>
        <v>4</v>
      </c>
      <c r="MT51" s="3">
        <f t="shared" si="142"/>
        <v>4</v>
      </c>
      <c r="MU51" s="3">
        <f t="shared" si="126"/>
        <v>4</v>
      </c>
      <c r="MV51" s="34">
        <f t="shared" si="127"/>
        <v>64</v>
      </c>
      <c r="MW51">
        <v>0</v>
      </c>
      <c r="MX51">
        <v>0</v>
      </c>
      <c r="MY51">
        <v>0</v>
      </c>
      <c r="MZ51">
        <v>2</v>
      </c>
      <c r="NA51">
        <v>3</v>
      </c>
      <c r="NB51">
        <v>3</v>
      </c>
      <c r="NC51">
        <v>0</v>
      </c>
      <c r="ND51">
        <v>5</v>
      </c>
      <c r="NE51">
        <v>0</v>
      </c>
      <c r="NF51">
        <v>2</v>
      </c>
      <c r="NG51">
        <v>2</v>
      </c>
      <c r="NH51" s="59">
        <f t="shared" si="51"/>
        <v>0</v>
      </c>
      <c r="NI51">
        <f t="shared" si="52"/>
        <v>50</v>
      </c>
      <c r="NJ51">
        <f t="shared" si="53"/>
        <v>15</v>
      </c>
      <c r="NK51" s="34">
        <f t="shared" si="54"/>
        <v>30</v>
      </c>
    </row>
    <row r="52" spans="1:375" x14ac:dyDescent="0.2">
      <c r="A52" t="s">
        <v>121</v>
      </c>
      <c r="B52">
        <v>51</v>
      </c>
      <c r="C52" s="26">
        <v>42744</v>
      </c>
      <c r="D52">
        <v>5</v>
      </c>
      <c r="E52">
        <v>9</v>
      </c>
      <c r="F52">
        <v>5</v>
      </c>
      <c r="G52">
        <v>1</v>
      </c>
      <c r="H52">
        <v>0</v>
      </c>
      <c r="I52">
        <v>0</v>
      </c>
      <c r="J52">
        <v>0</v>
      </c>
      <c r="K52">
        <v>0</v>
      </c>
      <c r="L52">
        <v>1</v>
      </c>
      <c r="M52">
        <v>1</v>
      </c>
      <c r="N52">
        <v>0</v>
      </c>
      <c r="O52">
        <v>0</v>
      </c>
      <c r="P52">
        <v>0</v>
      </c>
      <c r="Q52">
        <v>0</v>
      </c>
      <c r="R52">
        <v>0</v>
      </c>
      <c r="S52">
        <v>0</v>
      </c>
      <c r="T52">
        <f t="shared" si="55"/>
        <v>0</v>
      </c>
      <c r="U52">
        <f t="shared" si="0"/>
        <v>2</v>
      </c>
      <c r="V52" s="35">
        <f t="shared" si="56"/>
        <v>3</v>
      </c>
      <c r="W52">
        <v>1</v>
      </c>
      <c r="X52">
        <v>0</v>
      </c>
      <c r="Y52">
        <v>0</v>
      </c>
      <c r="Z52">
        <v>0</v>
      </c>
      <c r="AA52">
        <v>0</v>
      </c>
      <c r="AB52">
        <v>0</v>
      </c>
      <c r="AC52">
        <v>1</v>
      </c>
      <c r="AD52">
        <v>4</v>
      </c>
      <c r="AE52">
        <v>0</v>
      </c>
      <c r="AF52">
        <v>0</v>
      </c>
      <c r="AG52">
        <v>4</v>
      </c>
      <c r="AH52">
        <v>0</v>
      </c>
      <c r="AI52">
        <v>4</v>
      </c>
      <c r="AJ52" s="38">
        <f t="shared" si="57"/>
        <v>8</v>
      </c>
      <c r="AK52" s="38">
        <f t="shared" si="58"/>
        <v>5</v>
      </c>
      <c r="AL52" s="38">
        <f t="shared" si="59"/>
        <v>1</v>
      </c>
      <c r="AM52" s="38">
        <f t="shared" si="60"/>
        <v>14</v>
      </c>
      <c r="AN52">
        <v>1</v>
      </c>
      <c r="AO52">
        <v>0</v>
      </c>
      <c r="AP52">
        <v>0</v>
      </c>
      <c r="AQ52">
        <v>0</v>
      </c>
      <c r="AR52">
        <v>0</v>
      </c>
      <c r="AS52">
        <v>0</v>
      </c>
      <c r="AT52">
        <v>0</v>
      </c>
      <c r="AU52">
        <v>0</v>
      </c>
      <c r="AV52">
        <v>0</v>
      </c>
      <c r="AW52">
        <v>1</v>
      </c>
      <c r="AX52">
        <v>1</v>
      </c>
      <c r="AY52">
        <v>0</v>
      </c>
      <c r="AZ52">
        <v>0</v>
      </c>
      <c r="BA52">
        <v>0</v>
      </c>
      <c r="BB52">
        <v>0</v>
      </c>
      <c r="BC52">
        <v>1</v>
      </c>
      <c r="BD52">
        <v>0</v>
      </c>
      <c r="BE52">
        <v>0</v>
      </c>
      <c r="BF52">
        <v>0</v>
      </c>
      <c r="BG52">
        <v>0</v>
      </c>
      <c r="BH52">
        <v>1</v>
      </c>
      <c r="BI52">
        <v>0</v>
      </c>
      <c r="BJ52">
        <v>0</v>
      </c>
      <c r="BK52">
        <v>0</v>
      </c>
      <c r="BL52">
        <v>0</v>
      </c>
      <c r="BM52">
        <v>1</v>
      </c>
      <c r="BN52">
        <v>0</v>
      </c>
      <c r="BO52">
        <v>0</v>
      </c>
      <c r="BP52">
        <v>0</v>
      </c>
      <c r="BQ52">
        <v>0</v>
      </c>
      <c r="BR52">
        <v>1</v>
      </c>
      <c r="BS52">
        <v>0</v>
      </c>
      <c r="BT52">
        <v>0</v>
      </c>
      <c r="BU52">
        <v>0</v>
      </c>
      <c r="BV52">
        <v>0</v>
      </c>
      <c r="BW52">
        <v>1</v>
      </c>
      <c r="BX52">
        <v>0</v>
      </c>
      <c r="BY52">
        <v>0</v>
      </c>
      <c r="BZ52">
        <v>0</v>
      </c>
      <c r="CA52">
        <v>0</v>
      </c>
      <c r="CB52">
        <v>1</v>
      </c>
      <c r="CC52">
        <v>0</v>
      </c>
      <c r="CD52">
        <v>0</v>
      </c>
      <c r="CE52">
        <v>0</v>
      </c>
      <c r="CF52">
        <v>0</v>
      </c>
      <c r="CG52">
        <v>0</v>
      </c>
      <c r="CH52">
        <v>0</v>
      </c>
      <c r="CI52">
        <v>0</v>
      </c>
      <c r="CJ52">
        <v>0</v>
      </c>
      <c r="CK52">
        <v>1</v>
      </c>
      <c r="CL52">
        <v>1</v>
      </c>
      <c r="CM52">
        <v>0</v>
      </c>
      <c r="CN52">
        <v>0</v>
      </c>
      <c r="CO52">
        <v>0</v>
      </c>
      <c r="CP52">
        <v>0</v>
      </c>
      <c r="CQ52">
        <v>1</v>
      </c>
      <c r="CR52">
        <v>0</v>
      </c>
      <c r="CS52">
        <v>0</v>
      </c>
      <c r="CT52">
        <v>0</v>
      </c>
      <c r="CU52">
        <v>0</v>
      </c>
      <c r="CV52">
        <v>1</v>
      </c>
      <c r="CW52">
        <v>0</v>
      </c>
      <c r="CX52">
        <v>0</v>
      </c>
      <c r="CY52">
        <v>0</v>
      </c>
      <c r="CZ52">
        <v>0</v>
      </c>
      <c r="DA52">
        <v>1</v>
      </c>
      <c r="DB52">
        <v>0</v>
      </c>
      <c r="DC52">
        <v>0</v>
      </c>
      <c r="DD52">
        <v>0</v>
      </c>
      <c r="DE52">
        <v>0</v>
      </c>
      <c r="DF52">
        <v>1</v>
      </c>
      <c r="DG52">
        <v>0</v>
      </c>
      <c r="DH52">
        <v>0</v>
      </c>
      <c r="DI52">
        <v>0</v>
      </c>
      <c r="DJ52">
        <v>0</v>
      </c>
      <c r="DK52">
        <v>0</v>
      </c>
      <c r="DL52">
        <v>1</v>
      </c>
      <c r="DM52">
        <v>0</v>
      </c>
      <c r="DN52">
        <v>0</v>
      </c>
      <c r="DO52">
        <v>0</v>
      </c>
      <c r="DP52">
        <v>1</v>
      </c>
      <c r="DQ52">
        <v>0</v>
      </c>
      <c r="DR52">
        <v>0</v>
      </c>
      <c r="DS52">
        <v>0</v>
      </c>
      <c r="DT52">
        <v>0</v>
      </c>
      <c r="DU52">
        <v>1</v>
      </c>
      <c r="DV52">
        <v>0</v>
      </c>
      <c r="DW52">
        <v>0</v>
      </c>
      <c r="DX52">
        <v>0</v>
      </c>
      <c r="DY52">
        <v>0</v>
      </c>
      <c r="DZ52">
        <v>1</v>
      </c>
      <c r="EA52">
        <v>0</v>
      </c>
      <c r="EB52">
        <v>0</v>
      </c>
      <c r="EC52">
        <v>0</v>
      </c>
      <c r="ED52">
        <v>0</v>
      </c>
      <c r="EF52">
        <v>1</v>
      </c>
      <c r="EG52">
        <v>0</v>
      </c>
      <c r="EH52">
        <v>0</v>
      </c>
      <c r="EI52">
        <v>0</v>
      </c>
      <c r="EJ52">
        <v>0</v>
      </c>
      <c r="EK52">
        <v>1</v>
      </c>
      <c r="EL52">
        <v>0</v>
      </c>
      <c r="EM52">
        <v>0</v>
      </c>
      <c r="EN52">
        <v>0</v>
      </c>
      <c r="EO52">
        <v>0</v>
      </c>
      <c r="EP52" s="40">
        <f t="shared" si="101"/>
        <v>0</v>
      </c>
      <c r="EQ52" s="40" t="str">
        <f t="shared" si="102"/>
        <v>SKIP</v>
      </c>
      <c r="ER52" s="40">
        <f t="shared" si="103"/>
        <v>0</v>
      </c>
      <c r="ES52" s="40">
        <f t="shared" si="104"/>
        <v>0</v>
      </c>
      <c r="ET52" s="40">
        <f t="shared" si="105"/>
        <v>0</v>
      </c>
      <c r="EU52" s="40">
        <f t="shared" si="106"/>
        <v>0</v>
      </c>
      <c r="EV52" s="40">
        <f t="shared" si="107"/>
        <v>0</v>
      </c>
      <c r="EW52" s="40">
        <f t="shared" si="108"/>
        <v>0</v>
      </c>
      <c r="EX52" s="40">
        <f t="shared" si="109"/>
        <v>0</v>
      </c>
      <c r="EY52" s="40" t="str">
        <f t="shared" si="110"/>
        <v>SKIP</v>
      </c>
      <c r="EZ52" s="40">
        <f t="shared" si="111"/>
        <v>0</v>
      </c>
      <c r="FA52" s="40">
        <f t="shared" si="112"/>
        <v>0</v>
      </c>
      <c r="FB52" s="40">
        <f t="shared" si="113"/>
        <v>0</v>
      </c>
      <c r="FC52" s="40">
        <f t="shared" si="114"/>
        <v>0</v>
      </c>
      <c r="FD52" s="40">
        <f t="shared" si="115"/>
        <v>0</v>
      </c>
      <c r="FE52" s="40">
        <f t="shared" si="116"/>
        <v>1</v>
      </c>
      <c r="FF52" s="40">
        <f t="shared" si="117"/>
        <v>0</v>
      </c>
      <c r="FG52" s="40">
        <f t="shared" si="118"/>
        <v>0</v>
      </c>
      <c r="FH52" s="40">
        <f t="shared" si="119"/>
        <v>0</v>
      </c>
      <c r="FI52" s="40">
        <f t="shared" si="120"/>
        <v>0</v>
      </c>
      <c r="FJ52" s="40">
        <f t="shared" si="121"/>
        <v>0</v>
      </c>
      <c r="FK52" s="38">
        <f t="shared" si="25"/>
        <v>1</v>
      </c>
      <c r="FL52">
        <v>0</v>
      </c>
      <c r="FM52">
        <v>0</v>
      </c>
      <c r="FN52">
        <v>0</v>
      </c>
      <c r="FO52">
        <v>0</v>
      </c>
      <c r="FP52">
        <v>0</v>
      </c>
      <c r="FQ52">
        <v>0</v>
      </c>
      <c r="FR52">
        <v>0</v>
      </c>
      <c r="FS52">
        <v>0</v>
      </c>
      <c r="FT52">
        <v>0</v>
      </c>
      <c r="FU52">
        <v>0</v>
      </c>
      <c r="FV52" s="38">
        <f t="shared" si="61"/>
        <v>0</v>
      </c>
      <c r="FW52" s="38">
        <f t="shared" si="6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s="38">
        <f t="shared" si="63"/>
        <v>0</v>
      </c>
      <c r="HE52" s="38">
        <f t="shared" si="64"/>
        <v>0</v>
      </c>
      <c r="HF52" s="38">
        <f t="shared" si="65"/>
        <v>0</v>
      </c>
      <c r="HG52" s="38">
        <f t="shared" si="66"/>
        <v>0</v>
      </c>
      <c r="HH52" s="38">
        <f t="shared" si="67"/>
        <v>0</v>
      </c>
      <c r="HI52" s="38">
        <f t="shared" si="68"/>
        <v>0</v>
      </c>
      <c r="HJ52" s="38">
        <f t="shared" si="69"/>
        <v>0</v>
      </c>
      <c r="HK52" s="38">
        <f t="shared" si="70"/>
        <v>0</v>
      </c>
      <c r="HL52" t="s">
        <v>753</v>
      </c>
      <c r="HM52">
        <v>1</v>
      </c>
      <c r="HN52" t="s">
        <v>754</v>
      </c>
      <c r="HO52">
        <v>1</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0</v>
      </c>
      <c r="JE52">
        <v>0</v>
      </c>
      <c r="JF52">
        <v>1</v>
      </c>
      <c r="JG52">
        <v>1</v>
      </c>
      <c r="JH52">
        <v>0</v>
      </c>
      <c r="JI52">
        <v>0</v>
      </c>
      <c r="JJ52">
        <v>0</v>
      </c>
      <c r="JK52">
        <v>0</v>
      </c>
      <c r="JL52">
        <v>0</v>
      </c>
      <c r="JM52">
        <v>0</v>
      </c>
      <c r="JN52">
        <v>0</v>
      </c>
      <c r="JO52">
        <v>2</v>
      </c>
      <c r="JP52">
        <v>2</v>
      </c>
      <c r="JQ52">
        <v>2</v>
      </c>
      <c r="JR52">
        <v>1</v>
      </c>
      <c r="JS52">
        <v>1</v>
      </c>
      <c r="JT52">
        <v>1</v>
      </c>
      <c r="JU52">
        <v>1</v>
      </c>
      <c r="JV52">
        <v>2</v>
      </c>
      <c r="JW52">
        <v>2</v>
      </c>
      <c r="JX52">
        <v>2</v>
      </c>
      <c r="JY52">
        <v>2</v>
      </c>
      <c r="JZ52">
        <v>2</v>
      </c>
      <c r="KA52">
        <v>2</v>
      </c>
      <c r="KB52">
        <v>2</v>
      </c>
      <c r="KC52">
        <v>2</v>
      </c>
      <c r="KD52" s="52">
        <f t="shared" si="71"/>
        <v>18</v>
      </c>
      <c r="KE52" s="48">
        <f t="shared" si="72"/>
        <v>8</v>
      </c>
      <c r="KF52" s="53">
        <f t="shared" si="73"/>
        <v>26</v>
      </c>
      <c r="KG52">
        <v>49</v>
      </c>
      <c r="KH52">
        <v>0</v>
      </c>
      <c r="KI52">
        <v>0</v>
      </c>
      <c r="KJ52">
        <v>0</v>
      </c>
      <c r="KK52">
        <v>0</v>
      </c>
      <c r="KL52">
        <v>1</v>
      </c>
      <c r="KM52">
        <v>0</v>
      </c>
      <c r="KN52">
        <v>0</v>
      </c>
      <c r="KO52">
        <v>0</v>
      </c>
      <c r="KP52">
        <v>0</v>
      </c>
      <c r="KQ52">
        <v>0</v>
      </c>
      <c r="KR52">
        <v>0</v>
      </c>
      <c r="KS52" t="s">
        <v>575</v>
      </c>
      <c r="KT52" t="s">
        <v>755</v>
      </c>
      <c r="KU52" t="s">
        <v>575</v>
      </c>
      <c r="KV52">
        <v>2</v>
      </c>
      <c r="KW52">
        <v>0</v>
      </c>
      <c r="KX52">
        <v>1</v>
      </c>
      <c r="KY52">
        <v>2</v>
      </c>
      <c r="KZ52">
        <v>0</v>
      </c>
      <c r="LA52">
        <v>2</v>
      </c>
      <c r="LB52">
        <v>2</v>
      </c>
      <c r="LC52">
        <v>2</v>
      </c>
      <c r="LD52">
        <v>2</v>
      </c>
      <c r="LE52">
        <v>2</v>
      </c>
      <c r="LF52">
        <v>2</v>
      </c>
      <c r="LG52" t="s">
        <v>575</v>
      </c>
      <c r="LH52">
        <v>1</v>
      </c>
      <c r="LI52">
        <v>1</v>
      </c>
      <c r="LJ52">
        <v>1</v>
      </c>
      <c r="LK52">
        <v>1</v>
      </c>
      <c r="LL52">
        <v>1</v>
      </c>
      <c r="LM52">
        <v>1</v>
      </c>
      <c r="LN52">
        <v>1</v>
      </c>
      <c r="LO52">
        <v>1</v>
      </c>
      <c r="LP52">
        <v>1</v>
      </c>
      <c r="LQ52">
        <v>1</v>
      </c>
      <c r="LR52">
        <v>1</v>
      </c>
      <c r="LS52">
        <v>1</v>
      </c>
      <c r="LT52">
        <v>1</v>
      </c>
      <c r="LU52">
        <v>1</v>
      </c>
      <c r="LV52">
        <v>1</v>
      </c>
      <c r="LW52">
        <v>1</v>
      </c>
      <c r="LX52">
        <v>1</v>
      </c>
      <c r="LY52">
        <v>1</v>
      </c>
      <c r="LZ52">
        <v>1</v>
      </c>
      <c r="MA52">
        <v>1</v>
      </c>
      <c r="MB52" s="3">
        <f t="shared" si="87"/>
        <v>1</v>
      </c>
      <c r="MC52" s="3">
        <f t="shared" si="122"/>
        <v>5</v>
      </c>
      <c r="MD52" s="3">
        <f t="shared" si="134"/>
        <v>1</v>
      </c>
      <c r="ME52" s="3">
        <f t="shared" si="135"/>
        <v>1</v>
      </c>
      <c r="MF52" s="3">
        <f t="shared" si="136"/>
        <v>1</v>
      </c>
      <c r="MG52" s="3">
        <f t="shared" si="137"/>
        <v>1</v>
      </c>
      <c r="MH52" s="3">
        <f t="shared" si="123"/>
        <v>5</v>
      </c>
      <c r="MI52" s="3">
        <f t="shared" si="124"/>
        <v>5</v>
      </c>
      <c r="MJ52" s="3">
        <f t="shared" si="129"/>
        <v>1</v>
      </c>
      <c r="MK52" s="3">
        <f t="shared" si="138"/>
        <v>1</v>
      </c>
      <c r="ML52" s="3">
        <f t="shared" si="130"/>
        <v>1</v>
      </c>
      <c r="MM52" s="3">
        <f t="shared" si="139"/>
        <v>1</v>
      </c>
      <c r="MN52" s="3">
        <f t="shared" si="131"/>
        <v>1</v>
      </c>
      <c r="MO52" s="3">
        <f t="shared" si="140"/>
        <v>1</v>
      </c>
      <c r="MP52" s="3">
        <f t="shared" si="132"/>
        <v>1</v>
      </c>
      <c r="MQ52" s="3">
        <f t="shared" si="133"/>
        <v>1</v>
      </c>
      <c r="MR52" s="3">
        <f t="shared" si="141"/>
        <v>1</v>
      </c>
      <c r="MS52" s="3">
        <f t="shared" si="125"/>
        <v>5</v>
      </c>
      <c r="MT52" s="3">
        <f t="shared" si="142"/>
        <v>1</v>
      </c>
      <c r="MU52" s="3">
        <f t="shared" si="126"/>
        <v>5</v>
      </c>
      <c r="MV52" s="34">
        <f t="shared" si="127"/>
        <v>40</v>
      </c>
      <c r="MW52">
        <v>1</v>
      </c>
      <c r="MX52">
        <v>1</v>
      </c>
      <c r="MY52">
        <v>0</v>
      </c>
      <c r="MZ52">
        <v>0</v>
      </c>
      <c r="NA52">
        <v>0</v>
      </c>
      <c r="NB52">
        <v>1</v>
      </c>
      <c r="NC52">
        <v>1</v>
      </c>
      <c r="ND52">
        <v>0</v>
      </c>
      <c r="NE52">
        <v>0</v>
      </c>
      <c r="NF52">
        <v>0</v>
      </c>
      <c r="NG52">
        <v>2</v>
      </c>
      <c r="NH52" s="59">
        <f t="shared" si="51"/>
        <v>0</v>
      </c>
      <c r="NI52">
        <f t="shared" si="52"/>
        <v>50</v>
      </c>
      <c r="NJ52">
        <f t="shared" si="53"/>
        <v>4</v>
      </c>
      <c r="NK52" s="34">
        <f t="shared" si="54"/>
        <v>8</v>
      </c>
    </row>
    <row r="53" spans="1:375" x14ac:dyDescent="0.2">
      <c r="A53" t="s">
        <v>144</v>
      </c>
      <c r="B53">
        <v>52</v>
      </c>
      <c r="C53" s="26">
        <v>42723</v>
      </c>
      <c r="D53">
        <v>2</v>
      </c>
      <c r="E53">
        <v>7</v>
      </c>
      <c r="F53">
        <v>7</v>
      </c>
      <c r="G53">
        <v>0</v>
      </c>
      <c r="H53">
        <v>0</v>
      </c>
      <c r="I53">
        <v>0</v>
      </c>
      <c r="J53">
        <v>1</v>
      </c>
      <c r="K53">
        <v>0</v>
      </c>
      <c r="L53">
        <v>0</v>
      </c>
      <c r="M53">
        <v>0</v>
      </c>
      <c r="N53">
        <v>0</v>
      </c>
      <c r="O53">
        <v>0</v>
      </c>
      <c r="P53">
        <v>2</v>
      </c>
      <c r="Q53">
        <v>0</v>
      </c>
      <c r="R53">
        <v>1</v>
      </c>
      <c r="S53">
        <v>1</v>
      </c>
      <c r="T53">
        <f t="shared" si="55"/>
        <v>1</v>
      </c>
      <c r="U53">
        <f t="shared" si="0"/>
        <v>0</v>
      </c>
      <c r="V53" s="35">
        <f t="shared" si="56"/>
        <v>5</v>
      </c>
      <c r="W53">
        <v>2</v>
      </c>
      <c r="X53">
        <v>0</v>
      </c>
      <c r="Y53">
        <v>0</v>
      </c>
      <c r="Z53">
        <v>0</v>
      </c>
      <c r="AA53">
        <v>2</v>
      </c>
      <c r="AB53">
        <v>1</v>
      </c>
      <c r="AC53">
        <v>0</v>
      </c>
      <c r="AD53">
        <v>2</v>
      </c>
      <c r="AE53">
        <v>0</v>
      </c>
      <c r="AF53">
        <v>2</v>
      </c>
      <c r="AG53">
        <v>2</v>
      </c>
      <c r="AH53">
        <v>2</v>
      </c>
      <c r="AI53">
        <v>0</v>
      </c>
      <c r="AJ53" s="38">
        <f t="shared" si="57"/>
        <v>6</v>
      </c>
      <c r="AK53" s="38">
        <f t="shared" si="58"/>
        <v>1</v>
      </c>
      <c r="AL53" s="38">
        <f t="shared" si="59"/>
        <v>6</v>
      </c>
      <c r="AM53" s="38">
        <f t="shared" si="60"/>
        <v>13</v>
      </c>
      <c r="AN53">
        <v>1</v>
      </c>
      <c r="AO53">
        <v>0</v>
      </c>
      <c r="AP53">
        <v>0</v>
      </c>
      <c r="AQ53">
        <v>0</v>
      </c>
      <c r="AR53">
        <v>0</v>
      </c>
      <c r="AS53">
        <v>1</v>
      </c>
      <c r="AT53">
        <v>0</v>
      </c>
      <c r="AU53">
        <v>0</v>
      </c>
      <c r="AV53">
        <v>0</v>
      </c>
      <c r="AW53">
        <v>0</v>
      </c>
      <c r="AX53">
        <v>1</v>
      </c>
      <c r="AY53">
        <v>0</v>
      </c>
      <c r="AZ53">
        <v>0</v>
      </c>
      <c r="BA53">
        <v>0</v>
      </c>
      <c r="BB53">
        <v>0</v>
      </c>
      <c r="BC53">
        <v>1</v>
      </c>
      <c r="BD53">
        <v>0</v>
      </c>
      <c r="BE53">
        <v>0</v>
      </c>
      <c r="BF53">
        <v>0</v>
      </c>
      <c r="BG53">
        <v>0</v>
      </c>
      <c r="BH53">
        <v>1</v>
      </c>
      <c r="BI53">
        <v>0</v>
      </c>
      <c r="BJ53">
        <v>0</v>
      </c>
      <c r="BK53">
        <v>0</v>
      </c>
      <c r="BL53">
        <v>0</v>
      </c>
      <c r="BM53">
        <v>1</v>
      </c>
      <c r="BN53">
        <v>0</v>
      </c>
      <c r="BO53">
        <v>0</v>
      </c>
      <c r="BP53">
        <v>0</v>
      </c>
      <c r="BQ53">
        <v>0</v>
      </c>
      <c r="BR53">
        <v>1</v>
      </c>
      <c r="BS53">
        <v>0</v>
      </c>
      <c r="BT53">
        <v>0</v>
      </c>
      <c r="BU53">
        <v>0</v>
      </c>
      <c r="BV53">
        <v>0</v>
      </c>
      <c r="BW53">
        <v>1</v>
      </c>
      <c r="BX53">
        <v>0</v>
      </c>
      <c r="BY53">
        <v>0</v>
      </c>
      <c r="BZ53">
        <v>0</v>
      </c>
      <c r="CA53">
        <v>0</v>
      </c>
      <c r="CB53">
        <v>1</v>
      </c>
      <c r="CC53">
        <v>0</v>
      </c>
      <c r="CD53">
        <v>0</v>
      </c>
      <c r="CE53">
        <v>0</v>
      </c>
      <c r="CF53">
        <v>0</v>
      </c>
      <c r="CG53">
        <v>1</v>
      </c>
      <c r="CH53">
        <v>0</v>
      </c>
      <c r="CI53">
        <v>0</v>
      </c>
      <c r="CJ53">
        <v>0</v>
      </c>
      <c r="CK53">
        <v>0</v>
      </c>
      <c r="CL53">
        <v>1</v>
      </c>
      <c r="CM53">
        <v>0</v>
      </c>
      <c r="CN53">
        <v>0</v>
      </c>
      <c r="CO53">
        <v>0</v>
      </c>
      <c r="CP53">
        <v>0</v>
      </c>
      <c r="CQ53">
        <v>1</v>
      </c>
      <c r="CR53">
        <v>0</v>
      </c>
      <c r="CS53">
        <v>0</v>
      </c>
      <c r="CT53">
        <v>0</v>
      </c>
      <c r="CU53">
        <v>0</v>
      </c>
      <c r="CV53">
        <v>1</v>
      </c>
      <c r="CW53">
        <v>0</v>
      </c>
      <c r="CX53">
        <v>0</v>
      </c>
      <c r="CY53">
        <v>0</v>
      </c>
      <c r="CZ53">
        <v>0</v>
      </c>
      <c r="DA53">
        <v>1</v>
      </c>
      <c r="DB53">
        <v>0</v>
      </c>
      <c r="DC53">
        <v>0</v>
      </c>
      <c r="DD53">
        <v>0</v>
      </c>
      <c r="DE53">
        <v>0</v>
      </c>
      <c r="DF53">
        <v>1</v>
      </c>
      <c r="DG53">
        <v>0</v>
      </c>
      <c r="DH53">
        <v>0</v>
      </c>
      <c r="DI53">
        <v>0</v>
      </c>
      <c r="DJ53">
        <v>0</v>
      </c>
      <c r="DK53">
        <v>1</v>
      </c>
      <c r="DL53">
        <v>0</v>
      </c>
      <c r="DM53">
        <v>0</v>
      </c>
      <c r="DN53">
        <v>0</v>
      </c>
      <c r="DO53">
        <v>0</v>
      </c>
      <c r="DP53">
        <v>1</v>
      </c>
      <c r="DQ53">
        <v>0</v>
      </c>
      <c r="DR53">
        <v>0</v>
      </c>
      <c r="DS53">
        <v>0</v>
      </c>
      <c r="DT53">
        <v>0</v>
      </c>
      <c r="DU53">
        <v>1</v>
      </c>
      <c r="DV53">
        <v>0</v>
      </c>
      <c r="DW53">
        <v>0</v>
      </c>
      <c r="DX53">
        <v>0</v>
      </c>
      <c r="DY53">
        <v>0</v>
      </c>
      <c r="DZ53">
        <v>1</v>
      </c>
      <c r="EA53">
        <v>0</v>
      </c>
      <c r="EB53">
        <v>0</v>
      </c>
      <c r="EC53">
        <v>0</v>
      </c>
      <c r="ED53">
        <v>0</v>
      </c>
      <c r="EF53">
        <v>1</v>
      </c>
      <c r="EG53">
        <v>0</v>
      </c>
      <c r="EH53">
        <v>0</v>
      </c>
      <c r="EI53">
        <v>0</v>
      </c>
      <c r="EJ53">
        <v>0</v>
      </c>
      <c r="EK53">
        <v>1</v>
      </c>
      <c r="EL53">
        <v>0</v>
      </c>
      <c r="EM53">
        <v>0</v>
      </c>
      <c r="EN53">
        <v>0</v>
      </c>
      <c r="EO53">
        <v>0</v>
      </c>
      <c r="EP53" s="40">
        <f t="shared" si="101"/>
        <v>0</v>
      </c>
      <c r="EQ53" s="40">
        <f t="shared" si="102"/>
        <v>0</v>
      </c>
      <c r="ER53" s="40">
        <f t="shared" si="103"/>
        <v>0</v>
      </c>
      <c r="ES53" s="40">
        <f t="shared" si="104"/>
        <v>0</v>
      </c>
      <c r="ET53" s="40">
        <f t="shared" si="105"/>
        <v>0</v>
      </c>
      <c r="EU53" s="40">
        <f t="shared" si="106"/>
        <v>0</v>
      </c>
      <c r="EV53" s="40">
        <f t="shared" si="107"/>
        <v>0</v>
      </c>
      <c r="EW53" s="40">
        <f t="shared" si="108"/>
        <v>0</v>
      </c>
      <c r="EX53" s="40">
        <f t="shared" si="109"/>
        <v>0</v>
      </c>
      <c r="EY53" s="40">
        <f t="shared" si="110"/>
        <v>0</v>
      </c>
      <c r="EZ53" s="40">
        <f t="shared" si="111"/>
        <v>0</v>
      </c>
      <c r="FA53" s="40">
        <f t="shared" si="112"/>
        <v>0</v>
      </c>
      <c r="FB53" s="40">
        <f t="shared" si="113"/>
        <v>0</v>
      </c>
      <c r="FC53" s="40">
        <f t="shared" si="114"/>
        <v>0</v>
      </c>
      <c r="FD53" s="40">
        <f t="shared" si="115"/>
        <v>0</v>
      </c>
      <c r="FE53" s="40">
        <f t="shared" si="116"/>
        <v>0</v>
      </c>
      <c r="FF53" s="40">
        <f t="shared" si="117"/>
        <v>0</v>
      </c>
      <c r="FG53" s="40">
        <f t="shared" si="118"/>
        <v>0</v>
      </c>
      <c r="FH53" s="40">
        <f t="shared" si="119"/>
        <v>0</v>
      </c>
      <c r="FI53" s="40">
        <f t="shared" si="120"/>
        <v>0</v>
      </c>
      <c r="FJ53" s="40">
        <f t="shared" si="121"/>
        <v>0</v>
      </c>
      <c r="FK53" s="38">
        <f t="shared" si="25"/>
        <v>0</v>
      </c>
      <c r="FL53">
        <v>7</v>
      </c>
      <c r="FM53">
        <v>7</v>
      </c>
      <c r="FN53">
        <v>7</v>
      </c>
      <c r="FO53">
        <v>7</v>
      </c>
      <c r="FP53">
        <v>7</v>
      </c>
      <c r="FQ53">
        <v>7</v>
      </c>
      <c r="FR53">
        <v>4</v>
      </c>
      <c r="FS53">
        <v>6</v>
      </c>
      <c r="FT53">
        <v>6</v>
      </c>
      <c r="FU53">
        <v>6</v>
      </c>
      <c r="FV53" s="38">
        <f t="shared" si="61"/>
        <v>37</v>
      </c>
      <c r="FW53" s="38">
        <f t="shared" si="62"/>
        <v>27</v>
      </c>
      <c r="FX53">
        <v>5</v>
      </c>
      <c r="FY53">
        <v>5</v>
      </c>
      <c r="FZ53">
        <v>5</v>
      </c>
      <c r="GA53">
        <v>5</v>
      </c>
      <c r="GB53">
        <v>5</v>
      </c>
      <c r="GC53">
        <v>4</v>
      </c>
      <c r="GD53">
        <v>4</v>
      </c>
      <c r="GE53">
        <v>3</v>
      </c>
      <c r="GF53">
        <v>0</v>
      </c>
      <c r="GG53">
        <v>2</v>
      </c>
      <c r="GH53">
        <v>5</v>
      </c>
      <c r="GI53">
        <v>4</v>
      </c>
      <c r="GJ53">
        <v>5</v>
      </c>
      <c r="GK53">
        <v>4</v>
      </c>
      <c r="GL53">
        <v>4</v>
      </c>
      <c r="GM53">
        <v>4</v>
      </c>
      <c r="GN53">
        <v>5</v>
      </c>
      <c r="GO53">
        <v>5</v>
      </c>
      <c r="GP53">
        <v>5</v>
      </c>
      <c r="GQ53">
        <v>4</v>
      </c>
      <c r="GR53">
        <v>4</v>
      </c>
      <c r="GS53">
        <v>4</v>
      </c>
      <c r="GT53">
        <v>4</v>
      </c>
      <c r="GU53">
        <v>5</v>
      </c>
      <c r="GV53">
        <v>3</v>
      </c>
      <c r="GW53">
        <v>3</v>
      </c>
      <c r="GX53">
        <v>3</v>
      </c>
      <c r="GY53">
        <v>3</v>
      </c>
      <c r="GZ53">
        <v>3</v>
      </c>
      <c r="HA53">
        <v>5</v>
      </c>
      <c r="HB53">
        <v>5</v>
      </c>
      <c r="HC53">
        <v>5</v>
      </c>
      <c r="HD53" s="38">
        <f t="shared" si="63"/>
        <v>5</v>
      </c>
      <c r="HE53" s="38">
        <f t="shared" si="64"/>
        <v>4.333333333333333</v>
      </c>
      <c r="HF53" s="38">
        <f t="shared" si="65"/>
        <v>1.6666666666666667</v>
      </c>
      <c r="HG53" s="38">
        <f t="shared" si="66"/>
        <v>4.4285714285714288</v>
      </c>
      <c r="HH53" s="38">
        <f t="shared" si="67"/>
        <v>4.4000000000000004</v>
      </c>
      <c r="HI53" s="38">
        <f t="shared" si="68"/>
        <v>3.75</v>
      </c>
      <c r="HJ53" s="38">
        <f t="shared" si="69"/>
        <v>3</v>
      </c>
      <c r="HK53" s="38">
        <f t="shared" si="70"/>
        <v>5</v>
      </c>
      <c r="HL53" t="s">
        <v>643</v>
      </c>
      <c r="HM53">
        <v>0</v>
      </c>
      <c r="HN53" t="s">
        <v>584</v>
      </c>
      <c r="HO53">
        <v>8</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1</v>
      </c>
      <c r="JG53">
        <v>1</v>
      </c>
      <c r="JH53">
        <v>0</v>
      </c>
      <c r="JI53">
        <v>0</v>
      </c>
      <c r="JJ53">
        <v>0</v>
      </c>
      <c r="JK53">
        <v>0</v>
      </c>
      <c r="JL53">
        <v>0</v>
      </c>
      <c r="JM53">
        <v>0</v>
      </c>
      <c r="JN53">
        <v>0</v>
      </c>
      <c r="JO53">
        <v>2</v>
      </c>
      <c r="JP53">
        <v>2</v>
      </c>
      <c r="JQ53">
        <v>2</v>
      </c>
      <c r="JR53">
        <v>3</v>
      </c>
      <c r="JS53">
        <v>1</v>
      </c>
      <c r="JT53">
        <v>1</v>
      </c>
      <c r="JV53">
        <v>2</v>
      </c>
      <c r="JW53">
        <v>1</v>
      </c>
      <c r="JY53">
        <v>0</v>
      </c>
      <c r="JZ53">
        <v>2</v>
      </c>
      <c r="KA53">
        <v>0</v>
      </c>
      <c r="KB53">
        <v>0</v>
      </c>
      <c r="KC53">
        <v>0</v>
      </c>
      <c r="KD53" s="52">
        <f t="shared" si="71"/>
        <v>14</v>
      </c>
      <c r="KE53" s="48">
        <f t="shared" si="72"/>
        <v>2</v>
      </c>
      <c r="KF53" s="53">
        <f t="shared" si="73"/>
        <v>16</v>
      </c>
      <c r="KG53">
        <v>62</v>
      </c>
      <c r="KH53">
        <v>0</v>
      </c>
      <c r="KI53">
        <v>0</v>
      </c>
      <c r="KJ53">
        <v>0</v>
      </c>
      <c r="KK53">
        <v>0</v>
      </c>
      <c r="KL53">
        <v>1</v>
      </c>
      <c r="KM53">
        <v>0</v>
      </c>
      <c r="KN53">
        <v>0</v>
      </c>
      <c r="KO53">
        <v>0</v>
      </c>
      <c r="KP53">
        <v>0</v>
      </c>
      <c r="KQ53">
        <v>0</v>
      </c>
      <c r="KR53">
        <v>0</v>
      </c>
      <c r="KS53" t="s">
        <v>584</v>
      </c>
      <c r="KT53" t="s">
        <v>584</v>
      </c>
      <c r="KU53" t="s">
        <v>584</v>
      </c>
      <c r="KV53">
        <v>1</v>
      </c>
      <c r="KW53">
        <v>1</v>
      </c>
      <c r="KX53">
        <v>1</v>
      </c>
      <c r="KY53">
        <v>1</v>
      </c>
      <c r="KZ53">
        <v>0</v>
      </c>
      <c r="LA53">
        <v>2</v>
      </c>
      <c r="LB53">
        <v>2</v>
      </c>
      <c r="LC53">
        <v>2</v>
      </c>
      <c r="LD53">
        <v>2</v>
      </c>
      <c r="LE53">
        <v>2</v>
      </c>
      <c r="LF53">
        <v>2</v>
      </c>
      <c r="LG53" t="s">
        <v>584</v>
      </c>
      <c r="LH53">
        <v>3</v>
      </c>
      <c r="LI53">
        <v>5</v>
      </c>
      <c r="LJ53">
        <v>3</v>
      </c>
      <c r="LK53">
        <v>3</v>
      </c>
      <c r="LL53">
        <v>3</v>
      </c>
      <c r="LM53">
        <v>3</v>
      </c>
      <c r="LN53">
        <v>5</v>
      </c>
      <c r="LO53">
        <v>1</v>
      </c>
      <c r="LP53">
        <v>3</v>
      </c>
      <c r="LQ53">
        <v>1</v>
      </c>
      <c r="LR53">
        <v>3</v>
      </c>
      <c r="LS53">
        <v>5</v>
      </c>
      <c r="LT53">
        <v>1</v>
      </c>
      <c r="LU53">
        <v>1</v>
      </c>
      <c r="LV53">
        <v>1</v>
      </c>
      <c r="LW53">
        <v>5</v>
      </c>
      <c r="LX53">
        <v>5</v>
      </c>
      <c r="LY53">
        <v>4</v>
      </c>
      <c r="LZ53">
        <v>5</v>
      </c>
      <c r="MA53">
        <v>3</v>
      </c>
      <c r="MB53" s="3">
        <f t="shared" si="87"/>
        <v>3</v>
      </c>
      <c r="MC53" s="3">
        <f t="shared" si="122"/>
        <v>1</v>
      </c>
      <c r="MD53" s="3">
        <f t="shared" si="134"/>
        <v>3</v>
      </c>
      <c r="ME53" s="3">
        <f t="shared" si="135"/>
        <v>3</v>
      </c>
      <c r="MF53" s="3">
        <f t="shared" si="136"/>
        <v>3</v>
      </c>
      <c r="MG53" s="3">
        <f t="shared" si="137"/>
        <v>3</v>
      </c>
      <c r="MH53" s="3">
        <f t="shared" si="123"/>
        <v>1</v>
      </c>
      <c r="MI53" s="3">
        <f t="shared" si="124"/>
        <v>5</v>
      </c>
      <c r="MJ53" s="3">
        <f t="shared" si="129"/>
        <v>3</v>
      </c>
      <c r="MK53" s="3">
        <f t="shared" si="138"/>
        <v>1</v>
      </c>
      <c r="ML53" s="3">
        <f t="shared" si="130"/>
        <v>3</v>
      </c>
      <c r="MM53" s="3">
        <f t="shared" si="139"/>
        <v>5</v>
      </c>
      <c r="MN53" s="3">
        <f t="shared" si="131"/>
        <v>1</v>
      </c>
      <c r="MO53" s="3">
        <f t="shared" si="140"/>
        <v>1</v>
      </c>
      <c r="MP53" s="3">
        <f t="shared" si="132"/>
        <v>1</v>
      </c>
      <c r="MQ53" s="3">
        <f t="shared" si="133"/>
        <v>5</v>
      </c>
      <c r="MR53" s="3">
        <f t="shared" si="141"/>
        <v>5</v>
      </c>
      <c r="MS53" s="3">
        <f t="shared" si="125"/>
        <v>2</v>
      </c>
      <c r="MT53" s="3">
        <f t="shared" si="142"/>
        <v>5</v>
      </c>
      <c r="MU53" s="3">
        <f t="shared" si="126"/>
        <v>3</v>
      </c>
      <c r="MV53" s="34">
        <f t="shared" si="127"/>
        <v>57</v>
      </c>
      <c r="MW53">
        <v>0</v>
      </c>
      <c r="MX53">
        <v>0</v>
      </c>
      <c r="MY53">
        <v>0</v>
      </c>
      <c r="MZ53">
        <v>0</v>
      </c>
      <c r="NA53">
        <v>0</v>
      </c>
      <c r="NB53">
        <v>0</v>
      </c>
      <c r="NC53">
        <v>1</v>
      </c>
      <c r="ND53">
        <v>1</v>
      </c>
      <c r="NE53">
        <v>0</v>
      </c>
      <c r="NF53">
        <v>0</v>
      </c>
      <c r="NG53">
        <v>2</v>
      </c>
      <c r="NH53" s="59">
        <f t="shared" si="51"/>
        <v>0</v>
      </c>
      <c r="NI53">
        <f t="shared" si="52"/>
        <v>50</v>
      </c>
      <c r="NJ53">
        <f t="shared" si="53"/>
        <v>2</v>
      </c>
      <c r="NK53" s="34">
        <f t="shared" si="54"/>
        <v>4</v>
      </c>
    </row>
    <row r="54" spans="1:375" x14ac:dyDescent="0.2">
      <c r="A54" t="s">
        <v>122</v>
      </c>
      <c r="B54">
        <v>53</v>
      </c>
      <c r="C54" s="26">
        <v>42747</v>
      </c>
      <c r="D54">
        <v>2</v>
      </c>
      <c r="E54">
        <v>9</v>
      </c>
      <c r="F54">
        <v>8</v>
      </c>
      <c r="G54">
        <v>0</v>
      </c>
      <c r="H54">
        <v>0</v>
      </c>
      <c r="I54">
        <v>0</v>
      </c>
      <c r="J54">
        <v>1</v>
      </c>
      <c r="K54">
        <v>0</v>
      </c>
      <c r="L54">
        <v>0</v>
      </c>
      <c r="M54">
        <v>3</v>
      </c>
      <c r="N54">
        <v>3</v>
      </c>
      <c r="O54">
        <v>0</v>
      </c>
      <c r="P54">
        <v>2</v>
      </c>
      <c r="Q54">
        <v>0</v>
      </c>
      <c r="R54">
        <v>0</v>
      </c>
      <c r="S54">
        <v>0</v>
      </c>
      <c r="T54">
        <f t="shared" si="55"/>
        <v>1</v>
      </c>
      <c r="U54">
        <f t="shared" si="0"/>
        <v>0</v>
      </c>
      <c r="V54" s="35">
        <f t="shared" si="56"/>
        <v>9</v>
      </c>
      <c r="W54">
        <v>1</v>
      </c>
      <c r="X54">
        <v>0</v>
      </c>
      <c r="Y54">
        <v>0</v>
      </c>
      <c r="Z54">
        <v>0</v>
      </c>
      <c r="AA54">
        <v>0</v>
      </c>
      <c r="AB54">
        <v>0</v>
      </c>
      <c r="AC54">
        <v>0</v>
      </c>
      <c r="AD54">
        <v>0</v>
      </c>
      <c r="AE54">
        <v>0</v>
      </c>
      <c r="AF54">
        <v>1</v>
      </c>
      <c r="AG54">
        <v>3</v>
      </c>
      <c r="AH54">
        <v>0</v>
      </c>
      <c r="AI54">
        <v>0</v>
      </c>
      <c r="AJ54" s="38">
        <f t="shared" si="57"/>
        <v>4</v>
      </c>
      <c r="AK54" s="38">
        <f t="shared" si="58"/>
        <v>0</v>
      </c>
      <c r="AL54" s="38">
        <f t="shared" si="59"/>
        <v>1</v>
      </c>
      <c r="AM54" s="38">
        <f t="shared" si="60"/>
        <v>5</v>
      </c>
      <c r="AN54">
        <v>1</v>
      </c>
      <c r="AO54">
        <v>0</v>
      </c>
      <c r="AP54">
        <v>0</v>
      </c>
      <c r="AQ54">
        <v>0</v>
      </c>
      <c r="AR54">
        <v>0</v>
      </c>
      <c r="AS54">
        <v>0</v>
      </c>
      <c r="AT54">
        <v>1</v>
      </c>
      <c r="AU54">
        <v>0</v>
      </c>
      <c r="AV54">
        <v>0</v>
      </c>
      <c r="AW54">
        <v>0</v>
      </c>
      <c r="AX54">
        <v>1</v>
      </c>
      <c r="AY54">
        <v>0</v>
      </c>
      <c r="AZ54">
        <v>0</v>
      </c>
      <c r="BA54">
        <v>0</v>
      </c>
      <c r="BB54">
        <v>0</v>
      </c>
      <c r="BC54">
        <v>1</v>
      </c>
      <c r="BD54">
        <v>0</v>
      </c>
      <c r="BE54">
        <v>0</v>
      </c>
      <c r="BF54">
        <v>0</v>
      </c>
      <c r="BG54">
        <v>0</v>
      </c>
      <c r="BH54">
        <v>1</v>
      </c>
      <c r="BI54">
        <v>0</v>
      </c>
      <c r="BJ54">
        <v>0</v>
      </c>
      <c r="BK54">
        <v>0</v>
      </c>
      <c r="BL54">
        <v>0</v>
      </c>
      <c r="BM54">
        <v>1</v>
      </c>
      <c r="BN54">
        <v>0</v>
      </c>
      <c r="BO54">
        <v>0</v>
      </c>
      <c r="BP54">
        <v>0</v>
      </c>
      <c r="BQ54">
        <v>0</v>
      </c>
      <c r="BR54">
        <v>1</v>
      </c>
      <c r="BS54">
        <v>0</v>
      </c>
      <c r="BT54">
        <v>0</v>
      </c>
      <c r="BU54">
        <v>0</v>
      </c>
      <c r="BV54">
        <v>0</v>
      </c>
      <c r="BW54">
        <v>1</v>
      </c>
      <c r="BX54">
        <v>1</v>
      </c>
      <c r="BY54">
        <v>0</v>
      </c>
      <c r="BZ54">
        <v>0</v>
      </c>
      <c r="CA54">
        <v>0</v>
      </c>
      <c r="CB54">
        <v>1</v>
      </c>
      <c r="CC54">
        <v>0</v>
      </c>
      <c r="CD54">
        <v>0</v>
      </c>
      <c r="CE54">
        <v>0</v>
      </c>
      <c r="CF54">
        <v>0</v>
      </c>
      <c r="CG54">
        <v>1</v>
      </c>
      <c r="CH54">
        <v>0</v>
      </c>
      <c r="CI54">
        <v>0</v>
      </c>
      <c r="CJ54">
        <v>0</v>
      </c>
      <c r="CK54">
        <v>0</v>
      </c>
      <c r="CL54">
        <v>1</v>
      </c>
      <c r="CM54">
        <v>0</v>
      </c>
      <c r="CN54">
        <v>0</v>
      </c>
      <c r="CO54">
        <v>0</v>
      </c>
      <c r="CP54">
        <v>0</v>
      </c>
      <c r="CQ54">
        <v>1</v>
      </c>
      <c r="CR54">
        <v>0</v>
      </c>
      <c r="CS54">
        <v>0</v>
      </c>
      <c r="CT54">
        <v>0</v>
      </c>
      <c r="CU54">
        <v>0</v>
      </c>
      <c r="CV54">
        <v>1</v>
      </c>
      <c r="CW54">
        <v>0</v>
      </c>
      <c r="CX54">
        <v>0</v>
      </c>
      <c r="CY54">
        <v>0</v>
      </c>
      <c r="CZ54">
        <v>0</v>
      </c>
      <c r="DA54">
        <v>1</v>
      </c>
      <c r="DB54">
        <v>0</v>
      </c>
      <c r="DC54">
        <v>0</v>
      </c>
      <c r="DD54">
        <v>0</v>
      </c>
      <c r="DE54">
        <v>0</v>
      </c>
      <c r="DF54">
        <v>1</v>
      </c>
      <c r="DG54">
        <v>0</v>
      </c>
      <c r="DH54">
        <v>0</v>
      </c>
      <c r="DI54">
        <v>0</v>
      </c>
      <c r="DJ54">
        <v>0</v>
      </c>
      <c r="DK54">
        <v>0</v>
      </c>
      <c r="DL54">
        <v>1</v>
      </c>
      <c r="DM54">
        <v>0</v>
      </c>
      <c r="DN54">
        <v>0</v>
      </c>
      <c r="DO54">
        <v>0</v>
      </c>
      <c r="DP54">
        <v>1</v>
      </c>
      <c r="DQ54">
        <v>0</v>
      </c>
      <c r="DR54">
        <v>0</v>
      </c>
      <c r="DS54">
        <v>0</v>
      </c>
      <c r="DT54">
        <v>0</v>
      </c>
      <c r="DU54">
        <v>1</v>
      </c>
      <c r="DV54">
        <v>0</v>
      </c>
      <c r="DW54">
        <v>0</v>
      </c>
      <c r="DX54">
        <v>0</v>
      </c>
      <c r="DY54">
        <v>0</v>
      </c>
      <c r="DZ54">
        <v>1</v>
      </c>
      <c r="EA54">
        <v>0</v>
      </c>
      <c r="EB54">
        <v>0</v>
      </c>
      <c r="EC54">
        <v>0</v>
      </c>
      <c r="ED54">
        <v>0</v>
      </c>
      <c r="EF54">
        <v>1</v>
      </c>
      <c r="EG54">
        <v>0</v>
      </c>
      <c r="EH54">
        <v>0</v>
      </c>
      <c r="EI54">
        <v>0</v>
      </c>
      <c r="EJ54">
        <v>0</v>
      </c>
      <c r="EK54">
        <v>1</v>
      </c>
      <c r="EL54">
        <v>0</v>
      </c>
      <c r="EM54">
        <v>0</v>
      </c>
      <c r="EN54">
        <v>0</v>
      </c>
      <c r="EO54">
        <v>0</v>
      </c>
      <c r="EP54" s="40">
        <f t="shared" si="101"/>
        <v>0</v>
      </c>
      <c r="EQ54" s="40">
        <f t="shared" si="102"/>
        <v>1</v>
      </c>
      <c r="ER54" s="40">
        <f t="shared" si="103"/>
        <v>0</v>
      </c>
      <c r="ES54" s="40">
        <f t="shared" si="104"/>
        <v>0</v>
      </c>
      <c r="ET54" s="40">
        <f t="shared" si="105"/>
        <v>0</v>
      </c>
      <c r="EU54" s="40">
        <f t="shared" si="106"/>
        <v>0</v>
      </c>
      <c r="EV54" s="40">
        <f t="shared" si="107"/>
        <v>0</v>
      </c>
      <c r="EW54" s="40">
        <f t="shared" si="108"/>
        <v>1</v>
      </c>
      <c r="EX54" s="40">
        <f t="shared" si="109"/>
        <v>0</v>
      </c>
      <c r="EY54" s="40">
        <f t="shared" si="110"/>
        <v>0</v>
      </c>
      <c r="EZ54" s="40">
        <f t="shared" si="111"/>
        <v>0</v>
      </c>
      <c r="FA54" s="40">
        <f t="shared" si="112"/>
        <v>0</v>
      </c>
      <c r="FB54" s="40">
        <f t="shared" si="113"/>
        <v>0</v>
      </c>
      <c r="FC54" s="40">
        <f t="shared" si="114"/>
        <v>0</v>
      </c>
      <c r="FD54" s="40">
        <f t="shared" si="115"/>
        <v>0</v>
      </c>
      <c r="FE54" s="40">
        <f t="shared" si="116"/>
        <v>1</v>
      </c>
      <c r="FF54" s="40">
        <f t="shared" si="117"/>
        <v>0</v>
      </c>
      <c r="FG54" s="40">
        <f t="shared" si="118"/>
        <v>0</v>
      </c>
      <c r="FH54" s="40">
        <f t="shared" si="119"/>
        <v>0</v>
      </c>
      <c r="FI54" s="40">
        <f t="shared" si="120"/>
        <v>0</v>
      </c>
      <c r="FJ54" s="40">
        <f t="shared" si="121"/>
        <v>0</v>
      </c>
      <c r="FK54" s="38">
        <f t="shared" si="25"/>
        <v>3</v>
      </c>
      <c r="FL54">
        <v>6</v>
      </c>
      <c r="FM54">
        <v>3</v>
      </c>
      <c r="FN54">
        <v>2</v>
      </c>
      <c r="FO54">
        <v>1</v>
      </c>
      <c r="FP54">
        <v>3</v>
      </c>
      <c r="FQ54">
        <v>1</v>
      </c>
      <c r="FR54">
        <v>0</v>
      </c>
      <c r="FS54">
        <v>2</v>
      </c>
      <c r="FT54">
        <v>0</v>
      </c>
      <c r="FU54">
        <v>0</v>
      </c>
      <c r="FV54" s="38">
        <f t="shared" si="61"/>
        <v>13</v>
      </c>
      <c r="FW54" s="38">
        <f t="shared" si="62"/>
        <v>5</v>
      </c>
      <c r="FX54">
        <v>1</v>
      </c>
      <c r="FY54">
        <v>2</v>
      </c>
      <c r="FZ54">
        <v>2</v>
      </c>
      <c r="GA54">
        <v>0</v>
      </c>
      <c r="GB54">
        <v>2</v>
      </c>
      <c r="GC54">
        <v>1</v>
      </c>
      <c r="GD54">
        <v>3</v>
      </c>
      <c r="GE54">
        <v>0</v>
      </c>
      <c r="GF54">
        <v>0</v>
      </c>
      <c r="GG54">
        <v>0</v>
      </c>
      <c r="GH54">
        <v>0</v>
      </c>
      <c r="GI54">
        <v>0</v>
      </c>
      <c r="GJ54">
        <v>2</v>
      </c>
      <c r="GK54">
        <v>1</v>
      </c>
      <c r="GL54">
        <v>0</v>
      </c>
      <c r="GM54">
        <v>1</v>
      </c>
      <c r="GN54">
        <v>2</v>
      </c>
      <c r="GO54">
        <v>0</v>
      </c>
      <c r="GP54">
        <v>0</v>
      </c>
      <c r="GQ54">
        <v>0</v>
      </c>
      <c r="GR54">
        <v>0</v>
      </c>
      <c r="GS54">
        <v>0</v>
      </c>
      <c r="GT54">
        <v>2</v>
      </c>
      <c r="GU54">
        <v>0</v>
      </c>
      <c r="GV54">
        <v>2</v>
      </c>
      <c r="GW54">
        <v>0</v>
      </c>
      <c r="GX54">
        <v>0</v>
      </c>
      <c r="GY54">
        <v>0</v>
      </c>
      <c r="GZ54">
        <v>2</v>
      </c>
      <c r="HA54">
        <v>5</v>
      </c>
      <c r="HB54" s="32">
        <f>AVERAGE(HA54)</f>
        <v>5</v>
      </c>
      <c r="HC54" s="32">
        <f>AVERAGE(HA54)</f>
        <v>5</v>
      </c>
      <c r="HD54" s="38">
        <f t="shared" si="63"/>
        <v>1.25</v>
      </c>
      <c r="HE54" s="38">
        <f t="shared" si="64"/>
        <v>2</v>
      </c>
      <c r="HF54" s="38">
        <f t="shared" si="65"/>
        <v>0</v>
      </c>
      <c r="HG54" s="38">
        <f t="shared" si="66"/>
        <v>0.8571428571428571</v>
      </c>
      <c r="HH54" s="38">
        <f t="shared" si="67"/>
        <v>0</v>
      </c>
      <c r="HI54" s="38">
        <f t="shared" si="68"/>
        <v>1</v>
      </c>
      <c r="HJ54" s="38">
        <f t="shared" si="69"/>
        <v>0.66666666666666663</v>
      </c>
      <c r="HK54" s="38">
        <f>AVERAGE(HA54:HC54)</f>
        <v>5</v>
      </c>
      <c r="HL54" t="s">
        <v>756</v>
      </c>
      <c r="HM54">
        <v>0</v>
      </c>
      <c r="HN54" t="s">
        <v>757</v>
      </c>
      <c r="HO54">
        <v>2</v>
      </c>
      <c r="HP54">
        <v>0</v>
      </c>
      <c r="HQ54">
        <v>0</v>
      </c>
      <c r="HR54">
        <v>0</v>
      </c>
      <c r="HS54">
        <v>0</v>
      </c>
      <c r="HT54">
        <v>0</v>
      </c>
      <c r="HU54">
        <v>0</v>
      </c>
      <c r="HV54">
        <v>0</v>
      </c>
      <c r="HW54">
        <v>0</v>
      </c>
      <c r="HX54">
        <v>1</v>
      </c>
      <c r="HY54">
        <v>1</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0</v>
      </c>
      <c r="JE54">
        <v>0</v>
      </c>
      <c r="JF54">
        <v>1</v>
      </c>
      <c r="JG54">
        <v>1</v>
      </c>
      <c r="JH54">
        <v>0</v>
      </c>
      <c r="JI54">
        <v>0</v>
      </c>
      <c r="JJ54">
        <v>0</v>
      </c>
      <c r="JK54">
        <v>0</v>
      </c>
      <c r="JL54">
        <v>0</v>
      </c>
      <c r="JM54">
        <v>0</v>
      </c>
      <c r="JN54">
        <v>0</v>
      </c>
      <c r="JO54">
        <v>2</v>
      </c>
      <c r="JP54">
        <v>0</v>
      </c>
      <c r="JQ54">
        <v>2</v>
      </c>
      <c r="JR54">
        <v>3</v>
      </c>
      <c r="JS54">
        <v>3</v>
      </c>
      <c r="JT54">
        <v>0</v>
      </c>
      <c r="JU54">
        <v>0</v>
      </c>
      <c r="JV54">
        <v>2</v>
      </c>
      <c r="JW54">
        <v>1</v>
      </c>
      <c r="JX54">
        <v>0</v>
      </c>
      <c r="JY54">
        <v>0</v>
      </c>
      <c r="JZ54">
        <v>0</v>
      </c>
      <c r="KA54">
        <v>0</v>
      </c>
      <c r="KB54">
        <v>0</v>
      </c>
      <c r="KC54">
        <v>0</v>
      </c>
      <c r="KD54" s="52">
        <f t="shared" si="71"/>
        <v>13</v>
      </c>
      <c r="KE54" s="48">
        <f t="shared" si="72"/>
        <v>0</v>
      </c>
      <c r="KF54" s="53">
        <f t="shared" si="73"/>
        <v>13</v>
      </c>
      <c r="KG54">
        <v>75</v>
      </c>
      <c r="KH54">
        <v>0</v>
      </c>
      <c r="KI54">
        <v>0</v>
      </c>
      <c r="KJ54">
        <v>0</v>
      </c>
      <c r="KK54">
        <v>0</v>
      </c>
      <c r="KL54">
        <v>0</v>
      </c>
      <c r="KM54">
        <v>1</v>
      </c>
      <c r="KN54">
        <v>0</v>
      </c>
      <c r="KO54">
        <v>0</v>
      </c>
      <c r="KP54">
        <v>0</v>
      </c>
      <c r="KQ54">
        <v>0</v>
      </c>
      <c r="KR54">
        <v>0</v>
      </c>
      <c r="KS54" t="s">
        <v>584</v>
      </c>
      <c r="KT54" t="s">
        <v>758</v>
      </c>
      <c r="KU54" t="s">
        <v>759</v>
      </c>
      <c r="KV54">
        <v>3</v>
      </c>
      <c r="KW54">
        <v>0</v>
      </c>
      <c r="KX54">
        <v>1</v>
      </c>
      <c r="KY54">
        <v>2</v>
      </c>
      <c r="KZ54">
        <v>1</v>
      </c>
      <c r="LA54">
        <v>2</v>
      </c>
      <c r="LB54">
        <v>2</v>
      </c>
      <c r="LC54">
        <v>2</v>
      </c>
      <c r="LD54">
        <v>2</v>
      </c>
      <c r="LE54">
        <v>2</v>
      </c>
      <c r="LF54">
        <v>2</v>
      </c>
      <c r="LG54" t="s">
        <v>584</v>
      </c>
      <c r="LH54">
        <v>4</v>
      </c>
      <c r="LI54">
        <v>1</v>
      </c>
      <c r="LJ54">
        <v>3</v>
      </c>
      <c r="LK54">
        <v>3</v>
      </c>
      <c r="LL54">
        <v>2</v>
      </c>
      <c r="LM54">
        <v>3</v>
      </c>
      <c r="LN54">
        <v>5</v>
      </c>
      <c r="LO54">
        <v>2</v>
      </c>
      <c r="LP54">
        <v>3</v>
      </c>
      <c r="LQ54">
        <v>2</v>
      </c>
      <c r="LR54">
        <v>2</v>
      </c>
      <c r="LS54">
        <v>1</v>
      </c>
      <c r="LT54">
        <v>3</v>
      </c>
      <c r="LU54">
        <v>3</v>
      </c>
      <c r="LV54">
        <v>3</v>
      </c>
      <c r="LW54">
        <v>5</v>
      </c>
      <c r="LX54">
        <v>3</v>
      </c>
      <c r="LY54">
        <v>3</v>
      </c>
      <c r="LZ54">
        <v>2</v>
      </c>
      <c r="MA54">
        <v>4</v>
      </c>
      <c r="MB54" s="3">
        <f t="shared" ref="MB54:MB85" si="143">LH54</f>
        <v>4</v>
      </c>
      <c r="MC54" s="3">
        <f t="shared" si="122"/>
        <v>5</v>
      </c>
      <c r="MD54" s="3">
        <f t="shared" si="134"/>
        <v>3</v>
      </c>
      <c r="ME54" s="3">
        <f t="shared" si="135"/>
        <v>3</v>
      </c>
      <c r="MF54" s="3">
        <f t="shared" si="136"/>
        <v>2</v>
      </c>
      <c r="MG54" s="3">
        <f t="shared" si="137"/>
        <v>3</v>
      </c>
      <c r="MH54" s="3">
        <f t="shared" si="123"/>
        <v>1</v>
      </c>
      <c r="MI54" s="3">
        <f t="shared" si="124"/>
        <v>4</v>
      </c>
      <c r="MJ54" s="3">
        <f t="shared" si="129"/>
        <v>3</v>
      </c>
      <c r="MK54" s="3">
        <f t="shared" si="138"/>
        <v>2</v>
      </c>
      <c r="ML54" s="3">
        <f t="shared" si="130"/>
        <v>2</v>
      </c>
      <c r="MM54" s="3">
        <f t="shared" si="139"/>
        <v>1</v>
      </c>
      <c r="MN54" s="3">
        <f t="shared" si="131"/>
        <v>3</v>
      </c>
      <c r="MO54" s="3">
        <f t="shared" si="140"/>
        <v>3</v>
      </c>
      <c r="MP54" s="3">
        <f t="shared" si="132"/>
        <v>3</v>
      </c>
      <c r="MQ54" s="3">
        <f t="shared" si="133"/>
        <v>5</v>
      </c>
      <c r="MR54" s="3">
        <f t="shared" si="141"/>
        <v>3</v>
      </c>
      <c r="MS54" s="3">
        <f t="shared" si="125"/>
        <v>3</v>
      </c>
      <c r="MT54" s="3">
        <f t="shared" si="142"/>
        <v>2</v>
      </c>
      <c r="MU54" s="3">
        <f t="shared" si="126"/>
        <v>2</v>
      </c>
      <c r="MV54" s="34">
        <f t="shared" si="127"/>
        <v>57</v>
      </c>
      <c r="MW54">
        <v>1</v>
      </c>
      <c r="MX54">
        <v>0</v>
      </c>
      <c r="MY54">
        <v>1</v>
      </c>
      <c r="MZ54">
        <v>0</v>
      </c>
      <c r="NA54">
        <v>1</v>
      </c>
      <c r="NB54">
        <v>0</v>
      </c>
      <c r="NC54">
        <v>1</v>
      </c>
      <c r="ND54">
        <v>0</v>
      </c>
      <c r="NE54">
        <v>0</v>
      </c>
      <c r="NF54">
        <v>1</v>
      </c>
      <c r="NG54">
        <v>2</v>
      </c>
      <c r="NH54" s="59">
        <f t="shared" si="51"/>
        <v>0</v>
      </c>
      <c r="NI54">
        <f t="shared" si="52"/>
        <v>50</v>
      </c>
      <c r="NJ54">
        <f t="shared" si="53"/>
        <v>5</v>
      </c>
      <c r="NK54" s="34">
        <f t="shared" si="54"/>
        <v>10</v>
      </c>
    </row>
    <row r="55" spans="1:375" x14ac:dyDescent="0.2">
      <c r="A55" t="s">
        <v>145</v>
      </c>
      <c r="B55">
        <v>54</v>
      </c>
      <c r="C55" s="26">
        <v>42740</v>
      </c>
      <c r="D55">
        <v>4</v>
      </c>
      <c r="E55">
        <v>8</v>
      </c>
      <c r="F55">
        <v>7</v>
      </c>
      <c r="G55">
        <v>0</v>
      </c>
      <c r="H55">
        <v>1</v>
      </c>
      <c r="I55">
        <v>0</v>
      </c>
      <c r="J55">
        <v>0</v>
      </c>
      <c r="K55">
        <v>0</v>
      </c>
      <c r="L55">
        <v>0</v>
      </c>
      <c r="M55">
        <v>1</v>
      </c>
      <c r="N55">
        <v>2</v>
      </c>
      <c r="O55">
        <v>1</v>
      </c>
      <c r="P55">
        <v>4</v>
      </c>
      <c r="Q55">
        <v>1</v>
      </c>
      <c r="R55">
        <v>1</v>
      </c>
      <c r="S55">
        <v>2</v>
      </c>
      <c r="T55">
        <f t="shared" si="55"/>
        <v>-1</v>
      </c>
      <c r="U55">
        <f t="shared" si="0"/>
        <v>0</v>
      </c>
      <c r="V55" s="35">
        <f t="shared" si="56"/>
        <v>11</v>
      </c>
      <c r="W55">
        <v>4</v>
      </c>
      <c r="X55">
        <v>0</v>
      </c>
      <c r="Y55">
        <v>2</v>
      </c>
      <c r="Z55">
        <v>3</v>
      </c>
      <c r="AA55">
        <v>1</v>
      </c>
      <c r="AB55">
        <v>2</v>
      </c>
      <c r="AC55">
        <v>1</v>
      </c>
      <c r="AD55">
        <v>3</v>
      </c>
      <c r="AE55">
        <v>2</v>
      </c>
      <c r="AF55">
        <v>2</v>
      </c>
      <c r="AG55">
        <v>2</v>
      </c>
      <c r="AH55">
        <v>2</v>
      </c>
      <c r="AI55">
        <v>3</v>
      </c>
      <c r="AJ55" s="38">
        <f t="shared" si="57"/>
        <v>9</v>
      </c>
      <c r="AK55" s="38">
        <f t="shared" si="58"/>
        <v>6</v>
      </c>
      <c r="AL55" s="38">
        <f t="shared" si="59"/>
        <v>12</v>
      </c>
      <c r="AM55" s="38">
        <f t="shared" si="60"/>
        <v>27</v>
      </c>
      <c r="AN55">
        <v>1</v>
      </c>
      <c r="AO55">
        <v>0</v>
      </c>
      <c r="AP55">
        <v>0</v>
      </c>
      <c r="AQ55">
        <v>0</v>
      </c>
      <c r="AR55">
        <v>0</v>
      </c>
      <c r="AS55">
        <v>1</v>
      </c>
      <c r="AT55">
        <v>0</v>
      </c>
      <c r="AU55">
        <v>0</v>
      </c>
      <c r="AV55">
        <v>0</v>
      </c>
      <c r="AW55">
        <v>0</v>
      </c>
      <c r="AX55">
        <v>1</v>
      </c>
      <c r="AY55">
        <v>0</v>
      </c>
      <c r="AZ55">
        <v>0</v>
      </c>
      <c r="BA55">
        <v>0</v>
      </c>
      <c r="BB55">
        <v>0</v>
      </c>
      <c r="BC55">
        <v>0</v>
      </c>
      <c r="BD55">
        <v>1</v>
      </c>
      <c r="BE55">
        <v>0</v>
      </c>
      <c r="BF55">
        <v>0</v>
      </c>
      <c r="BG55">
        <v>0</v>
      </c>
      <c r="BH55">
        <v>1</v>
      </c>
      <c r="BI55">
        <v>0</v>
      </c>
      <c r="BJ55">
        <v>0</v>
      </c>
      <c r="BK55">
        <v>0</v>
      </c>
      <c r="BL55">
        <v>0</v>
      </c>
      <c r="BM55">
        <v>1</v>
      </c>
      <c r="BN55">
        <v>0</v>
      </c>
      <c r="BO55">
        <v>0</v>
      </c>
      <c r="BP55">
        <v>0</v>
      </c>
      <c r="BQ55">
        <v>0</v>
      </c>
      <c r="BR55">
        <v>1</v>
      </c>
      <c r="BS55">
        <v>0</v>
      </c>
      <c r="BT55">
        <v>0</v>
      </c>
      <c r="BU55">
        <v>0</v>
      </c>
      <c r="BV55">
        <v>0</v>
      </c>
      <c r="BW55">
        <v>1</v>
      </c>
      <c r="BX55">
        <v>0</v>
      </c>
      <c r="BY55">
        <v>0</v>
      </c>
      <c r="BZ55">
        <v>0</v>
      </c>
      <c r="CA55">
        <v>0</v>
      </c>
      <c r="CB55">
        <v>1</v>
      </c>
      <c r="CC55">
        <v>0</v>
      </c>
      <c r="CD55">
        <v>0</v>
      </c>
      <c r="CE55">
        <v>0</v>
      </c>
      <c r="CF55">
        <v>0</v>
      </c>
      <c r="CG55">
        <v>1</v>
      </c>
      <c r="CH55">
        <v>0</v>
      </c>
      <c r="CI55">
        <v>0</v>
      </c>
      <c r="CJ55">
        <v>0</v>
      </c>
      <c r="CK55">
        <v>0</v>
      </c>
      <c r="CL55">
        <v>1</v>
      </c>
      <c r="CM55">
        <v>0</v>
      </c>
      <c r="CN55">
        <v>0</v>
      </c>
      <c r="CO55">
        <v>0</v>
      </c>
      <c r="CP55">
        <v>0</v>
      </c>
      <c r="CQ55">
        <v>0</v>
      </c>
      <c r="CR55">
        <v>1</v>
      </c>
      <c r="CS55">
        <v>0</v>
      </c>
      <c r="CT55">
        <v>0</v>
      </c>
      <c r="CU55">
        <v>0</v>
      </c>
      <c r="CV55">
        <v>1</v>
      </c>
      <c r="CW55">
        <v>0</v>
      </c>
      <c r="CX55">
        <v>0</v>
      </c>
      <c r="CY55">
        <v>0</v>
      </c>
      <c r="CZ55">
        <v>0</v>
      </c>
      <c r="DA55">
        <v>0</v>
      </c>
      <c r="DB55">
        <v>1</v>
      </c>
      <c r="DC55">
        <v>0</v>
      </c>
      <c r="DD55">
        <v>0</v>
      </c>
      <c r="DE55">
        <v>0</v>
      </c>
      <c r="DF55">
        <v>0</v>
      </c>
      <c r="DG55">
        <v>1</v>
      </c>
      <c r="DH55">
        <v>0</v>
      </c>
      <c r="DI55">
        <v>0</v>
      </c>
      <c r="DJ55">
        <v>0</v>
      </c>
      <c r="DK55">
        <v>0</v>
      </c>
      <c r="DL55">
        <v>1</v>
      </c>
      <c r="DM55">
        <v>0</v>
      </c>
      <c r="DN55">
        <v>0</v>
      </c>
      <c r="DO55">
        <v>0</v>
      </c>
      <c r="DP55">
        <v>0</v>
      </c>
      <c r="DQ55">
        <v>1</v>
      </c>
      <c r="DR55">
        <v>0</v>
      </c>
      <c r="DS55">
        <v>0</v>
      </c>
      <c r="DT55">
        <v>0</v>
      </c>
      <c r="DU55">
        <v>0</v>
      </c>
      <c r="DV55">
        <v>1</v>
      </c>
      <c r="DW55">
        <v>0</v>
      </c>
      <c r="DX55">
        <v>0</v>
      </c>
      <c r="DY55">
        <v>0</v>
      </c>
      <c r="DZ55">
        <v>0</v>
      </c>
      <c r="EA55">
        <v>1</v>
      </c>
      <c r="EB55">
        <v>0</v>
      </c>
      <c r="EC55">
        <v>0</v>
      </c>
      <c r="ED55">
        <v>0</v>
      </c>
      <c r="EE55">
        <v>0</v>
      </c>
      <c r="EF55">
        <v>0</v>
      </c>
      <c r="EG55">
        <v>1</v>
      </c>
      <c r="EH55">
        <v>0</v>
      </c>
      <c r="EI55">
        <v>0</v>
      </c>
      <c r="EJ55">
        <v>0</v>
      </c>
      <c r="EK55">
        <v>0</v>
      </c>
      <c r="EL55">
        <v>1</v>
      </c>
      <c r="EM55">
        <v>0</v>
      </c>
      <c r="EN55">
        <v>0</v>
      </c>
      <c r="EO55">
        <v>0</v>
      </c>
      <c r="EP55" s="40">
        <f t="shared" si="101"/>
        <v>0</v>
      </c>
      <c r="EQ55" s="40">
        <f t="shared" si="102"/>
        <v>0</v>
      </c>
      <c r="ER55" s="40">
        <f t="shared" si="103"/>
        <v>0</v>
      </c>
      <c r="ES55" s="40">
        <f t="shared" si="104"/>
        <v>1</v>
      </c>
      <c r="ET55" s="40">
        <f t="shared" si="105"/>
        <v>0</v>
      </c>
      <c r="EU55" s="40">
        <f t="shared" si="106"/>
        <v>0</v>
      </c>
      <c r="EV55" s="40">
        <f t="shared" si="107"/>
        <v>0</v>
      </c>
      <c r="EW55" s="40">
        <f t="shared" si="108"/>
        <v>0</v>
      </c>
      <c r="EX55" s="40">
        <f t="shared" si="109"/>
        <v>0</v>
      </c>
      <c r="EY55" s="40">
        <f t="shared" si="110"/>
        <v>0</v>
      </c>
      <c r="EZ55" s="40">
        <f t="shared" si="111"/>
        <v>0</v>
      </c>
      <c r="FA55" s="40">
        <f t="shared" si="112"/>
        <v>1</v>
      </c>
      <c r="FB55" s="40">
        <f t="shared" si="113"/>
        <v>0</v>
      </c>
      <c r="FC55" s="40">
        <f t="shared" si="114"/>
        <v>1</v>
      </c>
      <c r="FD55" s="40">
        <f t="shared" si="115"/>
        <v>1</v>
      </c>
      <c r="FE55" s="40">
        <f t="shared" si="116"/>
        <v>1</v>
      </c>
      <c r="FF55" s="40">
        <f t="shared" si="117"/>
        <v>1</v>
      </c>
      <c r="FG55" s="40">
        <f t="shared" si="118"/>
        <v>1</v>
      </c>
      <c r="FH55" s="40">
        <f t="shared" si="119"/>
        <v>1</v>
      </c>
      <c r="FI55" s="40">
        <f t="shared" si="120"/>
        <v>1</v>
      </c>
      <c r="FJ55" s="40">
        <f t="shared" si="121"/>
        <v>1</v>
      </c>
      <c r="FK55" s="38">
        <f t="shared" si="25"/>
        <v>10</v>
      </c>
      <c r="FL55">
        <v>7</v>
      </c>
      <c r="FM55">
        <v>7</v>
      </c>
      <c r="FN55">
        <v>7</v>
      </c>
      <c r="FO55">
        <v>7</v>
      </c>
      <c r="FP55">
        <v>7</v>
      </c>
      <c r="FQ55">
        <v>7</v>
      </c>
      <c r="FR55">
        <v>0</v>
      </c>
      <c r="FS55">
        <v>0</v>
      </c>
      <c r="FT55">
        <v>0</v>
      </c>
      <c r="FU55">
        <v>0</v>
      </c>
      <c r="FV55" s="38">
        <f t="shared" si="61"/>
        <v>21</v>
      </c>
      <c r="FW55" s="38">
        <f t="shared" si="62"/>
        <v>21</v>
      </c>
      <c r="FX55">
        <v>4</v>
      </c>
      <c r="FY55">
        <v>4</v>
      </c>
      <c r="FZ55">
        <v>5</v>
      </c>
      <c r="GA55">
        <v>5</v>
      </c>
      <c r="GB55">
        <v>2</v>
      </c>
      <c r="GC55">
        <v>3</v>
      </c>
      <c r="GD55">
        <v>5</v>
      </c>
      <c r="GE55">
        <v>1</v>
      </c>
      <c r="GF55">
        <v>3</v>
      </c>
      <c r="GG55">
        <v>3</v>
      </c>
      <c r="GH55">
        <v>3</v>
      </c>
      <c r="GI55">
        <v>4</v>
      </c>
      <c r="GJ55">
        <v>4</v>
      </c>
      <c r="GK55">
        <v>4</v>
      </c>
      <c r="GL55">
        <v>3</v>
      </c>
      <c r="GM55">
        <v>3</v>
      </c>
      <c r="GN55">
        <v>4</v>
      </c>
      <c r="GO55">
        <v>4</v>
      </c>
      <c r="GP55">
        <v>3</v>
      </c>
      <c r="GQ55">
        <v>4</v>
      </c>
      <c r="GR55">
        <v>4</v>
      </c>
      <c r="GS55">
        <v>4</v>
      </c>
      <c r="GT55">
        <v>3</v>
      </c>
      <c r="GU55">
        <v>4</v>
      </c>
      <c r="GV55">
        <v>3</v>
      </c>
      <c r="GW55">
        <v>3</v>
      </c>
      <c r="GX55">
        <v>1</v>
      </c>
      <c r="GY55">
        <v>0</v>
      </c>
      <c r="GZ55">
        <v>0</v>
      </c>
      <c r="HA55">
        <v>3</v>
      </c>
      <c r="HB55">
        <v>3</v>
      </c>
      <c r="HC55">
        <v>3</v>
      </c>
      <c r="HD55" s="38">
        <f t="shared" si="63"/>
        <v>4.5</v>
      </c>
      <c r="HE55" s="38">
        <f t="shared" si="64"/>
        <v>3.3333333333333335</v>
      </c>
      <c r="HF55" s="38">
        <f t="shared" si="65"/>
        <v>2.3333333333333335</v>
      </c>
      <c r="HG55" s="38">
        <f t="shared" si="66"/>
        <v>3.5714285714285716</v>
      </c>
      <c r="HH55" s="38">
        <f t="shared" si="67"/>
        <v>3.8</v>
      </c>
      <c r="HI55" s="38">
        <f t="shared" si="68"/>
        <v>3.25</v>
      </c>
      <c r="HJ55" s="38">
        <f t="shared" si="69"/>
        <v>0.33333333333333331</v>
      </c>
      <c r="HK55" s="38">
        <f t="shared" si="70"/>
        <v>3</v>
      </c>
      <c r="HL55" t="s">
        <v>760</v>
      </c>
      <c r="HM55">
        <v>1</v>
      </c>
      <c r="HN55" t="s">
        <v>761</v>
      </c>
      <c r="HO55">
        <v>1</v>
      </c>
      <c r="HP55">
        <v>0</v>
      </c>
      <c r="HQ55">
        <v>0</v>
      </c>
      <c r="HR55">
        <v>0</v>
      </c>
      <c r="HS55">
        <v>0</v>
      </c>
      <c r="HT55">
        <v>1</v>
      </c>
      <c r="HU55">
        <v>1</v>
      </c>
      <c r="HV55">
        <v>0</v>
      </c>
      <c r="HW55">
        <v>0</v>
      </c>
      <c r="HX55">
        <v>0</v>
      </c>
      <c r="HY55">
        <v>0</v>
      </c>
      <c r="HZ55">
        <v>0</v>
      </c>
      <c r="IA55">
        <v>0</v>
      </c>
      <c r="IB55">
        <v>0</v>
      </c>
      <c r="IC55">
        <v>0</v>
      </c>
      <c r="ID55">
        <v>1</v>
      </c>
      <c r="IE55">
        <v>1</v>
      </c>
      <c r="IF55">
        <v>1</v>
      </c>
      <c r="IG55">
        <v>1</v>
      </c>
      <c r="IH55">
        <v>0</v>
      </c>
      <c r="II55">
        <v>0</v>
      </c>
      <c r="IJ55">
        <v>0</v>
      </c>
      <c r="IK55">
        <v>0</v>
      </c>
      <c r="IL55">
        <v>0</v>
      </c>
      <c r="IM55">
        <v>0</v>
      </c>
      <c r="IN55">
        <v>0</v>
      </c>
      <c r="IO55">
        <v>0</v>
      </c>
      <c r="IP55">
        <v>0</v>
      </c>
      <c r="IQ55">
        <v>0</v>
      </c>
      <c r="IR55">
        <v>0</v>
      </c>
      <c r="IS55">
        <v>0</v>
      </c>
      <c r="IT55">
        <v>1</v>
      </c>
      <c r="IU55">
        <v>1</v>
      </c>
      <c r="IV55">
        <v>0</v>
      </c>
      <c r="IW55">
        <v>0</v>
      </c>
      <c r="IX55">
        <v>0</v>
      </c>
      <c r="IY55">
        <v>0</v>
      </c>
      <c r="IZ55">
        <v>0</v>
      </c>
      <c r="JA55">
        <v>0</v>
      </c>
      <c r="JB55">
        <v>0</v>
      </c>
      <c r="JC55">
        <v>0</v>
      </c>
      <c r="JD55">
        <v>0</v>
      </c>
      <c r="JE55">
        <v>0</v>
      </c>
      <c r="JF55">
        <v>1</v>
      </c>
      <c r="JG55">
        <v>1</v>
      </c>
      <c r="JH55">
        <v>0</v>
      </c>
      <c r="JI55">
        <v>0</v>
      </c>
      <c r="JJ55">
        <v>0</v>
      </c>
      <c r="JK55">
        <v>0</v>
      </c>
      <c r="JL55">
        <v>0</v>
      </c>
      <c r="JM55">
        <v>0</v>
      </c>
      <c r="JN55">
        <v>0</v>
      </c>
      <c r="JO55">
        <v>3</v>
      </c>
      <c r="JP55">
        <v>2</v>
      </c>
      <c r="JQ55">
        <v>2</v>
      </c>
      <c r="JR55">
        <v>2</v>
      </c>
      <c r="JS55">
        <v>3</v>
      </c>
      <c r="JT55">
        <v>2</v>
      </c>
      <c r="JU55">
        <v>0</v>
      </c>
      <c r="JV55">
        <v>2</v>
      </c>
      <c r="JW55">
        <v>2</v>
      </c>
      <c r="JX55">
        <v>1</v>
      </c>
      <c r="JY55">
        <v>1</v>
      </c>
      <c r="JZ55">
        <v>3</v>
      </c>
      <c r="KA55">
        <v>2</v>
      </c>
      <c r="KB55">
        <v>2</v>
      </c>
      <c r="KC55">
        <v>2</v>
      </c>
      <c r="KD55" s="52">
        <f t="shared" si="71"/>
        <v>20</v>
      </c>
      <c r="KE55" s="48">
        <f t="shared" si="72"/>
        <v>9</v>
      </c>
      <c r="KF55" s="53">
        <f t="shared" si="73"/>
        <v>29</v>
      </c>
      <c r="KG55">
        <v>38</v>
      </c>
      <c r="KH55">
        <v>0</v>
      </c>
      <c r="KI55">
        <v>1</v>
      </c>
      <c r="KJ55">
        <v>0</v>
      </c>
      <c r="KK55">
        <v>0</v>
      </c>
      <c r="KL55">
        <v>0</v>
      </c>
      <c r="KM55">
        <v>0</v>
      </c>
      <c r="KN55">
        <v>0</v>
      </c>
      <c r="KO55">
        <v>0</v>
      </c>
      <c r="KP55">
        <v>0</v>
      </c>
      <c r="KQ55">
        <v>0</v>
      </c>
      <c r="KR55">
        <v>0</v>
      </c>
      <c r="KS55" t="s">
        <v>584</v>
      </c>
      <c r="KT55" t="s">
        <v>762</v>
      </c>
      <c r="KU55" t="s">
        <v>763</v>
      </c>
      <c r="KV55">
        <v>2</v>
      </c>
      <c r="KW55">
        <v>1</v>
      </c>
      <c r="KX55">
        <v>1</v>
      </c>
      <c r="KY55">
        <v>1</v>
      </c>
      <c r="KZ55">
        <v>1</v>
      </c>
      <c r="LA55">
        <v>2</v>
      </c>
      <c r="LB55">
        <v>1</v>
      </c>
      <c r="LC55">
        <v>2</v>
      </c>
      <c r="LD55">
        <v>2</v>
      </c>
      <c r="LE55">
        <v>2</v>
      </c>
      <c r="LF55">
        <v>2</v>
      </c>
      <c r="LG55" t="s">
        <v>584</v>
      </c>
      <c r="LH55">
        <v>5</v>
      </c>
      <c r="LI55">
        <v>5</v>
      </c>
      <c r="LJ55">
        <v>3</v>
      </c>
      <c r="LK55">
        <v>4</v>
      </c>
      <c r="LL55">
        <v>2</v>
      </c>
      <c r="LM55">
        <v>2</v>
      </c>
      <c r="LN55">
        <v>5</v>
      </c>
      <c r="LO55">
        <v>4</v>
      </c>
      <c r="LP55">
        <v>4</v>
      </c>
      <c r="LQ55">
        <v>1</v>
      </c>
      <c r="LR55">
        <v>3</v>
      </c>
      <c r="LS55">
        <v>5</v>
      </c>
      <c r="LT55">
        <v>2</v>
      </c>
      <c r="LU55">
        <v>2</v>
      </c>
      <c r="LV55">
        <v>4</v>
      </c>
      <c r="LW55">
        <v>2</v>
      </c>
      <c r="LX55">
        <v>1</v>
      </c>
      <c r="LY55">
        <v>2</v>
      </c>
      <c r="LZ55">
        <v>2</v>
      </c>
      <c r="MA55">
        <v>4</v>
      </c>
      <c r="MB55" s="3">
        <f t="shared" si="143"/>
        <v>5</v>
      </c>
      <c r="MC55" s="3">
        <f t="shared" si="122"/>
        <v>1</v>
      </c>
      <c r="MD55" s="3">
        <f t="shared" si="134"/>
        <v>3</v>
      </c>
      <c r="ME55" s="3">
        <f t="shared" si="135"/>
        <v>4</v>
      </c>
      <c r="MF55" s="3">
        <f t="shared" si="136"/>
        <v>2</v>
      </c>
      <c r="MG55" s="3">
        <f t="shared" si="137"/>
        <v>2</v>
      </c>
      <c r="MH55" s="3">
        <f t="shared" si="123"/>
        <v>1</v>
      </c>
      <c r="MI55" s="3">
        <f t="shared" si="124"/>
        <v>2</v>
      </c>
      <c r="MJ55" s="3">
        <f t="shared" si="129"/>
        <v>4</v>
      </c>
      <c r="MK55" s="3">
        <f t="shared" si="138"/>
        <v>1</v>
      </c>
      <c r="ML55" s="3">
        <f t="shared" si="130"/>
        <v>3</v>
      </c>
      <c r="MM55" s="3">
        <f t="shared" si="139"/>
        <v>5</v>
      </c>
      <c r="MN55" s="3">
        <f t="shared" si="131"/>
        <v>2</v>
      </c>
      <c r="MO55" s="3">
        <f t="shared" si="140"/>
        <v>2</v>
      </c>
      <c r="MP55" s="3">
        <f t="shared" si="132"/>
        <v>4</v>
      </c>
      <c r="MQ55" s="3">
        <f t="shared" si="133"/>
        <v>2</v>
      </c>
      <c r="MR55" s="3">
        <f t="shared" si="141"/>
        <v>1</v>
      </c>
      <c r="MS55" s="3">
        <f t="shared" si="125"/>
        <v>4</v>
      </c>
      <c r="MT55" s="3">
        <f t="shared" si="142"/>
        <v>2</v>
      </c>
      <c r="MU55" s="3">
        <f t="shared" si="126"/>
        <v>2</v>
      </c>
      <c r="MV55" s="34">
        <f t="shared" si="127"/>
        <v>52</v>
      </c>
      <c r="MW55">
        <v>2</v>
      </c>
      <c r="MX55">
        <v>1</v>
      </c>
      <c r="MY55">
        <v>4</v>
      </c>
      <c r="MZ55">
        <v>0</v>
      </c>
      <c r="NA55">
        <v>2</v>
      </c>
      <c r="NB55">
        <v>1</v>
      </c>
      <c r="NC55">
        <v>1</v>
      </c>
      <c r="ND55">
        <v>1</v>
      </c>
      <c r="NE55">
        <v>3</v>
      </c>
      <c r="NF55">
        <v>1</v>
      </c>
      <c r="NG55">
        <v>2</v>
      </c>
      <c r="NH55" s="59">
        <f t="shared" si="51"/>
        <v>0</v>
      </c>
      <c r="NI55">
        <f t="shared" si="52"/>
        <v>50</v>
      </c>
      <c r="NJ55">
        <f t="shared" si="53"/>
        <v>16</v>
      </c>
      <c r="NK55" s="34">
        <f t="shared" si="54"/>
        <v>32</v>
      </c>
    </row>
    <row r="56" spans="1:375" x14ac:dyDescent="0.2">
      <c r="A56" t="s">
        <v>146</v>
      </c>
      <c r="B56">
        <v>55</v>
      </c>
      <c r="C56" s="26">
        <v>42741</v>
      </c>
      <c r="D56">
        <v>5</v>
      </c>
      <c r="E56">
        <v>8</v>
      </c>
      <c r="F56">
        <v>7</v>
      </c>
      <c r="G56">
        <v>0</v>
      </c>
      <c r="H56">
        <v>0</v>
      </c>
      <c r="I56">
        <v>1</v>
      </c>
      <c r="J56">
        <v>0</v>
      </c>
      <c r="K56">
        <v>0</v>
      </c>
      <c r="L56">
        <v>1</v>
      </c>
      <c r="M56">
        <v>0</v>
      </c>
      <c r="N56">
        <v>2</v>
      </c>
      <c r="O56">
        <v>0</v>
      </c>
      <c r="P56">
        <v>2</v>
      </c>
      <c r="Q56">
        <v>3</v>
      </c>
      <c r="R56">
        <v>4</v>
      </c>
      <c r="S56">
        <v>4</v>
      </c>
      <c r="T56">
        <f t="shared" si="55"/>
        <v>1</v>
      </c>
      <c r="U56">
        <f t="shared" si="0"/>
        <v>2</v>
      </c>
      <c r="V56" s="35">
        <f t="shared" si="56"/>
        <v>18</v>
      </c>
      <c r="W56">
        <v>4</v>
      </c>
      <c r="X56">
        <v>0</v>
      </c>
      <c r="Y56">
        <v>4</v>
      </c>
      <c r="Z56">
        <v>4</v>
      </c>
      <c r="AA56">
        <v>4</v>
      </c>
      <c r="AB56">
        <v>4</v>
      </c>
      <c r="AC56">
        <v>4</v>
      </c>
      <c r="AD56">
        <v>4</v>
      </c>
      <c r="AE56">
        <v>4</v>
      </c>
      <c r="AF56">
        <v>4</v>
      </c>
      <c r="AG56">
        <v>4</v>
      </c>
      <c r="AH56">
        <v>4</v>
      </c>
      <c r="AI56">
        <v>4</v>
      </c>
      <c r="AJ56" s="38">
        <f t="shared" si="57"/>
        <v>16</v>
      </c>
      <c r="AK56" s="38">
        <f t="shared" si="58"/>
        <v>12</v>
      </c>
      <c r="AL56" s="38">
        <f t="shared" si="59"/>
        <v>20</v>
      </c>
      <c r="AM56" s="38">
        <f t="shared" si="60"/>
        <v>48</v>
      </c>
      <c r="AN56">
        <v>0</v>
      </c>
      <c r="AO56">
        <v>0</v>
      </c>
      <c r="AP56">
        <v>0</v>
      </c>
      <c r="AQ56">
        <v>0</v>
      </c>
      <c r="AR56">
        <v>1</v>
      </c>
      <c r="AS56">
        <v>0</v>
      </c>
      <c r="AT56">
        <v>1</v>
      </c>
      <c r="AU56">
        <v>0</v>
      </c>
      <c r="AV56">
        <v>0</v>
      </c>
      <c r="AW56">
        <v>0</v>
      </c>
      <c r="AX56">
        <v>1</v>
      </c>
      <c r="AY56">
        <v>0</v>
      </c>
      <c r="AZ56">
        <v>0</v>
      </c>
      <c r="BA56">
        <v>0</v>
      </c>
      <c r="BB56">
        <v>0</v>
      </c>
      <c r="BC56">
        <v>0</v>
      </c>
      <c r="BD56">
        <v>1</v>
      </c>
      <c r="BE56">
        <v>0</v>
      </c>
      <c r="BF56">
        <v>1</v>
      </c>
      <c r="BG56">
        <v>0</v>
      </c>
      <c r="BH56">
        <v>0</v>
      </c>
      <c r="BI56">
        <v>0</v>
      </c>
      <c r="BJ56">
        <v>0</v>
      </c>
      <c r="BK56">
        <v>0</v>
      </c>
      <c r="BL56">
        <v>1</v>
      </c>
      <c r="BM56">
        <v>0</v>
      </c>
      <c r="BN56">
        <v>1</v>
      </c>
      <c r="BO56">
        <v>0</v>
      </c>
      <c r="BP56">
        <v>0</v>
      </c>
      <c r="BQ56">
        <v>0</v>
      </c>
      <c r="BR56">
        <v>0</v>
      </c>
      <c r="BS56">
        <v>0</v>
      </c>
      <c r="BT56">
        <v>0</v>
      </c>
      <c r="BU56">
        <v>0</v>
      </c>
      <c r="BV56">
        <v>1</v>
      </c>
      <c r="BW56">
        <v>0</v>
      </c>
      <c r="BX56">
        <v>0</v>
      </c>
      <c r="BY56">
        <v>0</v>
      </c>
      <c r="BZ56">
        <v>0</v>
      </c>
      <c r="CA56">
        <v>1</v>
      </c>
      <c r="CB56">
        <v>1</v>
      </c>
      <c r="CC56">
        <v>0</v>
      </c>
      <c r="CD56">
        <v>0</v>
      </c>
      <c r="CE56">
        <v>0</v>
      </c>
      <c r="CF56">
        <v>0</v>
      </c>
      <c r="CG56">
        <v>0</v>
      </c>
      <c r="CH56">
        <v>0</v>
      </c>
      <c r="CI56">
        <v>0</v>
      </c>
      <c r="CJ56">
        <v>0</v>
      </c>
      <c r="CK56">
        <v>1</v>
      </c>
      <c r="CL56">
        <v>0</v>
      </c>
      <c r="CM56">
        <v>1</v>
      </c>
      <c r="CN56">
        <v>0</v>
      </c>
      <c r="CO56">
        <v>0</v>
      </c>
      <c r="CP56">
        <v>0</v>
      </c>
      <c r="CQ56">
        <v>0</v>
      </c>
      <c r="CR56">
        <v>1</v>
      </c>
      <c r="CS56">
        <v>0</v>
      </c>
      <c r="CT56">
        <v>0</v>
      </c>
      <c r="CU56">
        <v>0</v>
      </c>
      <c r="CV56">
        <v>0</v>
      </c>
      <c r="CW56">
        <v>1</v>
      </c>
      <c r="CX56">
        <v>0</v>
      </c>
      <c r="CY56">
        <v>0</v>
      </c>
      <c r="CZ56">
        <v>0</v>
      </c>
      <c r="DA56">
        <v>1</v>
      </c>
      <c r="DB56">
        <v>0</v>
      </c>
      <c r="DC56">
        <v>0</v>
      </c>
      <c r="DD56">
        <v>0</v>
      </c>
      <c r="DE56">
        <v>0</v>
      </c>
      <c r="DF56">
        <v>0</v>
      </c>
      <c r="DG56">
        <v>1</v>
      </c>
      <c r="DH56">
        <v>0</v>
      </c>
      <c r="DI56">
        <v>0</v>
      </c>
      <c r="DJ56">
        <v>0</v>
      </c>
      <c r="DK56">
        <v>0</v>
      </c>
      <c r="DL56">
        <v>1</v>
      </c>
      <c r="DM56">
        <v>0</v>
      </c>
      <c r="DN56">
        <v>0</v>
      </c>
      <c r="DO56">
        <v>0</v>
      </c>
      <c r="DP56">
        <v>0</v>
      </c>
      <c r="DQ56">
        <v>1</v>
      </c>
      <c r="DR56">
        <v>0</v>
      </c>
      <c r="DS56">
        <v>0</v>
      </c>
      <c r="DT56">
        <v>0</v>
      </c>
      <c r="DU56">
        <v>0</v>
      </c>
      <c r="DV56">
        <v>1</v>
      </c>
      <c r="DW56">
        <v>0</v>
      </c>
      <c r="DX56">
        <v>0</v>
      </c>
      <c r="DY56">
        <v>0</v>
      </c>
      <c r="DZ56">
        <v>1</v>
      </c>
      <c r="EA56">
        <v>0</v>
      </c>
      <c r="EB56">
        <v>0</v>
      </c>
      <c r="EC56">
        <v>0</v>
      </c>
      <c r="ED56">
        <v>0</v>
      </c>
      <c r="EF56">
        <v>1</v>
      </c>
      <c r="EG56">
        <v>0</v>
      </c>
      <c r="EH56">
        <v>0</v>
      </c>
      <c r="EI56">
        <v>0</v>
      </c>
      <c r="EJ56">
        <v>0</v>
      </c>
      <c r="EK56">
        <v>1</v>
      </c>
      <c r="EL56">
        <v>0</v>
      </c>
      <c r="EM56">
        <v>0</v>
      </c>
      <c r="EN56">
        <v>0</v>
      </c>
      <c r="EO56">
        <v>0</v>
      </c>
      <c r="EP56" s="40" t="str">
        <f t="shared" si="101"/>
        <v>SKIP</v>
      </c>
      <c r="EQ56" s="40">
        <f t="shared" si="102"/>
        <v>1</v>
      </c>
      <c r="ER56" s="40">
        <f t="shared" si="103"/>
        <v>0</v>
      </c>
      <c r="ES56" s="40">
        <f t="shared" si="104"/>
        <v>3</v>
      </c>
      <c r="ET56" s="40" t="str">
        <f t="shared" si="105"/>
        <v>SKIP</v>
      </c>
      <c r="EU56" s="40">
        <f t="shared" si="106"/>
        <v>1</v>
      </c>
      <c r="EV56" s="40" t="str">
        <f t="shared" si="107"/>
        <v>SKIP</v>
      </c>
      <c r="EW56" s="40" t="str">
        <f t="shared" si="108"/>
        <v>SKIP</v>
      </c>
      <c r="EX56" s="40">
        <f t="shared" si="109"/>
        <v>0</v>
      </c>
      <c r="EY56" s="40" t="str">
        <f t="shared" si="110"/>
        <v>SKIP</v>
      </c>
      <c r="EZ56" s="40">
        <f t="shared" si="111"/>
        <v>1</v>
      </c>
      <c r="FA56" s="40">
        <f t="shared" si="112"/>
        <v>1</v>
      </c>
      <c r="FB56" s="40">
        <f t="shared" si="113"/>
        <v>1</v>
      </c>
      <c r="FC56" s="40">
        <f t="shared" si="114"/>
        <v>0</v>
      </c>
      <c r="FD56" s="40">
        <f t="shared" si="115"/>
        <v>1</v>
      </c>
      <c r="FE56" s="40">
        <f t="shared" si="116"/>
        <v>1</v>
      </c>
      <c r="FF56" s="40">
        <f t="shared" si="117"/>
        <v>1</v>
      </c>
      <c r="FG56" s="40">
        <f t="shared" si="118"/>
        <v>1</v>
      </c>
      <c r="FH56" s="40">
        <f t="shared" si="119"/>
        <v>0</v>
      </c>
      <c r="FI56" s="40">
        <f t="shared" si="120"/>
        <v>0</v>
      </c>
      <c r="FJ56" s="40">
        <f t="shared" si="121"/>
        <v>0</v>
      </c>
      <c r="FK56" s="38">
        <f t="shared" si="25"/>
        <v>12</v>
      </c>
      <c r="FL56">
        <v>7</v>
      </c>
      <c r="FM56">
        <v>7</v>
      </c>
      <c r="FN56">
        <v>7</v>
      </c>
      <c r="FO56">
        <v>7</v>
      </c>
      <c r="FP56">
        <v>7</v>
      </c>
      <c r="FQ56">
        <v>7</v>
      </c>
      <c r="FR56">
        <v>7</v>
      </c>
      <c r="FS56">
        <v>7</v>
      </c>
      <c r="FT56">
        <v>7</v>
      </c>
      <c r="FU56">
        <v>7</v>
      </c>
      <c r="FV56" s="38">
        <f t="shared" si="61"/>
        <v>42</v>
      </c>
      <c r="FW56" s="38">
        <f t="shared" si="62"/>
        <v>28</v>
      </c>
      <c r="FX56">
        <v>5</v>
      </c>
      <c r="FY56">
        <v>5</v>
      </c>
      <c r="FZ56">
        <v>5</v>
      </c>
      <c r="GA56">
        <v>5</v>
      </c>
      <c r="GB56">
        <v>5</v>
      </c>
      <c r="GC56">
        <v>5</v>
      </c>
      <c r="GD56">
        <v>5</v>
      </c>
      <c r="GE56">
        <v>5</v>
      </c>
      <c r="GF56">
        <v>5</v>
      </c>
      <c r="GG56">
        <v>5</v>
      </c>
      <c r="GH56">
        <v>5</v>
      </c>
      <c r="GI56">
        <v>5</v>
      </c>
      <c r="GJ56">
        <v>5</v>
      </c>
      <c r="GK56">
        <v>5</v>
      </c>
      <c r="GL56">
        <v>5</v>
      </c>
      <c r="GM56">
        <v>5</v>
      </c>
      <c r="GN56">
        <v>5</v>
      </c>
      <c r="GO56">
        <v>5</v>
      </c>
      <c r="GP56">
        <v>5</v>
      </c>
      <c r="GQ56">
        <v>5</v>
      </c>
      <c r="GR56">
        <v>5</v>
      </c>
      <c r="GS56">
        <v>5</v>
      </c>
      <c r="GT56">
        <v>5</v>
      </c>
      <c r="GU56">
        <v>5</v>
      </c>
      <c r="GV56">
        <v>5</v>
      </c>
      <c r="GW56">
        <v>5</v>
      </c>
      <c r="GX56">
        <v>5</v>
      </c>
      <c r="GY56">
        <v>5</v>
      </c>
      <c r="GZ56">
        <v>5</v>
      </c>
      <c r="HA56">
        <v>5</v>
      </c>
      <c r="HB56">
        <v>5</v>
      </c>
      <c r="HC56">
        <v>5</v>
      </c>
      <c r="HD56" s="38">
        <f t="shared" si="63"/>
        <v>5</v>
      </c>
      <c r="HE56" s="38">
        <f t="shared" si="64"/>
        <v>5</v>
      </c>
      <c r="HF56" s="38">
        <f t="shared" si="65"/>
        <v>5</v>
      </c>
      <c r="HG56" s="38">
        <f t="shared" si="66"/>
        <v>5</v>
      </c>
      <c r="HH56" s="38">
        <f t="shared" si="67"/>
        <v>5</v>
      </c>
      <c r="HI56" s="38">
        <f t="shared" si="68"/>
        <v>5</v>
      </c>
      <c r="HJ56" s="38">
        <f t="shared" si="69"/>
        <v>5</v>
      </c>
      <c r="HK56" s="38">
        <f t="shared" si="70"/>
        <v>5</v>
      </c>
      <c r="HL56" t="s">
        <v>764</v>
      </c>
      <c r="HM56">
        <v>1</v>
      </c>
      <c r="HN56" t="s">
        <v>765</v>
      </c>
      <c r="HO56">
        <v>1</v>
      </c>
      <c r="HP56">
        <v>0</v>
      </c>
      <c r="HQ56">
        <v>0</v>
      </c>
      <c r="HR56">
        <v>0</v>
      </c>
      <c r="HS56">
        <v>0</v>
      </c>
      <c r="HT56">
        <v>0</v>
      </c>
      <c r="HU56">
        <v>0</v>
      </c>
      <c r="HV56">
        <v>0</v>
      </c>
      <c r="HW56">
        <v>0</v>
      </c>
      <c r="HX56">
        <v>1</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3</v>
      </c>
      <c r="JP56">
        <v>2</v>
      </c>
      <c r="JQ56">
        <v>2</v>
      </c>
      <c r="JR56">
        <v>2</v>
      </c>
      <c r="JS56">
        <v>2</v>
      </c>
      <c r="JT56">
        <v>2</v>
      </c>
      <c r="JU56">
        <v>2</v>
      </c>
      <c r="JV56">
        <v>2</v>
      </c>
      <c r="JW56">
        <v>2</v>
      </c>
      <c r="JX56">
        <v>2</v>
      </c>
      <c r="JY56">
        <v>2</v>
      </c>
      <c r="JZ56">
        <v>2</v>
      </c>
      <c r="KA56">
        <v>2</v>
      </c>
      <c r="KB56">
        <v>2</v>
      </c>
      <c r="KC56">
        <v>2</v>
      </c>
      <c r="KD56" s="52">
        <f t="shared" si="71"/>
        <v>23</v>
      </c>
      <c r="KE56" s="48">
        <f t="shared" si="72"/>
        <v>8</v>
      </c>
      <c r="KF56" s="53">
        <f t="shared" si="73"/>
        <v>31</v>
      </c>
      <c r="KG56">
        <v>71</v>
      </c>
      <c r="KH56">
        <v>1</v>
      </c>
      <c r="KI56">
        <v>0</v>
      </c>
      <c r="KJ56">
        <v>0</v>
      </c>
      <c r="KK56">
        <v>0</v>
      </c>
      <c r="KL56">
        <v>0</v>
      </c>
      <c r="KM56">
        <v>0</v>
      </c>
      <c r="KN56">
        <v>0</v>
      </c>
      <c r="KO56">
        <v>0</v>
      </c>
      <c r="KP56">
        <v>0</v>
      </c>
      <c r="KQ56">
        <v>0</v>
      </c>
      <c r="KR56">
        <v>0</v>
      </c>
      <c r="KS56" t="s">
        <v>580</v>
      </c>
      <c r="KT56" t="s">
        <v>766</v>
      </c>
      <c r="KU56" t="s">
        <v>580</v>
      </c>
      <c r="KV56">
        <v>3</v>
      </c>
      <c r="KW56">
        <v>1</v>
      </c>
      <c r="KX56">
        <v>1</v>
      </c>
      <c r="KY56">
        <v>1</v>
      </c>
      <c r="KZ56">
        <v>1</v>
      </c>
      <c r="LA56">
        <v>1</v>
      </c>
      <c r="LB56">
        <v>2</v>
      </c>
      <c r="LC56">
        <v>2</v>
      </c>
      <c r="LD56">
        <v>2</v>
      </c>
      <c r="LE56">
        <v>2</v>
      </c>
      <c r="LF56">
        <v>1</v>
      </c>
      <c r="LG56" t="s">
        <v>580</v>
      </c>
      <c r="LH56">
        <v>2</v>
      </c>
      <c r="LI56">
        <v>2</v>
      </c>
      <c r="LJ56">
        <v>2</v>
      </c>
      <c r="LK56">
        <v>2</v>
      </c>
      <c r="LL56">
        <v>2</v>
      </c>
      <c r="LM56">
        <v>2</v>
      </c>
      <c r="LN56">
        <v>2</v>
      </c>
      <c r="LO56">
        <v>2</v>
      </c>
      <c r="LP56">
        <v>2</v>
      </c>
      <c r="LQ56">
        <v>2</v>
      </c>
      <c r="LR56">
        <v>2</v>
      </c>
      <c r="LS56">
        <v>2</v>
      </c>
      <c r="LT56">
        <v>2</v>
      </c>
      <c r="LU56">
        <v>2</v>
      </c>
      <c r="LV56">
        <v>2</v>
      </c>
      <c r="LW56">
        <v>2</v>
      </c>
      <c r="LX56">
        <v>2</v>
      </c>
      <c r="LY56">
        <v>2</v>
      </c>
      <c r="LZ56">
        <v>2</v>
      </c>
      <c r="MA56">
        <v>2</v>
      </c>
      <c r="MB56" s="3">
        <f t="shared" si="143"/>
        <v>2</v>
      </c>
      <c r="MC56" s="3">
        <f t="shared" si="122"/>
        <v>4</v>
      </c>
      <c r="MD56" s="3">
        <f t="shared" si="134"/>
        <v>2</v>
      </c>
      <c r="ME56" s="3">
        <f t="shared" si="135"/>
        <v>2</v>
      </c>
      <c r="MF56" s="3">
        <f t="shared" si="136"/>
        <v>2</v>
      </c>
      <c r="MG56" s="3">
        <f t="shared" si="137"/>
        <v>2</v>
      </c>
      <c r="MH56" s="3">
        <f t="shared" si="123"/>
        <v>4</v>
      </c>
      <c r="MI56" s="3">
        <f t="shared" si="124"/>
        <v>4</v>
      </c>
      <c r="MJ56" s="3">
        <f t="shared" si="129"/>
        <v>2</v>
      </c>
      <c r="MK56" s="3">
        <f t="shared" si="138"/>
        <v>2</v>
      </c>
      <c r="ML56" s="3">
        <f t="shared" si="130"/>
        <v>2</v>
      </c>
      <c r="MM56" s="3">
        <f t="shared" si="139"/>
        <v>2</v>
      </c>
      <c r="MN56" s="3">
        <f t="shared" si="131"/>
        <v>2</v>
      </c>
      <c r="MO56" s="3">
        <f t="shared" si="140"/>
        <v>2</v>
      </c>
      <c r="MP56" s="3">
        <f t="shared" si="132"/>
        <v>2</v>
      </c>
      <c r="MQ56" s="3">
        <f t="shared" si="133"/>
        <v>2</v>
      </c>
      <c r="MR56" s="3">
        <f t="shared" si="141"/>
        <v>2</v>
      </c>
      <c r="MS56" s="3">
        <f t="shared" si="125"/>
        <v>4</v>
      </c>
      <c r="MT56" s="3">
        <f t="shared" si="142"/>
        <v>2</v>
      </c>
      <c r="MU56" s="3">
        <f t="shared" si="126"/>
        <v>4</v>
      </c>
      <c r="MV56" s="34">
        <f t="shared" si="127"/>
        <v>50</v>
      </c>
      <c r="MW56">
        <v>2</v>
      </c>
      <c r="MX56">
        <v>0</v>
      </c>
      <c r="MY56">
        <v>1</v>
      </c>
      <c r="MZ56">
        <v>5</v>
      </c>
      <c r="NA56">
        <v>0</v>
      </c>
      <c r="NB56">
        <v>1</v>
      </c>
      <c r="NC56">
        <v>1</v>
      </c>
      <c r="ND56">
        <v>1</v>
      </c>
      <c r="NE56">
        <v>1</v>
      </c>
      <c r="NF56">
        <v>1</v>
      </c>
      <c r="NG56">
        <v>2</v>
      </c>
      <c r="NH56" s="59">
        <f t="shared" si="51"/>
        <v>0</v>
      </c>
      <c r="NI56">
        <f t="shared" si="52"/>
        <v>50</v>
      </c>
      <c r="NJ56">
        <f t="shared" si="53"/>
        <v>13</v>
      </c>
      <c r="NK56" s="34">
        <f t="shared" si="54"/>
        <v>26</v>
      </c>
    </row>
    <row r="57" spans="1:375" x14ac:dyDescent="0.2">
      <c r="A57" t="s">
        <v>147</v>
      </c>
      <c r="B57">
        <v>56</v>
      </c>
      <c r="C57" s="26">
        <v>42760</v>
      </c>
      <c r="D57">
        <v>6</v>
      </c>
      <c r="E57">
        <v>7</v>
      </c>
      <c r="F57">
        <v>7</v>
      </c>
      <c r="G57">
        <v>1</v>
      </c>
      <c r="H57">
        <v>0</v>
      </c>
      <c r="I57">
        <v>0</v>
      </c>
      <c r="J57">
        <v>0</v>
      </c>
      <c r="K57">
        <v>0</v>
      </c>
      <c r="L57">
        <v>1</v>
      </c>
      <c r="M57">
        <v>1</v>
      </c>
      <c r="N57">
        <v>2</v>
      </c>
      <c r="O57">
        <v>2</v>
      </c>
      <c r="P57">
        <v>2</v>
      </c>
      <c r="Q57">
        <v>2</v>
      </c>
      <c r="R57">
        <v>2</v>
      </c>
      <c r="S57">
        <v>2</v>
      </c>
      <c r="T57">
        <f t="shared" si="55"/>
        <v>0</v>
      </c>
      <c r="U57">
        <f t="shared" si="0"/>
        <v>2</v>
      </c>
      <c r="V57" s="35">
        <f t="shared" si="56"/>
        <v>15</v>
      </c>
      <c r="W57">
        <v>1</v>
      </c>
      <c r="X57">
        <v>0</v>
      </c>
      <c r="Y57">
        <v>0</v>
      </c>
      <c r="Z57">
        <v>0</v>
      </c>
      <c r="AA57">
        <v>0</v>
      </c>
      <c r="AB57">
        <v>1</v>
      </c>
      <c r="AC57">
        <v>0</v>
      </c>
      <c r="AD57">
        <v>1</v>
      </c>
      <c r="AE57">
        <v>1</v>
      </c>
      <c r="AF57">
        <v>1</v>
      </c>
      <c r="AG57">
        <v>1</v>
      </c>
      <c r="AH57">
        <v>1</v>
      </c>
      <c r="AI57">
        <v>1</v>
      </c>
      <c r="AJ57" s="38">
        <f t="shared" si="57"/>
        <v>4</v>
      </c>
      <c r="AK57" s="38">
        <f t="shared" si="58"/>
        <v>2</v>
      </c>
      <c r="AL57" s="38">
        <f t="shared" si="59"/>
        <v>2</v>
      </c>
      <c r="AM57" s="38">
        <f t="shared" si="60"/>
        <v>8</v>
      </c>
      <c r="AN57">
        <v>1</v>
      </c>
      <c r="AO57">
        <v>0</v>
      </c>
      <c r="AP57">
        <v>0</v>
      </c>
      <c r="AQ57">
        <v>0</v>
      </c>
      <c r="AR57">
        <v>0</v>
      </c>
      <c r="AS57">
        <v>1</v>
      </c>
      <c r="AT57">
        <v>0</v>
      </c>
      <c r="AU57">
        <v>0</v>
      </c>
      <c r="AV57">
        <v>0</v>
      </c>
      <c r="AW57">
        <v>0</v>
      </c>
      <c r="AX57">
        <v>1</v>
      </c>
      <c r="AY57">
        <v>0</v>
      </c>
      <c r="AZ57">
        <v>0</v>
      </c>
      <c r="BA57">
        <v>0</v>
      </c>
      <c r="BB57">
        <v>0</v>
      </c>
      <c r="BC57">
        <v>1</v>
      </c>
      <c r="BD57">
        <v>0</v>
      </c>
      <c r="BE57">
        <v>0</v>
      </c>
      <c r="BF57">
        <v>0</v>
      </c>
      <c r="BG57">
        <v>0</v>
      </c>
      <c r="BH57">
        <v>1</v>
      </c>
      <c r="BI57">
        <v>0</v>
      </c>
      <c r="BJ57">
        <v>0</v>
      </c>
      <c r="BK57">
        <v>0</v>
      </c>
      <c r="BL57">
        <v>0</v>
      </c>
      <c r="BM57">
        <v>1</v>
      </c>
      <c r="BN57">
        <v>0</v>
      </c>
      <c r="BO57">
        <v>0</v>
      </c>
      <c r="BP57">
        <v>0</v>
      </c>
      <c r="BQ57">
        <v>0</v>
      </c>
      <c r="BR57">
        <v>1</v>
      </c>
      <c r="BS57">
        <v>0</v>
      </c>
      <c r="BT57">
        <v>0</v>
      </c>
      <c r="BU57">
        <v>0</v>
      </c>
      <c r="BV57">
        <v>0</v>
      </c>
      <c r="BW57">
        <v>1</v>
      </c>
      <c r="BX57">
        <v>0</v>
      </c>
      <c r="BY57">
        <v>0</v>
      </c>
      <c r="BZ57">
        <v>0</v>
      </c>
      <c r="CA57">
        <v>0</v>
      </c>
      <c r="CB57">
        <v>1</v>
      </c>
      <c r="CC57">
        <v>0</v>
      </c>
      <c r="CD57">
        <v>0</v>
      </c>
      <c r="CE57">
        <v>0</v>
      </c>
      <c r="CF57">
        <v>0</v>
      </c>
      <c r="CG57">
        <v>1</v>
      </c>
      <c r="CH57">
        <v>0</v>
      </c>
      <c r="CI57">
        <v>0</v>
      </c>
      <c r="CJ57">
        <v>0</v>
      </c>
      <c r="CK57">
        <v>0</v>
      </c>
      <c r="CL57">
        <v>1</v>
      </c>
      <c r="CM57">
        <v>0</v>
      </c>
      <c r="CN57">
        <v>0</v>
      </c>
      <c r="CO57">
        <v>0</v>
      </c>
      <c r="CP57">
        <v>0</v>
      </c>
      <c r="CQ57">
        <v>1</v>
      </c>
      <c r="CR57">
        <v>0</v>
      </c>
      <c r="CS57">
        <v>0</v>
      </c>
      <c r="CT57">
        <v>0</v>
      </c>
      <c r="CU57">
        <v>0</v>
      </c>
      <c r="CV57">
        <v>1</v>
      </c>
      <c r="CW57">
        <v>0</v>
      </c>
      <c r="CX57">
        <v>0</v>
      </c>
      <c r="CY57">
        <v>0</v>
      </c>
      <c r="CZ57">
        <v>0</v>
      </c>
      <c r="DA57">
        <v>1</v>
      </c>
      <c r="DB57">
        <v>0</v>
      </c>
      <c r="DC57">
        <v>0</v>
      </c>
      <c r="DD57">
        <v>0</v>
      </c>
      <c r="DE57">
        <v>0</v>
      </c>
      <c r="DF57">
        <v>1</v>
      </c>
      <c r="DG57">
        <v>0</v>
      </c>
      <c r="DH57">
        <v>0</v>
      </c>
      <c r="DI57">
        <v>0</v>
      </c>
      <c r="DJ57">
        <v>0</v>
      </c>
      <c r="DK57">
        <v>1</v>
      </c>
      <c r="DL57">
        <v>0</v>
      </c>
      <c r="DM57">
        <v>0</v>
      </c>
      <c r="DN57">
        <v>0</v>
      </c>
      <c r="DO57">
        <v>0</v>
      </c>
      <c r="DP57">
        <v>1</v>
      </c>
      <c r="DQ57">
        <v>0</v>
      </c>
      <c r="DR57">
        <v>0</v>
      </c>
      <c r="DS57">
        <v>0</v>
      </c>
      <c r="DT57">
        <v>0</v>
      </c>
      <c r="DU57">
        <v>1</v>
      </c>
      <c r="DV57">
        <v>0</v>
      </c>
      <c r="DW57">
        <v>0</v>
      </c>
      <c r="DX57">
        <v>0</v>
      </c>
      <c r="DY57">
        <v>0</v>
      </c>
      <c r="DZ57">
        <v>1</v>
      </c>
      <c r="EA57">
        <v>0</v>
      </c>
      <c r="EB57">
        <v>0</v>
      </c>
      <c r="EC57">
        <v>0</v>
      </c>
      <c r="ED57">
        <v>0</v>
      </c>
      <c r="EF57">
        <v>1</v>
      </c>
      <c r="EG57">
        <v>0</v>
      </c>
      <c r="EH57">
        <v>0</v>
      </c>
      <c r="EI57">
        <v>0</v>
      </c>
      <c r="EJ57">
        <v>0</v>
      </c>
      <c r="EK57">
        <v>1</v>
      </c>
      <c r="EL57">
        <v>0</v>
      </c>
      <c r="EM57">
        <v>0</v>
      </c>
      <c r="EN57">
        <v>0</v>
      </c>
      <c r="EO57">
        <v>0</v>
      </c>
      <c r="EP57" s="40">
        <f t="shared" si="101"/>
        <v>0</v>
      </c>
      <c r="EQ57" s="40">
        <f t="shared" si="102"/>
        <v>0</v>
      </c>
      <c r="ER57" s="40">
        <f t="shared" si="103"/>
        <v>0</v>
      </c>
      <c r="ES57" s="40">
        <f t="shared" si="104"/>
        <v>0</v>
      </c>
      <c r="ET57" s="40">
        <f t="shared" si="105"/>
        <v>0</v>
      </c>
      <c r="EU57" s="40">
        <f t="shared" si="106"/>
        <v>0</v>
      </c>
      <c r="EV57" s="40">
        <f t="shared" si="107"/>
        <v>0</v>
      </c>
      <c r="EW57" s="40">
        <f t="shared" si="108"/>
        <v>0</v>
      </c>
      <c r="EX57" s="40">
        <f t="shared" si="109"/>
        <v>0</v>
      </c>
      <c r="EY57" s="40">
        <f t="shared" si="110"/>
        <v>0</v>
      </c>
      <c r="EZ57" s="40">
        <f t="shared" si="111"/>
        <v>0</v>
      </c>
      <c r="FA57" s="40">
        <f t="shared" si="112"/>
        <v>0</v>
      </c>
      <c r="FB57" s="40">
        <f t="shared" si="113"/>
        <v>0</v>
      </c>
      <c r="FC57" s="40">
        <f t="shared" si="114"/>
        <v>0</v>
      </c>
      <c r="FD57" s="40">
        <f t="shared" si="115"/>
        <v>0</v>
      </c>
      <c r="FE57" s="40">
        <f t="shared" si="116"/>
        <v>0</v>
      </c>
      <c r="FF57" s="40">
        <f t="shared" si="117"/>
        <v>0</v>
      </c>
      <c r="FG57" s="40">
        <f t="shared" si="118"/>
        <v>0</v>
      </c>
      <c r="FH57" s="40">
        <f t="shared" si="119"/>
        <v>0</v>
      </c>
      <c r="FI57" s="40">
        <f t="shared" si="120"/>
        <v>0</v>
      </c>
      <c r="FJ57" s="40">
        <f t="shared" si="121"/>
        <v>0</v>
      </c>
      <c r="FK57" s="38">
        <f t="shared" si="25"/>
        <v>0</v>
      </c>
      <c r="FL57">
        <v>7</v>
      </c>
      <c r="FM57">
        <v>7</v>
      </c>
      <c r="FN57">
        <v>7</v>
      </c>
      <c r="FO57">
        <v>7</v>
      </c>
      <c r="FP57">
        <v>7</v>
      </c>
      <c r="FQ57">
        <v>7</v>
      </c>
      <c r="FR57">
        <v>7</v>
      </c>
      <c r="FS57">
        <v>7</v>
      </c>
      <c r="FT57">
        <v>7</v>
      </c>
      <c r="FU57">
        <v>7</v>
      </c>
      <c r="FV57" s="38">
        <f t="shared" si="61"/>
        <v>42</v>
      </c>
      <c r="FW57" s="38">
        <f t="shared" si="62"/>
        <v>28</v>
      </c>
      <c r="FX57">
        <v>2</v>
      </c>
      <c r="FY57">
        <v>4</v>
      </c>
      <c r="FZ57">
        <v>4</v>
      </c>
      <c r="GA57">
        <v>5</v>
      </c>
      <c r="GB57">
        <v>4</v>
      </c>
      <c r="GC57">
        <v>3</v>
      </c>
      <c r="GD57">
        <v>4</v>
      </c>
      <c r="GE57">
        <v>3</v>
      </c>
      <c r="GF57">
        <v>3</v>
      </c>
      <c r="GG57">
        <v>3</v>
      </c>
      <c r="GH57">
        <v>3</v>
      </c>
      <c r="GI57">
        <v>3</v>
      </c>
      <c r="GJ57">
        <v>3</v>
      </c>
      <c r="GK57">
        <v>3</v>
      </c>
      <c r="GL57">
        <v>3</v>
      </c>
      <c r="GM57">
        <v>3</v>
      </c>
      <c r="GN57">
        <v>4</v>
      </c>
      <c r="GO57">
        <v>3</v>
      </c>
      <c r="GP57">
        <v>3</v>
      </c>
      <c r="GQ57">
        <v>3</v>
      </c>
      <c r="GR57">
        <v>3</v>
      </c>
      <c r="GS57">
        <v>3</v>
      </c>
      <c r="GT57">
        <v>3</v>
      </c>
      <c r="GU57">
        <v>3</v>
      </c>
      <c r="GV57">
        <v>3</v>
      </c>
      <c r="GW57">
        <v>3</v>
      </c>
      <c r="GX57">
        <v>3</v>
      </c>
      <c r="GY57">
        <v>3</v>
      </c>
      <c r="GZ57">
        <v>3</v>
      </c>
      <c r="HA57">
        <v>3</v>
      </c>
      <c r="HB57">
        <v>3</v>
      </c>
      <c r="HC57">
        <v>3</v>
      </c>
      <c r="HD57" s="38">
        <f t="shared" si="63"/>
        <v>3.75</v>
      </c>
      <c r="HE57" s="38">
        <f t="shared" si="64"/>
        <v>3.6666666666666665</v>
      </c>
      <c r="HF57" s="38">
        <f t="shared" si="65"/>
        <v>3</v>
      </c>
      <c r="HG57" s="38">
        <f t="shared" si="66"/>
        <v>3.1428571428571428</v>
      </c>
      <c r="HH57" s="38">
        <f t="shared" si="67"/>
        <v>3</v>
      </c>
      <c r="HI57" s="38">
        <f t="shared" si="68"/>
        <v>3</v>
      </c>
      <c r="HJ57" s="38">
        <f t="shared" si="69"/>
        <v>3</v>
      </c>
      <c r="HK57" s="38">
        <f t="shared" si="70"/>
        <v>3</v>
      </c>
      <c r="HL57" t="s">
        <v>767</v>
      </c>
      <c r="HM57">
        <v>1</v>
      </c>
      <c r="HN57" t="s">
        <v>768</v>
      </c>
      <c r="HO57">
        <v>2</v>
      </c>
      <c r="HP57">
        <v>0</v>
      </c>
      <c r="HQ57">
        <v>0</v>
      </c>
      <c r="HR57">
        <v>0</v>
      </c>
      <c r="HS57">
        <v>0</v>
      </c>
      <c r="HT57">
        <v>0</v>
      </c>
      <c r="HU57">
        <v>0</v>
      </c>
      <c r="HV57">
        <v>0</v>
      </c>
      <c r="HW57">
        <v>0</v>
      </c>
      <c r="HX57">
        <v>0</v>
      </c>
      <c r="HY57">
        <v>0</v>
      </c>
      <c r="HZ57">
        <v>0</v>
      </c>
      <c r="IA57">
        <v>0</v>
      </c>
      <c r="IB57">
        <v>0</v>
      </c>
      <c r="IC57">
        <v>0</v>
      </c>
      <c r="ID57">
        <v>0</v>
      </c>
      <c r="IE57">
        <v>1</v>
      </c>
      <c r="IF57">
        <v>1</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1</v>
      </c>
      <c r="JH57">
        <v>1</v>
      </c>
      <c r="JI57">
        <v>1</v>
      </c>
      <c r="JJ57">
        <v>1</v>
      </c>
      <c r="JK57">
        <v>0</v>
      </c>
      <c r="JL57">
        <v>0</v>
      </c>
      <c r="JM57">
        <v>0</v>
      </c>
      <c r="JN57">
        <v>0</v>
      </c>
      <c r="JO57">
        <v>2</v>
      </c>
      <c r="JP57">
        <v>2</v>
      </c>
      <c r="JQ57">
        <v>2</v>
      </c>
      <c r="JR57">
        <v>2</v>
      </c>
      <c r="JS57">
        <v>2</v>
      </c>
      <c r="JT57">
        <v>2</v>
      </c>
      <c r="JU57">
        <v>2</v>
      </c>
      <c r="JV57">
        <v>3</v>
      </c>
      <c r="JW57">
        <v>2</v>
      </c>
      <c r="JX57">
        <v>2</v>
      </c>
      <c r="JY57">
        <v>2</v>
      </c>
      <c r="JZ57">
        <v>3</v>
      </c>
      <c r="KA57">
        <v>2</v>
      </c>
      <c r="KB57">
        <v>2</v>
      </c>
      <c r="KC57">
        <v>2</v>
      </c>
      <c r="KD57" s="52">
        <f t="shared" si="71"/>
        <v>23</v>
      </c>
      <c r="KE57" s="48">
        <f t="shared" si="72"/>
        <v>9</v>
      </c>
      <c r="KF57" s="53">
        <f t="shared" si="73"/>
        <v>32</v>
      </c>
      <c r="KG57">
        <v>68</v>
      </c>
      <c r="KH57">
        <v>0</v>
      </c>
      <c r="KI57">
        <v>0</v>
      </c>
      <c r="KJ57">
        <v>0</v>
      </c>
      <c r="KK57">
        <v>0</v>
      </c>
      <c r="KL57">
        <v>1</v>
      </c>
      <c r="KM57">
        <v>0</v>
      </c>
      <c r="KN57">
        <v>0</v>
      </c>
      <c r="KO57">
        <v>0</v>
      </c>
      <c r="KP57">
        <v>0</v>
      </c>
      <c r="KQ57">
        <v>0</v>
      </c>
      <c r="KR57">
        <v>0</v>
      </c>
      <c r="KS57" t="s">
        <v>584</v>
      </c>
      <c r="KT57" t="s">
        <v>769</v>
      </c>
      <c r="KU57" t="s">
        <v>770</v>
      </c>
      <c r="KV57">
        <v>3</v>
      </c>
      <c r="KW57">
        <v>0</v>
      </c>
      <c r="KX57">
        <v>1</v>
      </c>
      <c r="KY57">
        <v>2</v>
      </c>
      <c r="KZ57">
        <v>0</v>
      </c>
      <c r="LA57">
        <v>3</v>
      </c>
      <c r="LB57">
        <v>3</v>
      </c>
      <c r="LC57">
        <v>3</v>
      </c>
      <c r="LD57">
        <v>3</v>
      </c>
      <c r="LE57">
        <v>3</v>
      </c>
      <c r="LF57">
        <v>1</v>
      </c>
      <c r="LG57" t="s">
        <v>18</v>
      </c>
      <c r="LH57">
        <v>5</v>
      </c>
      <c r="LI57">
        <v>5</v>
      </c>
      <c r="LJ57">
        <v>4</v>
      </c>
      <c r="LK57">
        <v>5</v>
      </c>
      <c r="LL57">
        <v>5</v>
      </c>
      <c r="LM57">
        <v>5</v>
      </c>
      <c r="LN57">
        <v>5</v>
      </c>
      <c r="LO57">
        <v>1</v>
      </c>
      <c r="LP57">
        <v>3</v>
      </c>
      <c r="LQ57">
        <v>2</v>
      </c>
      <c r="LR57">
        <v>5</v>
      </c>
      <c r="LS57">
        <v>4</v>
      </c>
      <c r="LT57">
        <v>5</v>
      </c>
      <c r="LU57">
        <v>1</v>
      </c>
      <c r="LV57">
        <v>2</v>
      </c>
      <c r="LW57">
        <v>3</v>
      </c>
      <c r="LX57">
        <v>1</v>
      </c>
      <c r="LY57">
        <v>3</v>
      </c>
      <c r="LZ57">
        <v>3</v>
      </c>
      <c r="MA57">
        <v>5</v>
      </c>
      <c r="MB57" s="3">
        <f t="shared" si="143"/>
        <v>5</v>
      </c>
      <c r="MC57" s="3">
        <f t="shared" si="122"/>
        <v>1</v>
      </c>
      <c r="MD57" s="3">
        <f t="shared" si="134"/>
        <v>4</v>
      </c>
      <c r="ME57" s="3">
        <f t="shared" si="135"/>
        <v>5</v>
      </c>
      <c r="MF57" s="3">
        <f t="shared" si="136"/>
        <v>5</v>
      </c>
      <c r="MG57" s="3">
        <f t="shared" si="137"/>
        <v>5</v>
      </c>
      <c r="MH57" s="3">
        <f t="shared" si="123"/>
        <v>1</v>
      </c>
      <c r="MI57" s="3">
        <f t="shared" si="124"/>
        <v>5</v>
      </c>
      <c r="MJ57" s="3">
        <f t="shared" si="129"/>
        <v>3</v>
      </c>
      <c r="MK57" s="3">
        <f t="shared" si="138"/>
        <v>2</v>
      </c>
      <c r="ML57" s="3">
        <f t="shared" si="130"/>
        <v>5</v>
      </c>
      <c r="MM57" s="3">
        <f t="shared" si="139"/>
        <v>4</v>
      </c>
      <c r="MN57" s="3">
        <f t="shared" si="131"/>
        <v>5</v>
      </c>
      <c r="MO57" s="3">
        <f t="shared" si="140"/>
        <v>1</v>
      </c>
      <c r="MP57" s="3">
        <f t="shared" si="132"/>
        <v>2</v>
      </c>
      <c r="MQ57" s="3">
        <f t="shared" si="133"/>
        <v>3</v>
      </c>
      <c r="MR57" s="3">
        <f t="shared" si="141"/>
        <v>1</v>
      </c>
      <c r="MS57" s="3">
        <f t="shared" si="125"/>
        <v>3</v>
      </c>
      <c r="MT57" s="3">
        <f t="shared" si="142"/>
        <v>3</v>
      </c>
      <c r="MU57" s="3">
        <f t="shared" si="126"/>
        <v>1</v>
      </c>
      <c r="MV57" s="34">
        <f t="shared" si="127"/>
        <v>64</v>
      </c>
      <c r="MW57">
        <v>2</v>
      </c>
      <c r="MX57">
        <v>0</v>
      </c>
      <c r="MY57">
        <v>4</v>
      </c>
      <c r="MZ57">
        <v>1</v>
      </c>
      <c r="NA57">
        <v>1</v>
      </c>
      <c r="NB57">
        <v>2</v>
      </c>
      <c r="NC57">
        <v>1</v>
      </c>
      <c r="ND57">
        <v>0</v>
      </c>
      <c r="NE57">
        <v>0</v>
      </c>
      <c r="NF57">
        <v>0</v>
      </c>
      <c r="NG57">
        <v>2</v>
      </c>
      <c r="NH57" s="59">
        <f t="shared" si="51"/>
        <v>0</v>
      </c>
      <c r="NI57">
        <f t="shared" si="52"/>
        <v>50</v>
      </c>
      <c r="NJ57">
        <f t="shared" si="53"/>
        <v>11</v>
      </c>
      <c r="NK57" s="34">
        <f t="shared" si="54"/>
        <v>22</v>
      </c>
    </row>
    <row r="58" spans="1:375" x14ac:dyDescent="0.2">
      <c r="A58" t="s">
        <v>148</v>
      </c>
      <c r="B58">
        <v>57</v>
      </c>
      <c r="C58" s="26">
        <v>42775</v>
      </c>
      <c r="D58">
        <v>4</v>
      </c>
      <c r="E58">
        <v>7</v>
      </c>
      <c r="F58">
        <v>5</v>
      </c>
      <c r="G58">
        <v>0</v>
      </c>
      <c r="H58">
        <v>1</v>
      </c>
      <c r="I58">
        <v>0</v>
      </c>
      <c r="J58">
        <v>0</v>
      </c>
      <c r="K58">
        <v>0</v>
      </c>
      <c r="L58">
        <v>0</v>
      </c>
      <c r="M58">
        <v>2</v>
      </c>
      <c r="N58">
        <v>0</v>
      </c>
      <c r="O58">
        <v>0</v>
      </c>
      <c r="P58">
        <v>4</v>
      </c>
      <c r="Q58">
        <v>1</v>
      </c>
      <c r="R58">
        <v>0</v>
      </c>
      <c r="S58">
        <v>3</v>
      </c>
      <c r="T58">
        <f t="shared" si="55"/>
        <v>-1</v>
      </c>
      <c r="U58">
        <f t="shared" si="0"/>
        <v>0</v>
      </c>
      <c r="V58" s="35">
        <f t="shared" si="56"/>
        <v>9</v>
      </c>
      <c r="W58">
        <v>4</v>
      </c>
      <c r="X58">
        <v>0</v>
      </c>
      <c r="Y58">
        <v>1</v>
      </c>
      <c r="Z58">
        <v>1</v>
      </c>
      <c r="AA58">
        <v>0</v>
      </c>
      <c r="AB58">
        <v>2</v>
      </c>
      <c r="AC58">
        <v>0</v>
      </c>
      <c r="AD58">
        <v>3</v>
      </c>
      <c r="AE58">
        <v>2</v>
      </c>
      <c r="AF58">
        <v>2</v>
      </c>
      <c r="AG58">
        <v>2</v>
      </c>
      <c r="AH58">
        <v>2</v>
      </c>
      <c r="AI58">
        <v>2</v>
      </c>
      <c r="AJ58" s="38">
        <f t="shared" si="57"/>
        <v>9</v>
      </c>
      <c r="AK58" s="38">
        <f t="shared" si="58"/>
        <v>4</v>
      </c>
      <c r="AL58" s="38">
        <f t="shared" si="59"/>
        <v>8</v>
      </c>
      <c r="AM58" s="38">
        <f t="shared" si="60"/>
        <v>21</v>
      </c>
      <c r="AN58">
        <v>1</v>
      </c>
      <c r="AO58">
        <v>0</v>
      </c>
      <c r="AP58">
        <v>0</v>
      </c>
      <c r="AQ58">
        <v>0</v>
      </c>
      <c r="AR58">
        <v>0</v>
      </c>
      <c r="AS58">
        <v>1</v>
      </c>
      <c r="AT58">
        <v>0</v>
      </c>
      <c r="AU58">
        <v>0</v>
      </c>
      <c r="AV58">
        <v>0</v>
      </c>
      <c r="AW58">
        <v>0</v>
      </c>
      <c r="AX58">
        <v>0</v>
      </c>
      <c r="AY58">
        <v>1</v>
      </c>
      <c r="AZ58">
        <v>0</v>
      </c>
      <c r="BA58">
        <v>0</v>
      </c>
      <c r="BB58">
        <v>0</v>
      </c>
      <c r="BC58">
        <v>1</v>
      </c>
      <c r="BD58">
        <v>0</v>
      </c>
      <c r="BE58">
        <v>0</v>
      </c>
      <c r="BF58">
        <v>0</v>
      </c>
      <c r="BG58">
        <v>0</v>
      </c>
      <c r="BH58">
        <v>1</v>
      </c>
      <c r="BI58">
        <v>0</v>
      </c>
      <c r="BJ58">
        <v>0</v>
      </c>
      <c r="BK58">
        <v>0</v>
      </c>
      <c r="BL58">
        <v>0</v>
      </c>
      <c r="BM58">
        <v>1</v>
      </c>
      <c r="BN58">
        <v>0</v>
      </c>
      <c r="BO58">
        <v>0</v>
      </c>
      <c r="BP58">
        <v>0</v>
      </c>
      <c r="BQ58">
        <v>0</v>
      </c>
      <c r="BR58">
        <v>0</v>
      </c>
      <c r="BS58">
        <v>1</v>
      </c>
      <c r="BT58">
        <v>0</v>
      </c>
      <c r="BU58">
        <v>0</v>
      </c>
      <c r="BV58">
        <v>0</v>
      </c>
      <c r="BW58">
        <v>0</v>
      </c>
      <c r="BX58">
        <v>1</v>
      </c>
      <c r="BY58">
        <v>0</v>
      </c>
      <c r="BZ58">
        <v>0</v>
      </c>
      <c r="CA58">
        <v>0</v>
      </c>
      <c r="CB58">
        <v>1</v>
      </c>
      <c r="CC58">
        <v>0</v>
      </c>
      <c r="CD58">
        <v>0</v>
      </c>
      <c r="CE58">
        <v>0</v>
      </c>
      <c r="CF58">
        <v>0</v>
      </c>
      <c r="CG58">
        <v>1</v>
      </c>
      <c r="CH58">
        <v>0</v>
      </c>
      <c r="CI58">
        <v>0</v>
      </c>
      <c r="CJ58">
        <v>0</v>
      </c>
      <c r="CK58">
        <v>0</v>
      </c>
      <c r="CL58">
        <v>1</v>
      </c>
      <c r="CM58">
        <v>0</v>
      </c>
      <c r="CN58">
        <v>0</v>
      </c>
      <c r="CO58">
        <v>0</v>
      </c>
      <c r="CP58">
        <v>0</v>
      </c>
      <c r="CQ58">
        <v>1</v>
      </c>
      <c r="CR58">
        <v>0</v>
      </c>
      <c r="CS58">
        <v>0</v>
      </c>
      <c r="CT58">
        <v>0</v>
      </c>
      <c r="CU58">
        <v>0</v>
      </c>
      <c r="CV58">
        <v>1</v>
      </c>
      <c r="CW58">
        <v>0</v>
      </c>
      <c r="CX58">
        <v>0</v>
      </c>
      <c r="CY58">
        <v>0</v>
      </c>
      <c r="CZ58">
        <v>0</v>
      </c>
      <c r="DA58">
        <v>1</v>
      </c>
      <c r="DB58">
        <v>0</v>
      </c>
      <c r="DC58">
        <v>0</v>
      </c>
      <c r="DD58">
        <v>0</v>
      </c>
      <c r="DE58">
        <v>0</v>
      </c>
      <c r="DF58">
        <v>1</v>
      </c>
      <c r="DG58">
        <v>0</v>
      </c>
      <c r="DH58">
        <v>0</v>
      </c>
      <c r="DI58">
        <v>0</v>
      </c>
      <c r="DJ58">
        <v>0</v>
      </c>
      <c r="DK58">
        <v>1</v>
      </c>
      <c r="DL58">
        <v>0</v>
      </c>
      <c r="DM58">
        <v>0</v>
      </c>
      <c r="DN58">
        <v>0</v>
      </c>
      <c r="DO58">
        <v>0</v>
      </c>
      <c r="DP58">
        <v>1</v>
      </c>
      <c r="DQ58">
        <v>0</v>
      </c>
      <c r="DR58">
        <v>0</v>
      </c>
      <c r="DS58">
        <v>0</v>
      </c>
      <c r="DT58">
        <v>0</v>
      </c>
      <c r="DU58">
        <v>1</v>
      </c>
      <c r="DV58">
        <v>0</v>
      </c>
      <c r="DW58">
        <v>0</v>
      </c>
      <c r="DX58">
        <v>0</v>
      </c>
      <c r="DY58">
        <v>0</v>
      </c>
      <c r="DZ58">
        <v>1</v>
      </c>
      <c r="EA58">
        <v>0</v>
      </c>
      <c r="EB58">
        <v>0</v>
      </c>
      <c r="EC58">
        <v>0</v>
      </c>
      <c r="ED58">
        <v>0</v>
      </c>
      <c r="EF58">
        <v>1</v>
      </c>
      <c r="EG58">
        <v>0</v>
      </c>
      <c r="EH58">
        <v>0</v>
      </c>
      <c r="EI58">
        <v>0</v>
      </c>
      <c r="EJ58">
        <v>0</v>
      </c>
      <c r="EK58">
        <v>1</v>
      </c>
      <c r="EL58">
        <v>0</v>
      </c>
      <c r="EM58">
        <v>0</v>
      </c>
      <c r="EN58">
        <v>0</v>
      </c>
      <c r="EO58">
        <v>0</v>
      </c>
      <c r="EP58" s="40">
        <f t="shared" si="101"/>
        <v>0</v>
      </c>
      <c r="EQ58" s="40">
        <f t="shared" si="102"/>
        <v>0</v>
      </c>
      <c r="ER58" s="40">
        <f t="shared" si="103"/>
        <v>1</v>
      </c>
      <c r="ES58" s="40">
        <f t="shared" si="104"/>
        <v>0</v>
      </c>
      <c r="ET58" s="40">
        <f t="shared" si="105"/>
        <v>0</v>
      </c>
      <c r="EU58" s="40">
        <f t="shared" si="106"/>
        <v>0</v>
      </c>
      <c r="EV58" s="40">
        <f t="shared" si="107"/>
        <v>1</v>
      </c>
      <c r="EW58" s="40">
        <f t="shared" si="108"/>
        <v>1</v>
      </c>
      <c r="EX58" s="40">
        <f t="shared" si="109"/>
        <v>0</v>
      </c>
      <c r="EY58" s="40">
        <f t="shared" si="110"/>
        <v>0</v>
      </c>
      <c r="EZ58" s="40">
        <f t="shared" si="111"/>
        <v>0</v>
      </c>
      <c r="FA58" s="40">
        <f t="shared" si="112"/>
        <v>0</v>
      </c>
      <c r="FB58" s="40">
        <f t="shared" si="113"/>
        <v>0</v>
      </c>
      <c r="FC58" s="40">
        <f t="shared" si="114"/>
        <v>0</v>
      </c>
      <c r="FD58" s="40">
        <f t="shared" si="115"/>
        <v>0</v>
      </c>
      <c r="FE58" s="40">
        <f t="shared" si="116"/>
        <v>0</v>
      </c>
      <c r="FF58" s="40">
        <f t="shared" si="117"/>
        <v>0</v>
      </c>
      <c r="FG58" s="40">
        <f t="shared" si="118"/>
        <v>0</v>
      </c>
      <c r="FH58" s="40">
        <f t="shared" si="119"/>
        <v>0</v>
      </c>
      <c r="FI58" s="40">
        <f t="shared" si="120"/>
        <v>0</v>
      </c>
      <c r="FJ58" s="40">
        <f t="shared" si="121"/>
        <v>0</v>
      </c>
      <c r="FK58" s="38">
        <f t="shared" si="25"/>
        <v>3</v>
      </c>
      <c r="FL58">
        <v>4</v>
      </c>
      <c r="FM58">
        <v>2</v>
      </c>
      <c r="FN58">
        <v>4</v>
      </c>
      <c r="FO58">
        <v>5</v>
      </c>
      <c r="FP58">
        <v>7</v>
      </c>
      <c r="FQ58">
        <v>5</v>
      </c>
      <c r="FR58">
        <v>4</v>
      </c>
      <c r="FS58">
        <v>3</v>
      </c>
      <c r="FT58">
        <v>3</v>
      </c>
      <c r="FU58">
        <v>4</v>
      </c>
      <c r="FV58" s="38">
        <f t="shared" si="61"/>
        <v>26</v>
      </c>
      <c r="FW58" s="38">
        <f t="shared" si="62"/>
        <v>15</v>
      </c>
      <c r="FX58">
        <v>2</v>
      </c>
      <c r="FY58">
        <v>5</v>
      </c>
      <c r="FZ58">
        <v>4</v>
      </c>
      <c r="GA58">
        <v>2</v>
      </c>
      <c r="GB58">
        <v>3</v>
      </c>
      <c r="GC58">
        <v>1</v>
      </c>
      <c r="GD58">
        <v>5</v>
      </c>
      <c r="GE58">
        <v>0</v>
      </c>
      <c r="GF58">
        <v>0</v>
      </c>
      <c r="GG58">
        <v>2</v>
      </c>
      <c r="GH58">
        <v>3</v>
      </c>
      <c r="GI58">
        <v>2</v>
      </c>
      <c r="GJ58">
        <v>1</v>
      </c>
      <c r="GK58">
        <v>1</v>
      </c>
      <c r="GL58">
        <v>1</v>
      </c>
      <c r="GM58">
        <v>1</v>
      </c>
      <c r="GN58">
        <v>1</v>
      </c>
      <c r="GO58">
        <v>1</v>
      </c>
      <c r="GP58">
        <v>0</v>
      </c>
      <c r="GQ58">
        <v>1</v>
      </c>
      <c r="GR58">
        <v>2</v>
      </c>
      <c r="GS58">
        <v>2</v>
      </c>
      <c r="GT58">
        <v>3</v>
      </c>
      <c r="GU58">
        <v>2</v>
      </c>
      <c r="GV58">
        <v>1</v>
      </c>
      <c r="GW58">
        <v>1</v>
      </c>
      <c r="GX58">
        <v>1</v>
      </c>
      <c r="GY58">
        <v>2</v>
      </c>
      <c r="GZ58">
        <v>1</v>
      </c>
      <c r="HA58">
        <v>3</v>
      </c>
      <c r="HB58">
        <v>2</v>
      </c>
      <c r="HC58">
        <v>1</v>
      </c>
      <c r="HD58" s="38">
        <f t="shared" si="63"/>
        <v>3.25</v>
      </c>
      <c r="HE58" s="38">
        <f t="shared" si="64"/>
        <v>3</v>
      </c>
      <c r="HF58" s="38">
        <f t="shared" si="65"/>
        <v>0.66666666666666663</v>
      </c>
      <c r="HG58" s="38">
        <f t="shared" si="66"/>
        <v>1.4285714285714286</v>
      </c>
      <c r="HH58" s="38">
        <f t="shared" si="67"/>
        <v>1.2</v>
      </c>
      <c r="HI58" s="38">
        <f t="shared" si="68"/>
        <v>1.75</v>
      </c>
      <c r="HJ58" s="38">
        <f t="shared" si="69"/>
        <v>1.3333333333333333</v>
      </c>
      <c r="HK58" s="38">
        <f t="shared" si="70"/>
        <v>2</v>
      </c>
      <c r="HL58" t="s">
        <v>771</v>
      </c>
      <c r="HM58">
        <v>0</v>
      </c>
      <c r="HN58" t="s">
        <v>584</v>
      </c>
      <c r="HO58">
        <v>2</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1</v>
      </c>
      <c r="IU58">
        <v>1</v>
      </c>
      <c r="IV58">
        <v>0</v>
      </c>
      <c r="IW58">
        <v>0</v>
      </c>
      <c r="IX58">
        <v>0</v>
      </c>
      <c r="IY58">
        <v>0</v>
      </c>
      <c r="IZ58">
        <v>0</v>
      </c>
      <c r="JA58">
        <v>0</v>
      </c>
      <c r="JB58">
        <v>0</v>
      </c>
      <c r="JC58">
        <v>0</v>
      </c>
      <c r="JD58">
        <v>0</v>
      </c>
      <c r="JE58">
        <v>0</v>
      </c>
      <c r="JF58">
        <v>0</v>
      </c>
      <c r="JG58">
        <v>1</v>
      </c>
      <c r="JH58">
        <v>1</v>
      </c>
      <c r="JI58">
        <v>0</v>
      </c>
      <c r="JJ58">
        <v>0</v>
      </c>
      <c r="JK58">
        <v>0</v>
      </c>
      <c r="JL58">
        <v>0</v>
      </c>
      <c r="JM58">
        <v>0</v>
      </c>
      <c r="JN58">
        <v>0</v>
      </c>
      <c r="JO58">
        <v>2</v>
      </c>
      <c r="JP58">
        <v>1</v>
      </c>
      <c r="JQ58">
        <v>0</v>
      </c>
      <c r="JR58">
        <v>1</v>
      </c>
      <c r="JS58">
        <v>2</v>
      </c>
      <c r="JT58">
        <v>0</v>
      </c>
      <c r="JU58">
        <v>1</v>
      </c>
      <c r="JV58">
        <v>3</v>
      </c>
      <c r="JW58">
        <v>2</v>
      </c>
      <c r="JX58">
        <v>1</v>
      </c>
      <c r="JY58">
        <v>2</v>
      </c>
      <c r="JZ58">
        <v>0</v>
      </c>
      <c r="KA58">
        <v>0</v>
      </c>
      <c r="KB58">
        <v>0</v>
      </c>
      <c r="KC58">
        <v>2</v>
      </c>
      <c r="KD58" s="52">
        <f t="shared" si="71"/>
        <v>15</v>
      </c>
      <c r="KE58" s="48">
        <f t="shared" si="72"/>
        <v>2</v>
      </c>
      <c r="KF58" s="53">
        <f t="shared" si="73"/>
        <v>17</v>
      </c>
      <c r="KG58">
        <v>81</v>
      </c>
      <c r="KH58">
        <v>0</v>
      </c>
      <c r="KI58">
        <v>0</v>
      </c>
      <c r="KJ58">
        <v>0</v>
      </c>
      <c r="KK58">
        <v>1</v>
      </c>
      <c r="KL58">
        <v>1</v>
      </c>
      <c r="KM58">
        <v>0</v>
      </c>
      <c r="KN58">
        <v>0</v>
      </c>
      <c r="KO58">
        <v>0</v>
      </c>
      <c r="KP58">
        <v>0</v>
      </c>
      <c r="KQ58">
        <v>0</v>
      </c>
      <c r="KR58">
        <v>0</v>
      </c>
      <c r="KS58" t="s">
        <v>584</v>
      </c>
      <c r="KT58" t="s">
        <v>772</v>
      </c>
      <c r="KU58" t="s">
        <v>773</v>
      </c>
      <c r="KV58">
        <v>2</v>
      </c>
      <c r="KW58">
        <v>1</v>
      </c>
      <c r="KX58">
        <v>0</v>
      </c>
      <c r="KY58">
        <v>2</v>
      </c>
      <c r="KZ58">
        <v>1</v>
      </c>
      <c r="LA58">
        <v>1</v>
      </c>
      <c r="LB58">
        <v>2</v>
      </c>
      <c r="LC58">
        <v>2</v>
      </c>
      <c r="LD58">
        <v>2</v>
      </c>
      <c r="LE58">
        <v>2</v>
      </c>
      <c r="LF58">
        <v>2</v>
      </c>
      <c r="LG58" t="s">
        <v>584</v>
      </c>
      <c r="LH58">
        <v>4</v>
      </c>
      <c r="LI58">
        <v>5</v>
      </c>
      <c r="LJ58">
        <v>5</v>
      </c>
      <c r="LK58">
        <v>3</v>
      </c>
      <c r="LL58">
        <v>1</v>
      </c>
      <c r="LM58">
        <v>1</v>
      </c>
      <c r="LN58">
        <v>3</v>
      </c>
      <c r="LO58">
        <v>3</v>
      </c>
      <c r="LP58">
        <v>4</v>
      </c>
      <c r="LQ58">
        <v>1</v>
      </c>
      <c r="LR58">
        <v>4</v>
      </c>
      <c r="LS58">
        <v>5</v>
      </c>
      <c r="LT58">
        <v>4</v>
      </c>
      <c r="LU58">
        <v>4</v>
      </c>
      <c r="LV58">
        <v>5</v>
      </c>
      <c r="LW58">
        <v>1</v>
      </c>
      <c r="LX58">
        <v>3</v>
      </c>
      <c r="LY58">
        <v>5</v>
      </c>
      <c r="LZ58">
        <v>4</v>
      </c>
      <c r="MA58">
        <v>1</v>
      </c>
      <c r="MB58" s="3">
        <f t="shared" si="143"/>
        <v>4</v>
      </c>
      <c r="MC58" s="3">
        <f t="shared" si="122"/>
        <v>1</v>
      </c>
      <c r="MD58" s="3">
        <f t="shared" si="134"/>
        <v>5</v>
      </c>
      <c r="ME58" s="3">
        <f t="shared" si="135"/>
        <v>3</v>
      </c>
      <c r="MF58" s="3">
        <f t="shared" si="136"/>
        <v>1</v>
      </c>
      <c r="MG58" s="3">
        <f t="shared" si="137"/>
        <v>1</v>
      </c>
      <c r="MH58" s="3">
        <f t="shared" si="123"/>
        <v>3</v>
      </c>
      <c r="MI58" s="3">
        <f t="shared" si="124"/>
        <v>3</v>
      </c>
      <c r="MJ58" s="3">
        <f t="shared" si="129"/>
        <v>4</v>
      </c>
      <c r="MK58" s="3">
        <f t="shared" si="138"/>
        <v>1</v>
      </c>
      <c r="ML58" s="3">
        <f t="shared" si="130"/>
        <v>4</v>
      </c>
      <c r="MM58" s="3">
        <f t="shared" si="139"/>
        <v>5</v>
      </c>
      <c r="MN58" s="3">
        <f t="shared" si="131"/>
        <v>4</v>
      </c>
      <c r="MO58" s="3">
        <f t="shared" si="140"/>
        <v>4</v>
      </c>
      <c r="MP58" s="3">
        <f t="shared" si="132"/>
        <v>5</v>
      </c>
      <c r="MQ58" s="3">
        <f t="shared" si="133"/>
        <v>1</v>
      </c>
      <c r="MR58" s="3">
        <f t="shared" si="141"/>
        <v>3</v>
      </c>
      <c r="MS58" s="3">
        <f t="shared" si="125"/>
        <v>1</v>
      </c>
      <c r="MT58" s="3">
        <f t="shared" si="142"/>
        <v>4</v>
      </c>
      <c r="MU58" s="3">
        <f t="shared" si="126"/>
        <v>5</v>
      </c>
      <c r="MV58" s="34">
        <f t="shared" si="127"/>
        <v>62</v>
      </c>
      <c r="MW58">
        <v>1</v>
      </c>
      <c r="MX58">
        <v>1</v>
      </c>
      <c r="MY58">
        <v>2</v>
      </c>
      <c r="MZ58">
        <v>0</v>
      </c>
      <c r="NA58">
        <v>1</v>
      </c>
      <c r="NB58">
        <v>4</v>
      </c>
      <c r="NC58">
        <v>4</v>
      </c>
      <c r="ND58">
        <v>1</v>
      </c>
      <c r="NE58">
        <v>1</v>
      </c>
      <c r="NF58">
        <v>1</v>
      </c>
      <c r="NG58">
        <v>2</v>
      </c>
      <c r="NH58" s="59">
        <f t="shared" si="51"/>
        <v>0</v>
      </c>
      <c r="NI58">
        <f t="shared" si="52"/>
        <v>50</v>
      </c>
      <c r="NJ58">
        <f t="shared" si="53"/>
        <v>16</v>
      </c>
      <c r="NK58" s="34">
        <f t="shared" si="54"/>
        <v>32</v>
      </c>
    </row>
    <row r="59" spans="1:375" x14ac:dyDescent="0.2">
      <c r="A59" t="s">
        <v>123</v>
      </c>
      <c r="B59">
        <v>58</v>
      </c>
      <c r="C59" s="26">
        <v>42762</v>
      </c>
      <c r="D59">
        <v>4</v>
      </c>
      <c r="E59">
        <v>8</v>
      </c>
      <c r="F59">
        <v>4</v>
      </c>
      <c r="G59">
        <v>1</v>
      </c>
      <c r="H59">
        <v>0</v>
      </c>
      <c r="I59">
        <v>0</v>
      </c>
      <c r="J59">
        <v>0</v>
      </c>
      <c r="K59">
        <v>0</v>
      </c>
      <c r="L59">
        <v>0</v>
      </c>
      <c r="M59">
        <v>0</v>
      </c>
      <c r="N59">
        <v>0</v>
      </c>
      <c r="O59">
        <v>0</v>
      </c>
      <c r="P59">
        <v>0</v>
      </c>
      <c r="Q59">
        <v>0</v>
      </c>
      <c r="R59">
        <v>0</v>
      </c>
      <c r="S59">
        <v>2</v>
      </c>
      <c r="T59">
        <f t="shared" si="55"/>
        <v>0</v>
      </c>
      <c r="U59">
        <f t="shared" si="0"/>
        <v>0</v>
      </c>
      <c r="V59" s="35">
        <f t="shared" si="56"/>
        <v>2</v>
      </c>
      <c r="W59">
        <v>0</v>
      </c>
      <c r="X59">
        <v>0</v>
      </c>
      <c r="Y59">
        <v>0</v>
      </c>
      <c r="Z59">
        <v>0</v>
      </c>
      <c r="AA59">
        <v>0</v>
      </c>
      <c r="AB59">
        <v>0</v>
      </c>
      <c r="AC59">
        <v>0</v>
      </c>
      <c r="AD59">
        <v>0</v>
      </c>
      <c r="AE59">
        <v>0</v>
      </c>
      <c r="AF59">
        <v>0</v>
      </c>
      <c r="AG59">
        <v>0</v>
      </c>
      <c r="AH59">
        <v>1</v>
      </c>
      <c r="AI59">
        <v>1</v>
      </c>
      <c r="AJ59" s="38">
        <f t="shared" si="57"/>
        <v>0</v>
      </c>
      <c r="AK59" s="38">
        <f t="shared" si="58"/>
        <v>1</v>
      </c>
      <c r="AL59" s="38">
        <f t="shared" si="59"/>
        <v>1</v>
      </c>
      <c r="AM59" s="38">
        <f t="shared" si="60"/>
        <v>2</v>
      </c>
      <c r="AN59">
        <v>1</v>
      </c>
      <c r="AO59">
        <v>0</v>
      </c>
      <c r="AP59">
        <v>0</v>
      </c>
      <c r="AQ59">
        <v>0</v>
      </c>
      <c r="AR59">
        <v>0</v>
      </c>
      <c r="AS59">
        <v>1</v>
      </c>
      <c r="AT59">
        <v>0</v>
      </c>
      <c r="AU59">
        <v>0</v>
      </c>
      <c r="AV59">
        <v>0</v>
      </c>
      <c r="AW59">
        <v>0</v>
      </c>
      <c r="AX59">
        <v>1</v>
      </c>
      <c r="AY59">
        <v>0</v>
      </c>
      <c r="AZ59">
        <v>0</v>
      </c>
      <c r="BA59">
        <v>0</v>
      </c>
      <c r="BB59">
        <v>0</v>
      </c>
      <c r="BC59">
        <v>0</v>
      </c>
      <c r="BD59">
        <v>1</v>
      </c>
      <c r="BE59">
        <v>0</v>
      </c>
      <c r="BF59">
        <v>0</v>
      </c>
      <c r="BG59">
        <v>0</v>
      </c>
      <c r="BH59">
        <v>1</v>
      </c>
      <c r="BI59">
        <v>0</v>
      </c>
      <c r="BJ59">
        <v>0</v>
      </c>
      <c r="BK59">
        <v>0</v>
      </c>
      <c r="BL59">
        <v>0</v>
      </c>
      <c r="BM59">
        <v>1</v>
      </c>
      <c r="BN59">
        <v>0</v>
      </c>
      <c r="BO59">
        <v>0</v>
      </c>
      <c r="BP59">
        <v>0</v>
      </c>
      <c r="BQ59">
        <v>0</v>
      </c>
      <c r="BR59">
        <v>1</v>
      </c>
      <c r="BS59">
        <v>0</v>
      </c>
      <c r="BT59">
        <v>0</v>
      </c>
      <c r="BU59">
        <v>0</v>
      </c>
      <c r="BV59">
        <v>0</v>
      </c>
      <c r="BW59">
        <v>1</v>
      </c>
      <c r="BX59">
        <v>0</v>
      </c>
      <c r="BY59">
        <v>0</v>
      </c>
      <c r="BZ59">
        <v>0</v>
      </c>
      <c r="CA59">
        <v>0</v>
      </c>
      <c r="CB59">
        <v>1</v>
      </c>
      <c r="CC59">
        <v>0</v>
      </c>
      <c r="CD59">
        <v>0</v>
      </c>
      <c r="CE59">
        <v>0</v>
      </c>
      <c r="CF59">
        <v>0</v>
      </c>
      <c r="CG59">
        <v>1</v>
      </c>
      <c r="CH59">
        <v>0</v>
      </c>
      <c r="CI59">
        <v>0</v>
      </c>
      <c r="CJ59">
        <v>0</v>
      </c>
      <c r="CK59">
        <v>0</v>
      </c>
      <c r="CL59">
        <v>1</v>
      </c>
      <c r="CM59">
        <v>0</v>
      </c>
      <c r="CN59">
        <v>0</v>
      </c>
      <c r="CO59">
        <v>0</v>
      </c>
      <c r="CP59">
        <v>0</v>
      </c>
      <c r="CQ59">
        <v>1</v>
      </c>
      <c r="CR59">
        <v>0</v>
      </c>
      <c r="CS59">
        <v>0</v>
      </c>
      <c r="CT59">
        <v>0</v>
      </c>
      <c r="CU59">
        <v>0</v>
      </c>
      <c r="CV59">
        <v>1</v>
      </c>
      <c r="CW59">
        <v>0</v>
      </c>
      <c r="CX59">
        <v>0</v>
      </c>
      <c r="CY59">
        <v>0</v>
      </c>
      <c r="CZ59">
        <v>0</v>
      </c>
      <c r="DA59">
        <v>0</v>
      </c>
      <c r="DB59">
        <v>1</v>
      </c>
      <c r="DC59">
        <v>0</v>
      </c>
      <c r="DD59">
        <v>0</v>
      </c>
      <c r="DE59">
        <v>0</v>
      </c>
      <c r="DF59">
        <v>0</v>
      </c>
      <c r="DG59">
        <v>1</v>
      </c>
      <c r="DH59">
        <v>0</v>
      </c>
      <c r="DI59">
        <v>0</v>
      </c>
      <c r="DJ59">
        <v>0</v>
      </c>
      <c r="DK59">
        <v>0</v>
      </c>
      <c r="DL59">
        <v>1</v>
      </c>
      <c r="DM59">
        <v>0</v>
      </c>
      <c r="DN59">
        <v>0</v>
      </c>
      <c r="DO59">
        <v>0</v>
      </c>
      <c r="DP59">
        <v>1</v>
      </c>
      <c r="DQ59">
        <v>0</v>
      </c>
      <c r="DR59">
        <v>0</v>
      </c>
      <c r="DS59">
        <v>0</v>
      </c>
      <c r="DT59">
        <v>0</v>
      </c>
      <c r="DU59">
        <v>1</v>
      </c>
      <c r="DV59">
        <v>0</v>
      </c>
      <c r="DW59">
        <v>0</v>
      </c>
      <c r="DX59">
        <v>0</v>
      </c>
      <c r="DY59">
        <v>0</v>
      </c>
      <c r="DZ59">
        <v>1</v>
      </c>
      <c r="EA59">
        <v>0</v>
      </c>
      <c r="EB59">
        <v>0</v>
      </c>
      <c r="EC59">
        <v>0</v>
      </c>
      <c r="ED59">
        <v>0</v>
      </c>
      <c r="EF59">
        <v>1</v>
      </c>
      <c r="EG59">
        <v>0</v>
      </c>
      <c r="EH59">
        <v>0</v>
      </c>
      <c r="EI59">
        <v>0</v>
      </c>
      <c r="EJ59">
        <v>0</v>
      </c>
      <c r="EK59">
        <v>1</v>
      </c>
      <c r="EL59">
        <v>0</v>
      </c>
      <c r="EM59">
        <v>0</v>
      </c>
      <c r="EN59">
        <v>0</v>
      </c>
      <c r="EO59">
        <v>0</v>
      </c>
      <c r="EP59" s="40">
        <f t="shared" si="101"/>
        <v>0</v>
      </c>
      <c r="EQ59" s="40">
        <f t="shared" si="102"/>
        <v>0</v>
      </c>
      <c r="ER59" s="40">
        <f t="shared" si="103"/>
        <v>0</v>
      </c>
      <c r="ES59" s="40">
        <f t="shared" si="104"/>
        <v>1</v>
      </c>
      <c r="ET59" s="40">
        <f t="shared" si="105"/>
        <v>0</v>
      </c>
      <c r="EU59" s="40">
        <f t="shared" si="106"/>
        <v>0</v>
      </c>
      <c r="EV59" s="40">
        <f t="shared" si="107"/>
        <v>0</v>
      </c>
      <c r="EW59" s="40">
        <f t="shared" si="108"/>
        <v>0</v>
      </c>
      <c r="EX59" s="40">
        <f t="shared" si="109"/>
        <v>0</v>
      </c>
      <c r="EY59" s="40">
        <f t="shared" si="110"/>
        <v>0</v>
      </c>
      <c r="EZ59" s="40">
        <f t="shared" si="111"/>
        <v>0</v>
      </c>
      <c r="FA59" s="40">
        <f t="shared" si="112"/>
        <v>0</v>
      </c>
      <c r="FB59" s="40">
        <f t="shared" si="113"/>
        <v>0</v>
      </c>
      <c r="FC59" s="40">
        <f t="shared" si="114"/>
        <v>1</v>
      </c>
      <c r="FD59" s="40">
        <f t="shared" si="115"/>
        <v>1</v>
      </c>
      <c r="FE59" s="40">
        <f t="shared" si="116"/>
        <v>1</v>
      </c>
      <c r="FF59" s="40">
        <f t="shared" si="117"/>
        <v>0</v>
      </c>
      <c r="FG59" s="40">
        <f t="shared" si="118"/>
        <v>0</v>
      </c>
      <c r="FH59" s="40">
        <f t="shared" si="119"/>
        <v>0</v>
      </c>
      <c r="FI59" s="40">
        <f t="shared" si="120"/>
        <v>0</v>
      </c>
      <c r="FJ59" s="40">
        <f t="shared" si="121"/>
        <v>0</v>
      </c>
      <c r="FK59" s="38">
        <f t="shared" si="25"/>
        <v>4</v>
      </c>
      <c r="FL59">
        <v>3</v>
      </c>
      <c r="FM59">
        <v>4</v>
      </c>
      <c r="FN59">
        <v>3</v>
      </c>
      <c r="FO59">
        <v>2</v>
      </c>
      <c r="FP59">
        <v>3</v>
      </c>
      <c r="FQ59">
        <v>1</v>
      </c>
      <c r="FR59">
        <v>3</v>
      </c>
      <c r="FS59">
        <v>2</v>
      </c>
      <c r="FT59">
        <v>1</v>
      </c>
      <c r="FU59">
        <v>0</v>
      </c>
      <c r="FV59" s="38">
        <f t="shared" si="61"/>
        <v>14</v>
      </c>
      <c r="FW59" s="38">
        <f t="shared" si="62"/>
        <v>8</v>
      </c>
      <c r="FX59">
        <v>4</v>
      </c>
      <c r="FY59">
        <v>4</v>
      </c>
      <c r="FZ59">
        <v>4</v>
      </c>
      <c r="GA59">
        <v>2</v>
      </c>
      <c r="GB59">
        <v>4</v>
      </c>
      <c r="GC59">
        <v>2</v>
      </c>
      <c r="GD59">
        <v>5</v>
      </c>
      <c r="GE59">
        <v>3</v>
      </c>
      <c r="GF59">
        <v>0</v>
      </c>
      <c r="GG59">
        <v>1</v>
      </c>
      <c r="GH59">
        <v>0</v>
      </c>
      <c r="GI59">
        <v>1</v>
      </c>
      <c r="GJ59">
        <v>4</v>
      </c>
      <c r="GK59">
        <v>2</v>
      </c>
      <c r="GL59">
        <v>2</v>
      </c>
      <c r="GM59">
        <v>4</v>
      </c>
      <c r="GN59">
        <v>4</v>
      </c>
      <c r="GO59">
        <v>2</v>
      </c>
      <c r="GP59">
        <v>2</v>
      </c>
      <c r="GQ59">
        <v>3</v>
      </c>
      <c r="GR59">
        <v>3</v>
      </c>
      <c r="GS59">
        <v>3</v>
      </c>
      <c r="GT59">
        <v>2</v>
      </c>
      <c r="GU59">
        <v>2</v>
      </c>
      <c r="GV59">
        <v>3</v>
      </c>
      <c r="GW59">
        <v>1</v>
      </c>
      <c r="GX59">
        <v>2</v>
      </c>
      <c r="GY59">
        <v>3</v>
      </c>
      <c r="GZ59">
        <v>3</v>
      </c>
      <c r="HA59">
        <v>5</v>
      </c>
      <c r="HB59">
        <v>5</v>
      </c>
      <c r="HC59">
        <v>5</v>
      </c>
      <c r="HD59" s="38">
        <f t="shared" si="63"/>
        <v>3.5</v>
      </c>
      <c r="HE59" s="38">
        <f t="shared" si="64"/>
        <v>3.6666666666666665</v>
      </c>
      <c r="HF59" s="38">
        <f t="shared" si="65"/>
        <v>1.3333333333333333</v>
      </c>
      <c r="HG59" s="38">
        <f t="shared" si="66"/>
        <v>2.4285714285714284</v>
      </c>
      <c r="HH59" s="38">
        <f t="shared" si="67"/>
        <v>2.6</v>
      </c>
      <c r="HI59" s="38">
        <f t="shared" si="68"/>
        <v>2</v>
      </c>
      <c r="HJ59" s="38">
        <f t="shared" si="69"/>
        <v>2.6666666666666665</v>
      </c>
      <c r="HK59" s="38">
        <f t="shared" si="70"/>
        <v>5</v>
      </c>
      <c r="HL59" t="s">
        <v>774</v>
      </c>
      <c r="HM59">
        <v>0</v>
      </c>
      <c r="HN59" t="s">
        <v>775</v>
      </c>
      <c r="HO59">
        <v>2</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1</v>
      </c>
      <c r="JG59">
        <v>1</v>
      </c>
      <c r="JH59">
        <v>0</v>
      </c>
      <c r="JI59">
        <v>0</v>
      </c>
      <c r="JJ59">
        <v>0</v>
      </c>
      <c r="JK59">
        <v>0</v>
      </c>
      <c r="JL59">
        <v>0</v>
      </c>
      <c r="JM59">
        <v>0</v>
      </c>
      <c r="JN59">
        <v>0</v>
      </c>
      <c r="JO59">
        <v>0</v>
      </c>
      <c r="JP59">
        <v>0</v>
      </c>
      <c r="JQ59">
        <v>0</v>
      </c>
      <c r="JR59">
        <v>0</v>
      </c>
      <c r="JS59">
        <v>0</v>
      </c>
      <c r="JT59">
        <v>2</v>
      </c>
      <c r="JU59">
        <v>0</v>
      </c>
      <c r="JV59">
        <v>0</v>
      </c>
      <c r="JW59">
        <v>0</v>
      </c>
      <c r="JX59">
        <v>2</v>
      </c>
      <c r="JY59">
        <v>0</v>
      </c>
      <c r="JZ59">
        <v>1</v>
      </c>
      <c r="KA59">
        <v>0</v>
      </c>
      <c r="KB59">
        <v>0</v>
      </c>
      <c r="KC59">
        <v>0</v>
      </c>
      <c r="KD59" s="52">
        <f t="shared" si="71"/>
        <v>4</v>
      </c>
      <c r="KE59" s="48">
        <f t="shared" si="72"/>
        <v>1</v>
      </c>
      <c r="KF59" s="53">
        <f t="shared" si="73"/>
        <v>5</v>
      </c>
      <c r="KG59">
        <v>33</v>
      </c>
      <c r="KH59">
        <v>0</v>
      </c>
      <c r="KI59">
        <v>0</v>
      </c>
      <c r="KJ59">
        <v>1</v>
      </c>
      <c r="KK59">
        <v>0</v>
      </c>
      <c r="KL59">
        <v>0</v>
      </c>
      <c r="KM59">
        <v>0</v>
      </c>
      <c r="KN59">
        <v>0</v>
      </c>
      <c r="KO59">
        <v>0</v>
      </c>
      <c r="KP59">
        <v>0</v>
      </c>
      <c r="KQ59">
        <v>0</v>
      </c>
      <c r="KR59">
        <v>0</v>
      </c>
      <c r="KS59" t="s">
        <v>776</v>
      </c>
      <c r="KT59" t="s">
        <v>777</v>
      </c>
      <c r="KU59" t="s">
        <v>778</v>
      </c>
      <c r="KV59">
        <v>3</v>
      </c>
      <c r="KW59">
        <v>1</v>
      </c>
      <c r="KX59">
        <v>1</v>
      </c>
      <c r="KY59">
        <v>2</v>
      </c>
      <c r="KZ59">
        <v>0</v>
      </c>
      <c r="LA59">
        <v>2</v>
      </c>
      <c r="LB59">
        <v>2</v>
      </c>
      <c r="LC59">
        <v>2</v>
      </c>
      <c r="LD59">
        <v>2</v>
      </c>
      <c r="LE59">
        <v>2</v>
      </c>
      <c r="LF59">
        <v>2</v>
      </c>
      <c r="LG59" t="s">
        <v>584</v>
      </c>
      <c r="LH59">
        <v>4</v>
      </c>
      <c r="LI59">
        <v>2</v>
      </c>
      <c r="LJ59">
        <v>4</v>
      </c>
      <c r="LK59">
        <v>5</v>
      </c>
      <c r="LL59">
        <v>3</v>
      </c>
      <c r="LM59">
        <v>5</v>
      </c>
      <c r="LN59">
        <v>5</v>
      </c>
      <c r="LO59">
        <v>2</v>
      </c>
      <c r="LP59">
        <v>4</v>
      </c>
      <c r="LQ59">
        <v>3</v>
      </c>
      <c r="LR59">
        <v>4</v>
      </c>
      <c r="LS59">
        <v>5</v>
      </c>
      <c r="LT59">
        <v>3</v>
      </c>
      <c r="LU59">
        <v>1</v>
      </c>
      <c r="LV59">
        <v>4</v>
      </c>
      <c r="LW59">
        <v>4</v>
      </c>
      <c r="LX59">
        <v>4</v>
      </c>
      <c r="LY59">
        <v>3</v>
      </c>
      <c r="LZ59">
        <v>4</v>
      </c>
      <c r="MA59">
        <v>2</v>
      </c>
      <c r="MB59" s="3">
        <f t="shared" si="143"/>
        <v>4</v>
      </c>
      <c r="MC59" s="3">
        <f t="shared" si="122"/>
        <v>4</v>
      </c>
      <c r="MD59" s="3">
        <f t="shared" si="134"/>
        <v>4</v>
      </c>
      <c r="ME59" s="3">
        <f t="shared" si="135"/>
        <v>5</v>
      </c>
      <c r="MF59" s="3">
        <f t="shared" si="136"/>
        <v>3</v>
      </c>
      <c r="MG59" s="3">
        <f t="shared" si="137"/>
        <v>5</v>
      </c>
      <c r="MH59" s="3">
        <f t="shared" si="123"/>
        <v>1</v>
      </c>
      <c r="MI59" s="3">
        <f t="shared" si="124"/>
        <v>4</v>
      </c>
      <c r="MJ59" s="3">
        <f t="shared" si="129"/>
        <v>4</v>
      </c>
      <c r="MK59" s="3">
        <f t="shared" si="138"/>
        <v>3</v>
      </c>
      <c r="ML59" s="3">
        <f t="shared" si="130"/>
        <v>4</v>
      </c>
      <c r="MM59" s="3">
        <f t="shared" si="139"/>
        <v>5</v>
      </c>
      <c r="MN59" s="3">
        <f t="shared" si="131"/>
        <v>3</v>
      </c>
      <c r="MO59" s="3">
        <f t="shared" si="140"/>
        <v>1</v>
      </c>
      <c r="MP59" s="3">
        <f t="shared" si="132"/>
        <v>4</v>
      </c>
      <c r="MQ59" s="3">
        <f t="shared" si="133"/>
        <v>4</v>
      </c>
      <c r="MR59" s="3">
        <f t="shared" si="141"/>
        <v>4</v>
      </c>
      <c r="MS59" s="3">
        <f t="shared" si="125"/>
        <v>3</v>
      </c>
      <c r="MT59" s="3">
        <f t="shared" si="142"/>
        <v>4</v>
      </c>
      <c r="MU59" s="3">
        <f t="shared" si="126"/>
        <v>4</v>
      </c>
      <c r="MV59" s="34">
        <f t="shared" si="127"/>
        <v>73</v>
      </c>
      <c r="MW59">
        <v>1</v>
      </c>
      <c r="MX59">
        <v>0</v>
      </c>
      <c r="MY59">
        <v>2</v>
      </c>
      <c r="MZ59">
        <v>0</v>
      </c>
      <c r="NA59">
        <v>2</v>
      </c>
      <c r="NB59">
        <v>1</v>
      </c>
      <c r="NC59">
        <v>1</v>
      </c>
      <c r="ND59">
        <v>0</v>
      </c>
      <c r="NE59">
        <v>0</v>
      </c>
      <c r="NF59">
        <v>1</v>
      </c>
      <c r="NG59">
        <v>2</v>
      </c>
      <c r="NH59" s="59">
        <f t="shared" si="51"/>
        <v>0</v>
      </c>
      <c r="NI59">
        <f t="shared" si="52"/>
        <v>50</v>
      </c>
      <c r="NJ59">
        <f t="shared" si="53"/>
        <v>8</v>
      </c>
      <c r="NK59" s="34">
        <f t="shared" si="54"/>
        <v>16</v>
      </c>
    </row>
    <row r="60" spans="1:375" x14ac:dyDescent="0.2">
      <c r="A60" t="s">
        <v>149</v>
      </c>
      <c r="B60">
        <v>59</v>
      </c>
      <c r="C60" s="26">
        <v>42774</v>
      </c>
      <c r="D60">
        <v>7</v>
      </c>
      <c r="E60">
        <v>8</v>
      </c>
      <c r="F60">
        <v>7</v>
      </c>
      <c r="G60">
        <v>0</v>
      </c>
      <c r="H60">
        <v>1</v>
      </c>
      <c r="I60">
        <v>0</v>
      </c>
      <c r="J60">
        <v>0</v>
      </c>
      <c r="K60">
        <v>0</v>
      </c>
      <c r="L60">
        <v>1</v>
      </c>
      <c r="M60">
        <v>4</v>
      </c>
      <c r="N60">
        <v>3</v>
      </c>
      <c r="O60">
        <v>1</v>
      </c>
      <c r="P60">
        <v>4</v>
      </c>
      <c r="Q60">
        <v>1</v>
      </c>
      <c r="R60">
        <v>1</v>
      </c>
      <c r="S60">
        <v>4</v>
      </c>
      <c r="T60">
        <f t="shared" si="55"/>
        <v>-1</v>
      </c>
      <c r="U60">
        <f t="shared" si="0"/>
        <v>2</v>
      </c>
      <c r="V60" s="35">
        <f t="shared" si="56"/>
        <v>19</v>
      </c>
      <c r="W60">
        <v>4</v>
      </c>
      <c r="X60">
        <v>3</v>
      </c>
      <c r="Y60">
        <v>4</v>
      </c>
      <c r="Z60">
        <v>4</v>
      </c>
      <c r="AA60">
        <v>4</v>
      </c>
      <c r="AB60">
        <v>4</v>
      </c>
      <c r="AC60">
        <v>4</v>
      </c>
      <c r="AD60">
        <v>4</v>
      </c>
      <c r="AE60">
        <v>3</v>
      </c>
      <c r="AF60">
        <v>4</v>
      </c>
      <c r="AG60">
        <v>4</v>
      </c>
      <c r="AH60">
        <v>3</v>
      </c>
      <c r="AI60">
        <v>4</v>
      </c>
      <c r="AJ60" s="38">
        <f t="shared" si="57"/>
        <v>15</v>
      </c>
      <c r="AK60" s="38">
        <f t="shared" si="58"/>
        <v>12</v>
      </c>
      <c r="AL60" s="38">
        <f t="shared" si="59"/>
        <v>22</v>
      </c>
      <c r="AM60" s="38">
        <f>SUM(AJ60:AL60)</f>
        <v>49</v>
      </c>
      <c r="AN60">
        <v>0</v>
      </c>
      <c r="AO60">
        <v>1</v>
      </c>
      <c r="AP60">
        <v>0</v>
      </c>
      <c r="AQ60">
        <v>0</v>
      </c>
      <c r="AR60">
        <v>0</v>
      </c>
      <c r="AS60">
        <v>0</v>
      </c>
      <c r="AT60">
        <v>1</v>
      </c>
      <c r="AU60">
        <v>0</v>
      </c>
      <c r="AV60">
        <v>0</v>
      </c>
      <c r="AW60">
        <v>0</v>
      </c>
      <c r="AX60">
        <v>1</v>
      </c>
      <c r="AY60">
        <v>0</v>
      </c>
      <c r="AZ60">
        <v>0</v>
      </c>
      <c r="BA60">
        <v>0</v>
      </c>
      <c r="BB60">
        <v>0</v>
      </c>
      <c r="BC60">
        <v>0</v>
      </c>
      <c r="BD60">
        <v>1</v>
      </c>
      <c r="BE60">
        <v>0</v>
      </c>
      <c r="BF60">
        <v>0</v>
      </c>
      <c r="BG60">
        <v>0</v>
      </c>
      <c r="BH60">
        <v>1</v>
      </c>
      <c r="BI60">
        <v>0</v>
      </c>
      <c r="BJ60">
        <v>0</v>
      </c>
      <c r="BK60">
        <v>0</v>
      </c>
      <c r="BL60">
        <v>0</v>
      </c>
      <c r="BM60">
        <v>1</v>
      </c>
      <c r="BN60">
        <v>0</v>
      </c>
      <c r="BO60">
        <v>0</v>
      </c>
      <c r="BP60">
        <v>0</v>
      </c>
      <c r="BQ60">
        <v>0</v>
      </c>
      <c r="BR60">
        <v>0</v>
      </c>
      <c r="BS60">
        <v>1</v>
      </c>
      <c r="BT60">
        <v>0</v>
      </c>
      <c r="BU60">
        <v>0</v>
      </c>
      <c r="BV60">
        <v>0</v>
      </c>
      <c r="BW60">
        <v>0</v>
      </c>
      <c r="BX60">
        <v>1</v>
      </c>
      <c r="BY60">
        <v>0</v>
      </c>
      <c r="BZ60">
        <v>0</v>
      </c>
      <c r="CA60">
        <v>0</v>
      </c>
      <c r="CB60">
        <v>1</v>
      </c>
      <c r="CC60">
        <v>0</v>
      </c>
      <c r="CD60">
        <v>0</v>
      </c>
      <c r="CE60">
        <v>0</v>
      </c>
      <c r="CF60">
        <v>0</v>
      </c>
      <c r="CG60">
        <v>1</v>
      </c>
      <c r="CH60">
        <v>0</v>
      </c>
      <c r="CI60">
        <v>0</v>
      </c>
      <c r="CJ60">
        <v>0</v>
      </c>
      <c r="CK60">
        <v>0</v>
      </c>
      <c r="CL60">
        <v>0</v>
      </c>
      <c r="CM60">
        <v>1</v>
      </c>
      <c r="CN60">
        <v>0</v>
      </c>
      <c r="CO60">
        <v>0</v>
      </c>
      <c r="CP60">
        <v>0</v>
      </c>
      <c r="CQ60">
        <v>0</v>
      </c>
      <c r="CR60">
        <v>1</v>
      </c>
      <c r="CS60">
        <v>0</v>
      </c>
      <c r="CT60">
        <v>0</v>
      </c>
      <c r="CU60">
        <v>0</v>
      </c>
      <c r="CV60">
        <v>0</v>
      </c>
      <c r="CW60">
        <v>1</v>
      </c>
      <c r="CX60">
        <v>0</v>
      </c>
      <c r="CY60">
        <v>0</v>
      </c>
      <c r="CZ60">
        <v>0</v>
      </c>
      <c r="DA60">
        <v>0</v>
      </c>
      <c r="DB60">
        <v>0</v>
      </c>
      <c r="DC60">
        <v>1</v>
      </c>
      <c r="DD60">
        <v>0</v>
      </c>
      <c r="DE60">
        <v>0</v>
      </c>
      <c r="DF60">
        <v>0</v>
      </c>
      <c r="DG60">
        <v>0</v>
      </c>
      <c r="DH60">
        <v>1</v>
      </c>
      <c r="DI60">
        <v>0</v>
      </c>
      <c r="DJ60">
        <v>0</v>
      </c>
      <c r="DK60">
        <v>0</v>
      </c>
      <c r="DL60">
        <v>1</v>
      </c>
      <c r="DM60">
        <v>0</v>
      </c>
      <c r="DN60">
        <v>0</v>
      </c>
      <c r="DO60">
        <v>0</v>
      </c>
      <c r="DP60">
        <v>0</v>
      </c>
      <c r="DQ60">
        <v>0</v>
      </c>
      <c r="DR60">
        <v>1</v>
      </c>
      <c r="DS60">
        <v>0</v>
      </c>
      <c r="DT60">
        <v>0</v>
      </c>
      <c r="DU60">
        <v>0</v>
      </c>
      <c r="DV60">
        <v>0</v>
      </c>
      <c r="DW60">
        <v>1</v>
      </c>
      <c r="DX60">
        <v>0</v>
      </c>
      <c r="DY60">
        <v>0</v>
      </c>
      <c r="DZ60">
        <v>1</v>
      </c>
      <c r="EA60">
        <v>0</v>
      </c>
      <c r="EB60">
        <v>0</v>
      </c>
      <c r="EC60">
        <v>0</v>
      </c>
      <c r="ED60">
        <v>0</v>
      </c>
      <c r="EF60">
        <v>0</v>
      </c>
      <c r="EG60">
        <v>1</v>
      </c>
      <c r="EH60">
        <v>1</v>
      </c>
      <c r="EI60">
        <v>1</v>
      </c>
      <c r="EJ60">
        <v>0</v>
      </c>
      <c r="EK60">
        <v>1</v>
      </c>
      <c r="EL60">
        <v>0</v>
      </c>
      <c r="EM60">
        <v>0</v>
      </c>
      <c r="EN60">
        <v>0</v>
      </c>
      <c r="EO60">
        <v>0</v>
      </c>
      <c r="EP60" s="40">
        <f t="shared" si="101"/>
        <v>1</v>
      </c>
      <c r="EQ60" s="40">
        <f t="shared" si="102"/>
        <v>1</v>
      </c>
      <c r="ER60" s="40">
        <f t="shared" si="103"/>
        <v>0</v>
      </c>
      <c r="ES60" s="40">
        <f t="shared" si="104"/>
        <v>1</v>
      </c>
      <c r="ET60" s="40">
        <f t="shared" si="105"/>
        <v>0</v>
      </c>
      <c r="EU60" s="40">
        <f t="shared" si="106"/>
        <v>0</v>
      </c>
      <c r="EV60" s="40">
        <f t="shared" si="107"/>
        <v>1</v>
      </c>
      <c r="EW60" s="40">
        <f t="shared" si="108"/>
        <v>1</v>
      </c>
      <c r="EX60" s="40">
        <f t="shared" si="109"/>
        <v>0</v>
      </c>
      <c r="EY60" s="40">
        <f t="shared" si="110"/>
        <v>0</v>
      </c>
      <c r="EZ60" s="40">
        <f t="shared" si="111"/>
        <v>1</v>
      </c>
      <c r="FA60" s="40">
        <f t="shared" si="112"/>
        <v>1</v>
      </c>
      <c r="FB60" s="40">
        <f t="shared" si="113"/>
        <v>1</v>
      </c>
      <c r="FC60" s="40">
        <f t="shared" si="114"/>
        <v>2</v>
      </c>
      <c r="FD60" s="40">
        <f t="shared" si="115"/>
        <v>2</v>
      </c>
      <c r="FE60" s="40">
        <f t="shared" si="116"/>
        <v>1</v>
      </c>
      <c r="FF60" s="40">
        <f t="shared" si="117"/>
        <v>2</v>
      </c>
      <c r="FG60" s="40">
        <f t="shared" si="118"/>
        <v>2</v>
      </c>
      <c r="FH60" s="40">
        <f t="shared" si="119"/>
        <v>0</v>
      </c>
      <c r="FI60" s="40">
        <f t="shared" si="120"/>
        <v>3</v>
      </c>
      <c r="FJ60" s="40">
        <f t="shared" si="121"/>
        <v>0</v>
      </c>
      <c r="FK60" s="38">
        <f t="shared" si="25"/>
        <v>20</v>
      </c>
      <c r="FL60">
        <v>5</v>
      </c>
      <c r="FM60">
        <v>6</v>
      </c>
      <c r="FN60">
        <v>5</v>
      </c>
      <c r="FO60">
        <v>5</v>
      </c>
      <c r="FP60">
        <v>5</v>
      </c>
      <c r="FQ60">
        <v>3</v>
      </c>
      <c r="FR60">
        <v>1</v>
      </c>
      <c r="FS60">
        <v>2</v>
      </c>
      <c r="FT60">
        <v>2</v>
      </c>
      <c r="FU60">
        <v>1</v>
      </c>
      <c r="FV60" s="38">
        <f t="shared" si="61"/>
        <v>19</v>
      </c>
      <c r="FW60" s="38">
        <f t="shared" si="62"/>
        <v>16</v>
      </c>
      <c r="FX60">
        <v>5</v>
      </c>
      <c r="FY60">
        <v>5</v>
      </c>
      <c r="FZ60">
        <v>3</v>
      </c>
      <c r="GA60">
        <v>3</v>
      </c>
      <c r="GB60">
        <v>1</v>
      </c>
      <c r="GC60">
        <v>1</v>
      </c>
      <c r="GD60">
        <v>4</v>
      </c>
      <c r="GE60">
        <v>5</v>
      </c>
      <c r="GF60">
        <v>5</v>
      </c>
      <c r="GG60">
        <v>5</v>
      </c>
      <c r="GH60">
        <v>2</v>
      </c>
      <c r="GI60">
        <v>3</v>
      </c>
      <c r="GJ60">
        <v>2</v>
      </c>
      <c r="GK60">
        <v>1</v>
      </c>
      <c r="GL60">
        <v>2</v>
      </c>
      <c r="GM60">
        <v>3</v>
      </c>
      <c r="GN60">
        <v>3</v>
      </c>
      <c r="GO60">
        <v>4</v>
      </c>
      <c r="GP60">
        <v>4</v>
      </c>
      <c r="GQ60">
        <v>3</v>
      </c>
      <c r="GR60">
        <v>4</v>
      </c>
      <c r="GS60">
        <v>4</v>
      </c>
      <c r="GT60">
        <v>1</v>
      </c>
      <c r="GU60">
        <v>3</v>
      </c>
      <c r="GV60">
        <v>2</v>
      </c>
      <c r="GW60">
        <v>2</v>
      </c>
      <c r="GX60">
        <v>1</v>
      </c>
      <c r="GY60">
        <v>3</v>
      </c>
      <c r="GZ60">
        <v>2</v>
      </c>
      <c r="HA60">
        <v>1</v>
      </c>
      <c r="HB60">
        <v>1</v>
      </c>
      <c r="HC60">
        <v>1</v>
      </c>
      <c r="HD60" s="38">
        <f t="shared" si="63"/>
        <v>4</v>
      </c>
      <c r="HE60" s="38">
        <f t="shared" si="64"/>
        <v>2</v>
      </c>
      <c r="HF60" s="38">
        <f t="shared" si="65"/>
        <v>5</v>
      </c>
      <c r="HG60" s="38">
        <f t="shared" si="66"/>
        <v>2.2857142857142856</v>
      </c>
      <c r="HH60" s="38">
        <f t="shared" si="67"/>
        <v>3.8</v>
      </c>
      <c r="HI60" s="38">
        <f t="shared" si="68"/>
        <v>2</v>
      </c>
      <c r="HJ60" s="38">
        <f t="shared" si="69"/>
        <v>2</v>
      </c>
      <c r="HK60" s="38">
        <f t="shared" si="70"/>
        <v>1</v>
      </c>
      <c r="HL60" t="s">
        <v>779</v>
      </c>
      <c r="HM60">
        <v>1</v>
      </c>
      <c r="HN60" t="s">
        <v>780</v>
      </c>
      <c r="HO60">
        <v>1</v>
      </c>
      <c r="HP60">
        <v>1</v>
      </c>
      <c r="HQ60">
        <v>1</v>
      </c>
      <c r="HR60">
        <v>1</v>
      </c>
      <c r="HS60">
        <v>1</v>
      </c>
      <c r="HT60">
        <v>1</v>
      </c>
      <c r="HU60">
        <v>1</v>
      </c>
      <c r="HV60">
        <v>1</v>
      </c>
      <c r="HW60">
        <v>1</v>
      </c>
      <c r="HX60">
        <v>1</v>
      </c>
      <c r="HY60">
        <v>1</v>
      </c>
      <c r="HZ60">
        <v>1</v>
      </c>
      <c r="IA60">
        <v>1</v>
      </c>
      <c r="IB60">
        <v>1</v>
      </c>
      <c r="IC60">
        <v>1</v>
      </c>
      <c r="ID60">
        <v>1</v>
      </c>
      <c r="IE60">
        <v>1</v>
      </c>
      <c r="IF60">
        <v>1</v>
      </c>
      <c r="IG60">
        <v>1</v>
      </c>
      <c r="IH60">
        <v>1</v>
      </c>
      <c r="II60">
        <v>1</v>
      </c>
      <c r="IJ60">
        <v>1</v>
      </c>
      <c r="IK60">
        <v>1</v>
      </c>
      <c r="IL60">
        <v>1</v>
      </c>
      <c r="IM60">
        <v>1</v>
      </c>
      <c r="IN60">
        <v>1</v>
      </c>
      <c r="IO60">
        <v>1</v>
      </c>
      <c r="IP60">
        <v>1</v>
      </c>
      <c r="IQ60">
        <v>1</v>
      </c>
      <c r="IR60">
        <v>1</v>
      </c>
      <c r="IS60">
        <v>1</v>
      </c>
      <c r="IT60">
        <v>1</v>
      </c>
      <c r="IU60">
        <v>1</v>
      </c>
      <c r="IV60">
        <v>1</v>
      </c>
      <c r="IW60">
        <v>1</v>
      </c>
      <c r="IX60">
        <v>1</v>
      </c>
      <c r="IY60">
        <v>1</v>
      </c>
      <c r="IZ60">
        <v>1</v>
      </c>
      <c r="JA60">
        <v>1</v>
      </c>
      <c r="JB60">
        <v>1</v>
      </c>
      <c r="JC60">
        <v>1</v>
      </c>
      <c r="JD60">
        <v>1</v>
      </c>
      <c r="JE60">
        <v>1</v>
      </c>
      <c r="JF60">
        <v>1</v>
      </c>
      <c r="JG60">
        <v>1</v>
      </c>
      <c r="JH60">
        <v>1</v>
      </c>
      <c r="JI60">
        <v>1</v>
      </c>
      <c r="JJ60">
        <v>1</v>
      </c>
      <c r="JK60">
        <v>1</v>
      </c>
      <c r="JL60">
        <v>1</v>
      </c>
      <c r="JM60">
        <v>1</v>
      </c>
      <c r="JN60">
        <v>0</v>
      </c>
      <c r="JO60">
        <v>3</v>
      </c>
      <c r="JP60">
        <v>3</v>
      </c>
      <c r="JQ60">
        <v>3</v>
      </c>
      <c r="JR60">
        <v>3</v>
      </c>
      <c r="JS60">
        <v>3</v>
      </c>
      <c r="JT60">
        <v>3</v>
      </c>
      <c r="JU60">
        <v>3</v>
      </c>
      <c r="JV60">
        <v>3</v>
      </c>
      <c r="JW60">
        <v>3</v>
      </c>
      <c r="JX60">
        <v>3</v>
      </c>
      <c r="JY60">
        <v>3</v>
      </c>
      <c r="JZ60">
        <v>3</v>
      </c>
      <c r="KA60">
        <v>3</v>
      </c>
      <c r="KB60">
        <v>3</v>
      </c>
      <c r="KC60">
        <v>2</v>
      </c>
      <c r="KD60" s="52">
        <f t="shared" si="71"/>
        <v>33</v>
      </c>
      <c r="KE60" s="48">
        <f t="shared" si="72"/>
        <v>11</v>
      </c>
      <c r="KF60" s="53">
        <f t="shared" si="73"/>
        <v>44</v>
      </c>
      <c r="KG60">
        <v>74</v>
      </c>
      <c r="KH60">
        <v>1</v>
      </c>
      <c r="KI60">
        <v>1</v>
      </c>
      <c r="KJ60">
        <v>1</v>
      </c>
      <c r="KK60">
        <v>0</v>
      </c>
      <c r="KL60">
        <v>0</v>
      </c>
      <c r="KM60">
        <v>0</v>
      </c>
      <c r="KN60">
        <v>0</v>
      </c>
      <c r="KO60">
        <v>0</v>
      </c>
      <c r="KP60">
        <v>0</v>
      </c>
      <c r="KQ60">
        <v>0</v>
      </c>
      <c r="KR60">
        <v>0</v>
      </c>
      <c r="KS60" t="s">
        <v>584</v>
      </c>
      <c r="KT60" t="s">
        <v>781</v>
      </c>
      <c r="KU60" t="s">
        <v>782</v>
      </c>
      <c r="KV60">
        <v>3</v>
      </c>
      <c r="KW60">
        <v>1</v>
      </c>
      <c r="KX60">
        <v>1</v>
      </c>
      <c r="KY60">
        <v>1</v>
      </c>
      <c r="KZ60">
        <v>1</v>
      </c>
      <c r="LA60">
        <v>2</v>
      </c>
      <c r="LB60">
        <v>2</v>
      </c>
      <c r="LC60">
        <v>1</v>
      </c>
      <c r="LD60">
        <v>2</v>
      </c>
      <c r="LE60">
        <v>2</v>
      </c>
      <c r="LF60">
        <v>1</v>
      </c>
      <c r="LG60" t="s">
        <v>584</v>
      </c>
      <c r="LH60">
        <v>4</v>
      </c>
      <c r="LI60">
        <v>2</v>
      </c>
      <c r="LJ60">
        <v>4</v>
      </c>
      <c r="LK60">
        <v>4</v>
      </c>
      <c r="LL60">
        <v>3</v>
      </c>
      <c r="LM60">
        <v>3</v>
      </c>
      <c r="LN60">
        <v>4</v>
      </c>
      <c r="LO60">
        <v>1</v>
      </c>
      <c r="LP60">
        <v>4</v>
      </c>
      <c r="LQ60">
        <v>3</v>
      </c>
      <c r="LR60">
        <v>4</v>
      </c>
      <c r="LS60">
        <v>4</v>
      </c>
      <c r="LT60">
        <v>4</v>
      </c>
      <c r="LU60">
        <v>2</v>
      </c>
      <c r="LV60">
        <v>4</v>
      </c>
      <c r="LW60">
        <v>3</v>
      </c>
      <c r="LX60">
        <v>4</v>
      </c>
      <c r="LY60">
        <v>3</v>
      </c>
      <c r="LZ60">
        <v>3</v>
      </c>
      <c r="MA60">
        <v>2</v>
      </c>
      <c r="MB60" s="3">
        <f t="shared" si="143"/>
        <v>4</v>
      </c>
      <c r="MC60" s="3">
        <f t="shared" si="122"/>
        <v>4</v>
      </c>
      <c r="MD60" s="3">
        <f t="shared" si="134"/>
        <v>4</v>
      </c>
      <c r="ME60" s="3">
        <f t="shared" si="135"/>
        <v>4</v>
      </c>
      <c r="MF60" s="3">
        <f t="shared" si="136"/>
        <v>3</v>
      </c>
      <c r="MG60" s="3">
        <f t="shared" si="137"/>
        <v>3</v>
      </c>
      <c r="MH60" s="3">
        <f t="shared" si="123"/>
        <v>2</v>
      </c>
      <c r="MI60" s="3">
        <f t="shared" si="124"/>
        <v>5</v>
      </c>
      <c r="MJ60" s="3">
        <f t="shared" si="129"/>
        <v>4</v>
      </c>
      <c r="MK60" s="3">
        <f t="shared" si="138"/>
        <v>3</v>
      </c>
      <c r="ML60" s="3">
        <f t="shared" si="130"/>
        <v>4</v>
      </c>
      <c r="MM60" s="3">
        <f t="shared" si="139"/>
        <v>4</v>
      </c>
      <c r="MN60" s="3">
        <f t="shared" si="131"/>
        <v>4</v>
      </c>
      <c r="MO60" s="3">
        <f t="shared" si="140"/>
        <v>2</v>
      </c>
      <c r="MP60" s="3">
        <f t="shared" si="132"/>
        <v>4</v>
      </c>
      <c r="MQ60" s="3">
        <f t="shared" si="133"/>
        <v>3</v>
      </c>
      <c r="MR60" s="3">
        <f t="shared" si="141"/>
        <v>4</v>
      </c>
      <c r="MS60" s="3">
        <f t="shared" si="125"/>
        <v>3</v>
      </c>
      <c r="MT60" s="3">
        <f t="shared" si="142"/>
        <v>3</v>
      </c>
      <c r="MU60" s="3">
        <f t="shared" si="126"/>
        <v>4</v>
      </c>
      <c r="MV60" s="34">
        <f t="shared" si="127"/>
        <v>71</v>
      </c>
      <c r="MW60">
        <v>2</v>
      </c>
      <c r="MX60">
        <v>0</v>
      </c>
      <c r="MY60">
        <v>3</v>
      </c>
      <c r="MZ60">
        <v>1</v>
      </c>
      <c r="NA60">
        <v>2</v>
      </c>
      <c r="NB60">
        <v>2</v>
      </c>
      <c r="NC60">
        <v>1</v>
      </c>
      <c r="ND60">
        <v>1</v>
      </c>
      <c r="NE60">
        <v>3</v>
      </c>
      <c r="NF60">
        <v>1</v>
      </c>
      <c r="NG60">
        <v>2</v>
      </c>
      <c r="NH60" s="59">
        <f t="shared" si="51"/>
        <v>0</v>
      </c>
      <c r="NI60">
        <f t="shared" si="52"/>
        <v>50</v>
      </c>
      <c r="NJ60">
        <f t="shared" si="53"/>
        <v>16</v>
      </c>
      <c r="NK60" s="34">
        <f t="shared" si="54"/>
        <v>32</v>
      </c>
    </row>
    <row r="61" spans="1:375" x14ac:dyDescent="0.2">
      <c r="A61" t="s">
        <v>150</v>
      </c>
      <c r="B61">
        <v>60</v>
      </c>
      <c r="C61" s="26">
        <v>42762</v>
      </c>
      <c r="D61">
        <v>3</v>
      </c>
      <c r="E61">
        <v>8</v>
      </c>
      <c r="F61">
        <v>6</v>
      </c>
      <c r="G61">
        <v>1</v>
      </c>
      <c r="H61">
        <v>0</v>
      </c>
      <c r="I61">
        <v>0</v>
      </c>
      <c r="J61">
        <v>0</v>
      </c>
      <c r="K61">
        <v>0</v>
      </c>
      <c r="L61">
        <v>0</v>
      </c>
      <c r="M61">
        <v>3</v>
      </c>
      <c r="N61">
        <v>2</v>
      </c>
      <c r="O61">
        <v>0</v>
      </c>
      <c r="P61">
        <v>4</v>
      </c>
      <c r="Q61">
        <v>0</v>
      </c>
      <c r="R61">
        <v>1</v>
      </c>
      <c r="S61">
        <v>2</v>
      </c>
      <c r="T61">
        <f t="shared" si="55"/>
        <v>0</v>
      </c>
      <c r="U61">
        <f t="shared" si="0"/>
        <v>0</v>
      </c>
      <c r="V61" s="35">
        <f t="shared" si="56"/>
        <v>12</v>
      </c>
      <c r="W61">
        <v>0</v>
      </c>
      <c r="X61">
        <v>4</v>
      </c>
      <c r="Y61">
        <v>1</v>
      </c>
      <c r="Z61">
        <v>1</v>
      </c>
      <c r="AA61">
        <v>1</v>
      </c>
      <c r="AB61">
        <v>2</v>
      </c>
      <c r="AC61">
        <v>0</v>
      </c>
      <c r="AD61">
        <v>3</v>
      </c>
      <c r="AE61">
        <v>2</v>
      </c>
      <c r="AF61">
        <v>1</v>
      </c>
      <c r="AG61">
        <v>2</v>
      </c>
      <c r="AH61">
        <v>1</v>
      </c>
      <c r="AI61">
        <v>2</v>
      </c>
      <c r="AJ61" s="38">
        <f t="shared" si="57"/>
        <v>8</v>
      </c>
      <c r="AK61" s="38">
        <f t="shared" si="58"/>
        <v>4</v>
      </c>
      <c r="AL61" s="38">
        <f t="shared" si="59"/>
        <v>8</v>
      </c>
      <c r="AM61" s="38">
        <f t="shared" si="60"/>
        <v>20</v>
      </c>
      <c r="AN61">
        <v>1</v>
      </c>
      <c r="AO61">
        <v>0</v>
      </c>
      <c r="AP61">
        <v>0</v>
      </c>
      <c r="AQ61">
        <v>0</v>
      </c>
      <c r="AR61">
        <v>0</v>
      </c>
      <c r="AS61">
        <v>1</v>
      </c>
      <c r="AT61">
        <v>0</v>
      </c>
      <c r="AU61">
        <v>0</v>
      </c>
      <c r="AV61">
        <v>0</v>
      </c>
      <c r="AW61">
        <v>0</v>
      </c>
      <c r="AX61">
        <v>0</v>
      </c>
      <c r="AY61">
        <v>1</v>
      </c>
      <c r="AZ61">
        <v>0</v>
      </c>
      <c r="BA61">
        <v>0</v>
      </c>
      <c r="BB61">
        <v>0</v>
      </c>
      <c r="BC61">
        <v>0</v>
      </c>
      <c r="BD61">
        <v>1</v>
      </c>
      <c r="BE61">
        <v>0</v>
      </c>
      <c r="BF61">
        <v>0</v>
      </c>
      <c r="BG61">
        <v>0</v>
      </c>
      <c r="BH61">
        <v>1</v>
      </c>
      <c r="BI61">
        <v>0</v>
      </c>
      <c r="BJ61">
        <v>0</v>
      </c>
      <c r="BK61">
        <v>0</v>
      </c>
      <c r="BL61">
        <v>0</v>
      </c>
      <c r="BM61">
        <v>1</v>
      </c>
      <c r="BN61">
        <v>0</v>
      </c>
      <c r="BO61">
        <v>0</v>
      </c>
      <c r="BP61">
        <v>0</v>
      </c>
      <c r="BQ61">
        <v>0</v>
      </c>
      <c r="BR61">
        <v>0</v>
      </c>
      <c r="BS61">
        <v>1</v>
      </c>
      <c r="BT61">
        <v>0</v>
      </c>
      <c r="BU61">
        <v>0</v>
      </c>
      <c r="BV61">
        <v>0</v>
      </c>
      <c r="BW61">
        <v>1</v>
      </c>
      <c r="BX61">
        <v>0</v>
      </c>
      <c r="BY61">
        <v>0</v>
      </c>
      <c r="BZ61">
        <v>0</v>
      </c>
      <c r="CA61">
        <v>0</v>
      </c>
      <c r="CB61">
        <v>1</v>
      </c>
      <c r="CC61">
        <v>0</v>
      </c>
      <c r="CD61">
        <v>0</v>
      </c>
      <c r="CE61">
        <v>0</v>
      </c>
      <c r="CF61">
        <v>0</v>
      </c>
      <c r="CG61">
        <v>1</v>
      </c>
      <c r="CH61">
        <v>0</v>
      </c>
      <c r="CI61">
        <v>0</v>
      </c>
      <c r="CJ61">
        <v>0</v>
      </c>
      <c r="CK61">
        <v>0</v>
      </c>
      <c r="CL61">
        <v>0</v>
      </c>
      <c r="CM61">
        <v>1</v>
      </c>
      <c r="CN61">
        <v>0</v>
      </c>
      <c r="CO61">
        <v>0</v>
      </c>
      <c r="CP61">
        <v>0</v>
      </c>
      <c r="CQ61">
        <v>0</v>
      </c>
      <c r="CR61">
        <v>1</v>
      </c>
      <c r="CS61">
        <v>0</v>
      </c>
      <c r="CT61">
        <v>0</v>
      </c>
      <c r="CU61">
        <v>0</v>
      </c>
      <c r="CV61">
        <v>1</v>
      </c>
      <c r="CW61">
        <v>0</v>
      </c>
      <c r="CX61">
        <v>0</v>
      </c>
      <c r="CY61">
        <v>0</v>
      </c>
      <c r="CZ61">
        <v>0</v>
      </c>
      <c r="DA61">
        <v>1</v>
      </c>
      <c r="DB61">
        <v>0</v>
      </c>
      <c r="DC61">
        <v>0</v>
      </c>
      <c r="DD61">
        <v>0</v>
      </c>
      <c r="DE61">
        <v>0</v>
      </c>
      <c r="DF61">
        <v>0</v>
      </c>
      <c r="DG61">
        <v>1</v>
      </c>
      <c r="DH61">
        <v>0</v>
      </c>
      <c r="DI61">
        <v>0</v>
      </c>
      <c r="DJ61">
        <v>0</v>
      </c>
      <c r="DK61">
        <v>0</v>
      </c>
      <c r="DL61">
        <v>0</v>
      </c>
      <c r="DM61">
        <v>1</v>
      </c>
      <c r="DN61">
        <v>0</v>
      </c>
      <c r="DO61">
        <v>0</v>
      </c>
      <c r="DP61">
        <v>0</v>
      </c>
      <c r="DQ61">
        <v>1</v>
      </c>
      <c r="DR61">
        <v>0</v>
      </c>
      <c r="DS61">
        <v>0</v>
      </c>
      <c r="DT61">
        <v>0</v>
      </c>
      <c r="DU61">
        <v>1</v>
      </c>
      <c r="DV61">
        <v>0</v>
      </c>
      <c r="DW61">
        <v>0</v>
      </c>
      <c r="DX61">
        <v>0</v>
      </c>
      <c r="DY61">
        <v>0</v>
      </c>
      <c r="DZ61">
        <v>1</v>
      </c>
      <c r="EA61">
        <v>0</v>
      </c>
      <c r="EB61">
        <v>0</v>
      </c>
      <c r="EC61">
        <v>0</v>
      </c>
      <c r="ED61">
        <v>0</v>
      </c>
      <c r="EF61">
        <v>0</v>
      </c>
      <c r="EG61">
        <v>1</v>
      </c>
      <c r="EH61">
        <v>0</v>
      </c>
      <c r="EI61">
        <v>0</v>
      </c>
      <c r="EJ61">
        <v>0</v>
      </c>
      <c r="EK61">
        <v>1</v>
      </c>
      <c r="EL61">
        <v>0</v>
      </c>
      <c r="EM61">
        <v>0</v>
      </c>
      <c r="EN61">
        <v>0</v>
      </c>
      <c r="EO61">
        <v>0</v>
      </c>
      <c r="EP61" s="40">
        <f t="shared" si="101"/>
        <v>0</v>
      </c>
      <c r="EQ61" s="40">
        <f t="shared" si="102"/>
        <v>0</v>
      </c>
      <c r="ER61" s="40">
        <f t="shared" si="103"/>
        <v>1</v>
      </c>
      <c r="ES61" s="40">
        <f t="shared" si="104"/>
        <v>1</v>
      </c>
      <c r="ET61" s="40">
        <f t="shared" si="105"/>
        <v>0</v>
      </c>
      <c r="EU61" s="40">
        <f t="shared" si="106"/>
        <v>0</v>
      </c>
      <c r="EV61" s="40">
        <f t="shared" si="107"/>
        <v>1</v>
      </c>
      <c r="EW61" s="40">
        <f t="shared" si="108"/>
        <v>0</v>
      </c>
      <c r="EX61" s="40">
        <f t="shared" si="109"/>
        <v>0</v>
      </c>
      <c r="EY61" s="40">
        <f t="shared" si="110"/>
        <v>0</v>
      </c>
      <c r="EZ61" s="40">
        <f t="shared" si="111"/>
        <v>1</v>
      </c>
      <c r="FA61" s="40">
        <f t="shared" si="112"/>
        <v>1</v>
      </c>
      <c r="FB61" s="40">
        <f t="shared" si="113"/>
        <v>0</v>
      </c>
      <c r="FC61" s="40">
        <f t="shared" si="114"/>
        <v>0</v>
      </c>
      <c r="FD61" s="40">
        <f t="shared" si="115"/>
        <v>1</v>
      </c>
      <c r="FE61" s="40">
        <f t="shared" si="116"/>
        <v>2</v>
      </c>
      <c r="FF61" s="40">
        <f t="shared" si="117"/>
        <v>1</v>
      </c>
      <c r="FG61" s="40">
        <f t="shared" si="118"/>
        <v>0</v>
      </c>
      <c r="FH61" s="40">
        <f t="shared" si="119"/>
        <v>0</v>
      </c>
      <c r="FI61" s="40">
        <f t="shared" si="120"/>
        <v>1</v>
      </c>
      <c r="FJ61" s="40">
        <f t="shared" si="121"/>
        <v>0</v>
      </c>
      <c r="FK61" s="38">
        <f t="shared" si="25"/>
        <v>10</v>
      </c>
      <c r="FL61">
        <v>6</v>
      </c>
      <c r="FM61">
        <v>6</v>
      </c>
      <c r="FN61">
        <v>6</v>
      </c>
      <c r="FO61">
        <v>6</v>
      </c>
      <c r="FP61">
        <v>6</v>
      </c>
      <c r="FQ61">
        <v>6</v>
      </c>
      <c r="FR61">
        <v>3</v>
      </c>
      <c r="FS61">
        <v>2</v>
      </c>
      <c r="FT61">
        <v>2</v>
      </c>
      <c r="FU61">
        <v>2</v>
      </c>
      <c r="FV61" s="38">
        <f t="shared" si="61"/>
        <v>25</v>
      </c>
      <c r="FW61" s="38">
        <f t="shared" si="62"/>
        <v>20</v>
      </c>
      <c r="FX61">
        <v>2</v>
      </c>
      <c r="FY61">
        <v>4</v>
      </c>
      <c r="FZ61">
        <v>3</v>
      </c>
      <c r="GA61">
        <v>3</v>
      </c>
      <c r="GB61">
        <v>4</v>
      </c>
      <c r="GC61">
        <v>4</v>
      </c>
      <c r="GD61">
        <v>4</v>
      </c>
      <c r="GE61">
        <v>2</v>
      </c>
      <c r="GF61">
        <v>3</v>
      </c>
      <c r="GG61">
        <v>4</v>
      </c>
      <c r="GH61">
        <v>4</v>
      </c>
      <c r="GI61">
        <v>4</v>
      </c>
      <c r="GJ61">
        <v>4</v>
      </c>
      <c r="GK61">
        <v>3</v>
      </c>
      <c r="GL61">
        <v>3</v>
      </c>
      <c r="GM61">
        <v>4</v>
      </c>
      <c r="GN61">
        <v>5</v>
      </c>
      <c r="GO61">
        <v>1</v>
      </c>
      <c r="GP61">
        <v>1</v>
      </c>
      <c r="GQ61">
        <v>1</v>
      </c>
      <c r="GR61">
        <v>3</v>
      </c>
      <c r="GS61">
        <v>2</v>
      </c>
      <c r="GT61">
        <v>4</v>
      </c>
      <c r="GU61">
        <v>3</v>
      </c>
      <c r="GV61">
        <v>3</v>
      </c>
      <c r="GW61">
        <v>3</v>
      </c>
      <c r="GX61">
        <v>1</v>
      </c>
      <c r="GY61">
        <v>1</v>
      </c>
      <c r="GZ61">
        <v>1</v>
      </c>
      <c r="HA61">
        <v>4</v>
      </c>
      <c r="HB61">
        <v>4</v>
      </c>
      <c r="HC61">
        <v>4</v>
      </c>
      <c r="HD61" s="38">
        <f t="shared" si="63"/>
        <v>3</v>
      </c>
      <c r="HE61" s="38">
        <f t="shared" si="64"/>
        <v>4</v>
      </c>
      <c r="HF61" s="38">
        <f t="shared" si="65"/>
        <v>3</v>
      </c>
      <c r="HG61" s="38">
        <f t="shared" si="66"/>
        <v>3.8571428571428572</v>
      </c>
      <c r="HH61" s="38">
        <f t="shared" si="67"/>
        <v>1.6</v>
      </c>
      <c r="HI61" s="38">
        <f t="shared" si="68"/>
        <v>3.25</v>
      </c>
      <c r="HJ61" s="38">
        <f t="shared" si="69"/>
        <v>1</v>
      </c>
      <c r="HK61" s="38">
        <f t="shared" si="70"/>
        <v>4</v>
      </c>
      <c r="HL61">
        <v>48</v>
      </c>
      <c r="HM61">
        <v>0</v>
      </c>
      <c r="HN61" t="s">
        <v>584</v>
      </c>
      <c r="HO61">
        <v>4</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1</v>
      </c>
      <c r="JG61">
        <v>1</v>
      </c>
      <c r="JH61">
        <v>0</v>
      </c>
      <c r="JI61">
        <v>0</v>
      </c>
      <c r="JJ61">
        <v>0</v>
      </c>
      <c r="JK61">
        <v>0</v>
      </c>
      <c r="JL61">
        <v>0</v>
      </c>
      <c r="JM61">
        <v>0</v>
      </c>
      <c r="JN61">
        <v>0</v>
      </c>
      <c r="JO61">
        <v>2</v>
      </c>
      <c r="JP61">
        <v>1</v>
      </c>
      <c r="JQ61">
        <v>1</v>
      </c>
      <c r="JR61">
        <v>0</v>
      </c>
      <c r="JS61">
        <v>2</v>
      </c>
      <c r="JT61">
        <v>1</v>
      </c>
      <c r="JU61">
        <v>0</v>
      </c>
      <c r="JV61">
        <v>2</v>
      </c>
      <c r="JW61">
        <v>1</v>
      </c>
      <c r="JX61">
        <v>2</v>
      </c>
      <c r="JY61">
        <v>0</v>
      </c>
      <c r="JZ61">
        <v>1</v>
      </c>
      <c r="KA61">
        <v>0</v>
      </c>
      <c r="KB61">
        <v>0</v>
      </c>
      <c r="KC61">
        <v>0</v>
      </c>
      <c r="KD61" s="52">
        <f t="shared" si="71"/>
        <v>12</v>
      </c>
      <c r="KE61" s="48">
        <f t="shared" si="72"/>
        <v>1</v>
      </c>
      <c r="KF61" s="53">
        <f t="shared" si="73"/>
        <v>13</v>
      </c>
      <c r="KG61">
        <v>61</v>
      </c>
      <c r="KH61">
        <v>0</v>
      </c>
      <c r="KI61">
        <v>0</v>
      </c>
      <c r="KJ61">
        <v>0</v>
      </c>
      <c r="KK61">
        <v>0</v>
      </c>
      <c r="KL61">
        <v>1</v>
      </c>
      <c r="KM61">
        <v>0</v>
      </c>
      <c r="KN61">
        <v>1</v>
      </c>
      <c r="KO61">
        <v>0</v>
      </c>
      <c r="KP61">
        <v>0</v>
      </c>
      <c r="KQ61">
        <v>0</v>
      </c>
      <c r="KR61">
        <v>0</v>
      </c>
      <c r="KS61" t="s">
        <v>584</v>
      </c>
      <c r="KT61" t="s">
        <v>783</v>
      </c>
      <c r="KU61" t="s">
        <v>784</v>
      </c>
      <c r="KV61">
        <v>2</v>
      </c>
      <c r="KW61">
        <v>1</v>
      </c>
      <c r="KX61">
        <v>0</v>
      </c>
      <c r="KY61">
        <v>2</v>
      </c>
      <c r="KZ61">
        <v>0</v>
      </c>
      <c r="LA61">
        <v>3</v>
      </c>
      <c r="LB61">
        <v>3</v>
      </c>
      <c r="LC61">
        <v>3</v>
      </c>
      <c r="LD61">
        <v>3</v>
      </c>
      <c r="LE61">
        <v>3</v>
      </c>
      <c r="LF61">
        <v>3</v>
      </c>
      <c r="LG61" t="s">
        <v>584</v>
      </c>
      <c r="LH61">
        <v>5</v>
      </c>
      <c r="LI61">
        <v>1</v>
      </c>
      <c r="LJ61">
        <v>2</v>
      </c>
      <c r="LK61">
        <v>4</v>
      </c>
      <c r="LL61">
        <v>2</v>
      </c>
      <c r="LM61">
        <v>3</v>
      </c>
      <c r="LN61">
        <v>5</v>
      </c>
      <c r="LO61">
        <v>4</v>
      </c>
      <c r="LP61">
        <v>4</v>
      </c>
      <c r="LQ61">
        <v>1</v>
      </c>
      <c r="LR61">
        <v>4</v>
      </c>
      <c r="LS61">
        <v>4</v>
      </c>
      <c r="LT61">
        <v>3</v>
      </c>
      <c r="LU61">
        <v>2</v>
      </c>
      <c r="LV61">
        <v>4</v>
      </c>
      <c r="LW61">
        <v>3</v>
      </c>
      <c r="LX61">
        <v>3</v>
      </c>
      <c r="LY61">
        <v>3</v>
      </c>
      <c r="LZ61">
        <v>3</v>
      </c>
      <c r="MA61">
        <v>4</v>
      </c>
      <c r="MB61" s="3">
        <f t="shared" si="143"/>
        <v>5</v>
      </c>
      <c r="MC61" s="3">
        <f t="shared" si="122"/>
        <v>5</v>
      </c>
      <c r="MD61" s="3">
        <f t="shared" si="134"/>
        <v>2</v>
      </c>
      <c r="ME61" s="3">
        <f t="shared" si="135"/>
        <v>4</v>
      </c>
      <c r="MF61" s="3">
        <f t="shared" si="136"/>
        <v>2</v>
      </c>
      <c r="MG61" s="3">
        <f t="shared" si="137"/>
        <v>3</v>
      </c>
      <c r="MH61" s="3">
        <f t="shared" si="123"/>
        <v>1</v>
      </c>
      <c r="MI61" s="3">
        <f t="shared" si="124"/>
        <v>2</v>
      </c>
      <c r="MJ61" s="3">
        <f t="shared" si="129"/>
        <v>4</v>
      </c>
      <c r="MK61" s="3">
        <f t="shared" si="138"/>
        <v>1</v>
      </c>
      <c r="ML61" s="3">
        <f t="shared" si="130"/>
        <v>4</v>
      </c>
      <c r="MM61" s="3">
        <f t="shared" si="139"/>
        <v>4</v>
      </c>
      <c r="MN61" s="3">
        <f t="shared" si="131"/>
        <v>3</v>
      </c>
      <c r="MO61" s="3">
        <f t="shared" si="140"/>
        <v>2</v>
      </c>
      <c r="MP61" s="3">
        <f t="shared" si="132"/>
        <v>4</v>
      </c>
      <c r="MQ61" s="3">
        <f t="shared" si="133"/>
        <v>3</v>
      </c>
      <c r="MR61" s="3">
        <f t="shared" si="141"/>
        <v>3</v>
      </c>
      <c r="MS61" s="3">
        <f t="shared" si="125"/>
        <v>3</v>
      </c>
      <c r="MT61" s="3">
        <f t="shared" si="142"/>
        <v>3</v>
      </c>
      <c r="MU61" s="3">
        <f t="shared" si="126"/>
        <v>2</v>
      </c>
      <c r="MV61" s="34">
        <f t="shared" si="127"/>
        <v>60</v>
      </c>
      <c r="MW61">
        <v>1</v>
      </c>
      <c r="MX61">
        <v>0</v>
      </c>
      <c r="MY61">
        <v>1</v>
      </c>
      <c r="MZ61">
        <v>0</v>
      </c>
      <c r="NA61">
        <v>1</v>
      </c>
      <c r="NB61">
        <v>1</v>
      </c>
      <c r="NC61">
        <v>1</v>
      </c>
      <c r="ND61">
        <v>1</v>
      </c>
      <c r="NE61">
        <v>2</v>
      </c>
      <c r="NF61">
        <v>1</v>
      </c>
      <c r="NG61">
        <v>2</v>
      </c>
      <c r="NH61" s="59">
        <f t="shared" si="51"/>
        <v>0</v>
      </c>
      <c r="NI61">
        <f t="shared" si="52"/>
        <v>50</v>
      </c>
      <c r="NJ61">
        <f t="shared" si="53"/>
        <v>9</v>
      </c>
      <c r="NK61" s="34">
        <f t="shared" si="54"/>
        <v>18</v>
      </c>
    </row>
    <row r="62" spans="1:375" x14ac:dyDescent="0.2">
      <c r="A62" t="s">
        <v>124</v>
      </c>
      <c r="B62">
        <v>61</v>
      </c>
      <c r="C62" s="26">
        <v>42773</v>
      </c>
      <c r="D62">
        <v>5</v>
      </c>
      <c r="E62">
        <v>9</v>
      </c>
      <c r="F62">
        <v>7</v>
      </c>
      <c r="G62">
        <v>0</v>
      </c>
      <c r="H62">
        <v>1</v>
      </c>
      <c r="I62">
        <v>0</v>
      </c>
      <c r="J62">
        <v>0</v>
      </c>
      <c r="K62">
        <v>0</v>
      </c>
      <c r="L62">
        <v>1</v>
      </c>
      <c r="M62">
        <v>2</v>
      </c>
      <c r="N62">
        <v>0</v>
      </c>
      <c r="O62">
        <v>0</v>
      </c>
      <c r="P62">
        <v>0</v>
      </c>
      <c r="Q62">
        <v>0</v>
      </c>
      <c r="R62">
        <v>0</v>
      </c>
      <c r="S62">
        <v>0</v>
      </c>
      <c r="T62">
        <f t="shared" si="55"/>
        <v>-1</v>
      </c>
      <c r="U62">
        <f t="shared" si="0"/>
        <v>2</v>
      </c>
      <c r="V62" s="35">
        <f t="shared" si="56"/>
        <v>3</v>
      </c>
      <c r="W62">
        <v>1</v>
      </c>
      <c r="X62">
        <v>0</v>
      </c>
      <c r="Y62">
        <v>0</v>
      </c>
      <c r="Z62">
        <v>0</v>
      </c>
      <c r="AA62">
        <v>0</v>
      </c>
      <c r="AB62">
        <v>1</v>
      </c>
      <c r="AC62">
        <v>0</v>
      </c>
      <c r="AD62">
        <v>1</v>
      </c>
      <c r="AE62">
        <v>0</v>
      </c>
      <c r="AF62">
        <v>0</v>
      </c>
      <c r="AG62">
        <v>1</v>
      </c>
      <c r="AH62">
        <v>0</v>
      </c>
      <c r="AI62">
        <v>0</v>
      </c>
      <c r="AJ62" s="38">
        <f t="shared" si="57"/>
        <v>2</v>
      </c>
      <c r="AK62" s="38">
        <f t="shared" si="58"/>
        <v>1</v>
      </c>
      <c r="AL62" s="38">
        <f t="shared" si="59"/>
        <v>1</v>
      </c>
      <c r="AM62" s="38">
        <f t="shared" si="60"/>
        <v>4</v>
      </c>
      <c r="AN62">
        <v>1</v>
      </c>
      <c r="AO62">
        <v>0</v>
      </c>
      <c r="AP62">
        <v>0</v>
      </c>
      <c r="AQ62">
        <v>0</v>
      </c>
      <c r="AR62">
        <v>0</v>
      </c>
      <c r="AS62">
        <v>1</v>
      </c>
      <c r="AT62">
        <v>0</v>
      </c>
      <c r="AU62">
        <v>0</v>
      </c>
      <c r="AV62">
        <v>0</v>
      </c>
      <c r="AW62">
        <v>0</v>
      </c>
      <c r="AX62">
        <v>1</v>
      </c>
      <c r="AY62">
        <v>0</v>
      </c>
      <c r="AZ62">
        <v>0</v>
      </c>
      <c r="BA62">
        <v>0</v>
      </c>
      <c r="BB62">
        <v>0</v>
      </c>
      <c r="BC62">
        <v>1</v>
      </c>
      <c r="BD62">
        <v>0</v>
      </c>
      <c r="BE62">
        <v>0</v>
      </c>
      <c r="BF62">
        <v>0</v>
      </c>
      <c r="BG62">
        <v>0</v>
      </c>
      <c r="BH62">
        <v>1</v>
      </c>
      <c r="BI62">
        <v>0</v>
      </c>
      <c r="BJ62">
        <v>0</v>
      </c>
      <c r="BK62">
        <v>0</v>
      </c>
      <c r="BL62">
        <v>0</v>
      </c>
      <c r="BM62">
        <v>1</v>
      </c>
      <c r="BN62">
        <v>0</v>
      </c>
      <c r="BO62">
        <v>0</v>
      </c>
      <c r="BP62">
        <v>0</v>
      </c>
      <c r="BQ62">
        <v>0</v>
      </c>
      <c r="BR62">
        <v>1</v>
      </c>
      <c r="BS62">
        <v>0</v>
      </c>
      <c r="BT62">
        <v>0</v>
      </c>
      <c r="BU62">
        <v>0</v>
      </c>
      <c r="BV62">
        <v>0</v>
      </c>
      <c r="BW62">
        <v>1</v>
      </c>
      <c r="BX62">
        <v>0</v>
      </c>
      <c r="BY62">
        <v>0</v>
      </c>
      <c r="BZ62">
        <v>0</v>
      </c>
      <c r="CA62">
        <v>0</v>
      </c>
      <c r="CB62">
        <v>1</v>
      </c>
      <c r="CC62">
        <v>0</v>
      </c>
      <c r="CD62">
        <v>0</v>
      </c>
      <c r="CE62">
        <v>0</v>
      </c>
      <c r="CF62">
        <v>0</v>
      </c>
      <c r="CG62">
        <v>1</v>
      </c>
      <c r="CH62">
        <v>0</v>
      </c>
      <c r="CI62">
        <v>0</v>
      </c>
      <c r="CJ62">
        <v>0</v>
      </c>
      <c r="CK62">
        <v>0</v>
      </c>
      <c r="CL62">
        <v>1</v>
      </c>
      <c r="CM62">
        <v>0</v>
      </c>
      <c r="CN62">
        <v>0</v>
      </c>
      <c r="CO62">
        <v>0</v>
      </c>
      <c r="CP62">
        <v>0</v>
      </c>
      <c r="CQ62">
        <v>1</v>
      </c>
      <c r="CR62">
        <v>0</v>
      </c>
      <c r="CS62">
        <v>0</v>
      </c>
      <c r="CT62">
        <v>0</v>
      </c>
      <c r="CU62">
        <v>0</v>
      </c>
      <c r="CV62">
        <v>1</v>
      </c>
      <c r="CW62">
        <v>0</v>
      </c>
      <c r="CX62">
        <v>0</v>
      </c>
      <c r="CY62">
        <v>0</v>
      </c>
      <c r="CZ62">
        <v>0</v>
      </c>
      <c r="DA62">
        <v>1</v>
      </c>
      <c r="DB62">
        <v>0</v>
      </c>
      <c r="DC62">
        <v>0</v>
      </c>
      <c r="DD62">
        <v>0</v>
      </c>
      <c r="DE62">
        <v>0</v>
      </c>
      <c r="DF62">
        <v>1</v>
      </c>
      <c r="DG62">
        <v>0</v>
      </c>
      <c r="DH62">
        <v>0</v>
      </c>
      <c r="DI62">
        <v>0</v>
      </c>
      <c r="DJ62">
        <v>0</v>
      </c>
      <c r="DK62">
        <v>0</v>
      </c>
      <c r="DL62">
        <v>1</v>
      </c>
      <c r="DM62">
        <v>0</v>
      </c>
      <c r="DN62">
        <v>0</v>
      </c>
      <c r="DO62">
        <v>0</v>
      </c>
      <c r="DP62">
        <v>1</v>
      </c>
      <c r="DQ62">
        <v>0</v>
      </c>
      <c r="DR62">
        <v>0</v>
      </c>
      <c r="DS62">
        <v>0</v>
      </c>
      <c r="DT62">
        <v>0</v>
      </c>
      <c r="DU62">
        <v>1</v>
      </c>
      <c r="DV62">
        <v>0</v>
      </c>
      <c r="DW62">
        <v>0</v>
      </c>
      <c r="DX62">
        <v>0</v>
      </c>
      <c r="DY62">
        <v>0</v>
      </c>
      <c r="DZ62">
        <v>0</v>
      </c>
      <c r="EA62">
        <v>0</v>
      </c>
      <c r="EB62">
        <v>0</v>
      </c>
      <c r="EC62">
        <v>1</v>
      </c>
      <c r="ED62">
        <v>0</v>
      </c>
      <c r="EE62">
        <v>1</v>
      </c>
      <c r="EF62">
        <v>1</v>
      </c>
      <c r="EG62">
        <v>0</v>
      </c>
      <c r="EH62">
        <v>0</v>
      </c>
      <c r="EI62">
        <v>0</v>
      </c>
      <c r="EJ62">
        <v>0</v>
      </c>
      <c r="EK62">
        <v>1</v>
      </c>
      <c r="EL62">
        <v>0</v>
      </c>
      <c r="EM62">
        <v>0</v>
      </c>
      <c r="EN62">
        <v>0</v>
      </c>
      <c r="EO62">
        <v>0</v>
      </c>
      <c r="EP62" s="40">
        <f t="shared" si="101"/>
        <v>0</v>
      </c>
      <c r="EQ62" s="40">
        <f t="shared" si="102"/>
        <v>0</v>
      </c>
      <c r="ER62" s="40">
        <f t="shared" si="103"/>
        <v>0</v>
      </c>
      <c r="ES62" s="40">
        <f t="shared" si="104"/>
        <v>0</v>
      </c>
      <c r="ET62" s="40">
        <f t="shared" si="105"/>
        <v>0</v>
      </c>
      <c r="EU62" s="40">
        <f t="shared" si="106"/>
        <v>0</v>
      </c>
      <c r="EV62" s="40">
        <f t="shared" si="107"/>
        <v>0</v>
      </c>
      <c r="EW62" s="40">
        <f t="shared" si="108"/>
        <v>0</v>
      </c>
      <c r="EX62" s="40">
        <f t="shared" si="109"/>
        <v>0</v>
      </c>
      <c r="EY62" s="40">
        <f t="shared" si="110"/>
        <v>0</v>
      </c>
      <c r="EZ62" s="40">
        <f t="shared" si="111"/>
        <v>0</v>
      </c>
      <c r="FA62" s="40">
        <f t="shared" si="112"/>
        <v>0</v>
      </c>
      <c r="FB62" s="40">
        <f t="shared" si="113"/>
        <v>0</v>
      </c>
      <c r="FC62" s="40">
        <f t="shared" si="114"/>
        <v>0</v>
      </c>
      <c r="FD62" s="40">
        <f t="shared" si="115"/>
        <v>0</v>
      </c>
      <c r="FE62" s="40">
        <f t="shared" si="116"/>
        <v>1</v>
      </c>
      <c r="FF62" s="40">
        <f t="shared" si="117"/>
        <v>0</v>
      </c>
      <c r="FG62" s="40">
        <f t="shared" si="118"/>
        <v>0</v>
      </c>
      <c r="FH62" s="40">
        <f t="shared" si="119"/>
        <v>3</v>
      </c>
      <c r="FI62" s="40">
        <f t="shared" si="120"/>
        <v>0</v>
      </c>
      <c r="FJ62" s="40">
        <f t="shared" si="121"/>
        <v>0</v>
      </c>
      <c r="FK62" s="38">
        <f t="shared" si="25"/>
        <v>4</v>
      </c>
      <c r="FL62">
        <v>6</v>
      </c>
      <c r="FM62">
        <v>5</v>
      </c>
      <c r="FN62">
        <v>6</v>
      </c>
      <c r="FO62">
        <v>6</v>
      </c>
      <c r="FP62">
        <v>5</v>
      </c>
      <c r="FQ62">
        <v>6</v>
      </c>
      <c r="FR62">
        <v>5</v>
      </c>
      <c r="FS62">
        <v>4</v>
      </c>
      <c r="FT62">
        <v>4</v>
      </c>
      <c r="FU62">
        <v>2</v>
      </c>
      <c r="FV62" s="38">
        <f t="shared" si="61"/>
        <v>28</v>
      </c>
      <c r="FW62" s="38">
        <f t="shared" si="62"/>
        <v>21</v>
      </c>
      <c r="FX62">
        <v>4</v>
      </c>
      <c r="FY62">
        <v>5</v>
      </c>
      <c r="FZ62">
        <v>5</v>
      </c>
      <c r="GA62">
        <v>3</v>
      </c>
      <c r="GB62">
        <v>5</v>
      </c>
      <c r="GC62">
        <v>5</v>
      </c>
      <c r="GD62">
        <v>5</v>
      </c>
      <c r="GE62">
        <v>2</v>
      </c>
      <c r="GF62">
        <v>1</v>
      </c>
      <c r="GG62">
        <v>4</v>
      </c>
      <c r="GH62">
        <v>3</v>
      </c>
      <c r="GI62">
        <v>5</v>
      </c>
      <c r="GJ62">
        <v>5</v>
      </c>
      <c r="GK62">
        <v>5</v>
      </c>
      <c r="GL62">
        <v>5</v>
      </c>
      <c r="GM62">
        <v>5</v>
      </c>
      <c r="GN62">
        <v>5</v>
      </c>
      <c r="GO62">
        <v>4</v>
      </c>
      <c r="GP62">
        <v>3</v>
      </c>
      <c r="GQ62">
        <v>4</v>
      </c>
      <c r="GR62">
        <v>5</v>
      </c>
      <c r="GS62">
        <v>4</v>
      </c>
      <c r="GT62">
        <v>4</v>
      </c>
      <c r="GU62">
        <v>4</v>
      </c>
      <c r="GV62">
        <v>4</v>
      </c>
      <c r="GW62">
        <v>4</v>
      </c>
      <c r="GX62">
        <v>4</v>
      </c>
      <c r="GY62">
        <v>4</v>
      </c>
      <c r="GZ62">
        <v>4</v>
      </c>
      <c r="HA62">
        <v>4</v>
      </c>
      <c r="HB62">
        <v>4</v>
      </c>
      <c r="HC62">
        <v>4</v>
      </c>
      <c r="HD62" s="38">
        <f t="shared" si="63"/>
        <v>4.25</v>
      </c>
      <c r="HE62" s="38">
        <f t="shared" si="64"/>
        <v>5</v>
      </c>
      <c r="HF62" s="38">
        <f t="shared" si="65"/>
        <v>2.3333333333333335</v>
      </c>
      <c r="HG62" s="38">
        <f t="shared" si="66"/>
        <v>4.7142857142857144</v>
      </c>
      <c r="HH62" s="38">
        <f t="shared" si="67"/>
        <v>4</v>
      </c>
      <c r="HI62" s="38">
        <f t="shared" si="68"/>
        <v>4</v>
      </c>
      <c r="HJ62" s="38">
        <f t="shared" si="69"/>
        <v>4</v>
      </c>
      <c r="HK62" s="38">
        <f t="shared" si="70"/>
        <v>4</v>
      </c>
      <c r="HL62" t="s">
        <v>785</v>
      </c>
      <c r="HM62">
        <v>1</v>
      </c>
      <c r="HN62" t="s">
        <v>786</v>
      </c>
      <c r="HO62">
        <v>4</v>
      </c>
      <c r="HP62">
        <v>0</v>
      </c>
      <c r="HQ62">
        <v>0</v>
      </c>
      <c r="HR62">
        <v>0</v>
      </c>
      <c r="HS62">
        <v>0</v>
      </c>
      <c r="HT62">
        <v>0</v>
      </c>
      <c r="HU62">
        <v>0</v>
      </c>
      <c r="HV62">
        <v>0</v>
      </c>
      <c r="HW62">
        <v>0</v>
      </c>
      <c r="HX62">
        <v>1</v>
      </c>
      <c r="HY62">
        <v>1</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1</v>
      </c>
      <c r="IY62">
        <v>1</v>
      </c>
      <c r="IZ62">
        <v>0</v>
      </c>
      <c r="JA62">
        <v>0</v>
      </c>
      <c r="JB62">
        <v>0</v>
      </c>
      <c r="JC62">
        <v>0</v>
      </c>
      <c r="JD62">
        <v>0</v>
      </c>
      <c r="JE62">
        <v>0</v>
      </c>
      <c r="JF62">
        <v>0</v>
      </c>
      <c r="JG62">
        <v>0</v>
      </c>
      <c r="JH62">
        <v>0</v>
      </c>
      <c r="JI62">
        <v>0</v>
      </c>
      <c r="JJ62">
        <v>1</v>
      </c>
      <c r="JK62">
        <v>1</v>
      </c>
      <c r="JL62">
        <v>0</v>
      </c>
      <c r="JM62">
        <v>0</v>
      </c>
      <c r="JN62">
        <v>0</v>
      </c>
      <c r="JO62">
        <v>2</v>
      </c>
      <c r="JP62">
        <v>2</v>
      </c>
      <c r="JQ62">
        <v>2</v>
      </c>
      <c r="JR62">
        <v>2</v>
      </c>
      <c r="JS62">
        <v>1</v>
      </c>
      <c r="JT62">
        <v>1</v>
      </c>
      <c r="JU62">
        <v>1</v>
      </c>
      <c r="JV62">
        <v>2</v>
      </c>
      <c r="JW62">
        <v>2</v>
      </c>
      <c r="JX62">
        <v>2</v>
      </c>
      <c r="JY62">
        <v>1</v>
      </c>
      <c r="JZ62">
        <v>3</v>
      </c>
      <c r="KA62">
        <v>0</v>
      </c>
      <c r="KB62">
        <v>0</v>
      </c>
      <c r="KC62">
        <v>0</v>
      </c>
      <c r="KD62" s="52">
        <f t="shared" si="71"/>
        <v>18</v>
      </c>
      <c r="KE62" s="48">
        <f t="shared" si="72"/>
        <v>3</v>
      </c>
      <c r="KF62" s="53">
        <f t="shared" si="73"/>
        <v>21</v>
      </c>
      <c r="KG62">
        <v>56</v>
      </c>
      <c r="KH62">
        <v>1</v>
      </c>
      <c r="KI62">
        <v>1</v>
      </c>
      <c r="KJ62">
        <v>1</v>
      </c>
      <c r="KK62">
        <v>0</v>
      </c>
      <c r="KL62">
        <v>0</v>
      </c>
      <c r="KM62">
        <v>0</v>
      </c>
      <c r="KN62">
        <v>0</v>
      </c>
      <c r="KO62">
        <v>0</v>
      </c>
      <c r="KP62">
        <v>0</v>
      </c>
      <c r="KQ62">
        <v>0</v>
      </c>
      <c r="KR62">
        <v>0</v>
      </c>
      <c r="KS62" t="s">
        <v>575</v>
      </c>
      <c r="KT62" t="s">
        <v>787</v>
      </c>
      <c r="KU62" t="s">
        <v>788</v>
      </c>
      <c r="KV62">
        <v>3</v>
      </c>
      <c r="KW62">
        <v>1</v>
      </c>
      <c r="KX62">
        <v>1</v>
      </c>
      <c r="KY62">
        <v>2</v>
      </c>
      <c r="KZ62">
        <v>1</v>
      </c>
      <c r="LA62">
        <v>2</v>
      </c>
      <c r="LB62">
        <v>1</v>
      </c>
      <c r="LC62">
        <v>2</v>
      </c>
      <c r="LD62">
        <v>2</v>
      </c>
      <c r="LE62">
        <v>2</v>
      </c>
      <c r="LF62">
        <v>2</v>
      </c>
      <c r="LG62" t="s">
        <v>789</v>
      </c>
      <c r="LH62">
        <v>2</v>
      </c>
      <c r="LI62">
        <v>5</v>
      </c>
      <c r="LJ62">
        <v>5</v>
      </c>
      <c r="LK62">
        <v>5</v>
      </c>
      <c r="LL62">
        <v>2</v>
      </c>
      <c r="LM62">
        <v>2</v>
      </c>
      <c r="LN62">
        <v>5</v>
      </c>
      <c r="LO62">
        <v>3</v>
      </c>
      <c r="LP62">
        <v>2</v>
      </c>
      <c r="LQ62">
        <v>5</v>
      </c>
      <c r="LR62">
        <v>4</v>
      </c>
      <c r="LS62">
        <v>4</v>
      </c>
      <c r="LT62">
        <v>5</v>
      </c>
      <c r="LU62">
        <v>2</v>
      </c>
      <c r="LV62">
        <v>2</v>
      </c>
      <c r="LW62">
        <v>5</v>
      </c>
      <c r="LX62">
        <v>5</v>
      </c>
      <c r="LY62">
        <v>2</v>
      </c>
      <c r="LZ62">
        <v>4</v>
      </c>
      <c r="MA62">
        <v>5</v>
      </c>
      <c r="MB62" s="3">
        <f t="shared" si="143"/>
        <v>2</v>
      </c>
      <c r="MC62" s="3">
        <f t="shared" si="122"/>
        <v>1</v>
      </c>
      <c r="MD62" s="3">
        <f t="shared" si="134"/>
        <v>5</v>
      </c>
      <c r="ME62" s="3">
        <f t="shared" si="135"/>
        <v>5</v>
      </c>
      <c r="MF62" s="3">
        <f t="shared" si="136"/>
        <v>2</v>
      </c>
      <c r="MG62" s="3">
        <f t="shared" si="137"/>
        <v>2</v>
      </c>
      <c r="MH62" s="3">
        <f t="shared" si="123"/>
        <v>1</v>
      </c>
      <c r="MI62" s="3">
        <f t="shared" si="124"/>
        <v>3</v>
      </c>
      <c r="MJ62" s="3">
        <f t="shared" si="129"/>
        <v>2</v>
      </c>
      <c r="MK62" s="3">
        <f t="shared" si="138"/>
        <v>5</v>
      </c>
      <c r="ML62" s="3">
        <f t="shared" si="130"/>
        <v>4</v>
      </c>
      <c r="MM62" s="3">
        <f t="shared" si="139"/>
        <v>4</v>
      </c>
      <c r="MN62" s="3">
        <f t="shared" si="131"/>
        <v>5</v>
      </c>
      <c r="MO62" s="3">
        <f t="shared" si="140"/>
        <v>2</v>
      </c>
      <c r="MP62" s="3">
        <f t="shared" si="132"/>
        <v>2</v>
      </c>
      <c r="MQ62" s="3">
        <f t="shared" si="133"/>
        <v>5</v>
      </c>
      <c r="MR62" s="3">
        <f t="shared" si="141"/>
        <v>5</v>
      </c>
      <c r="MS62" s="3">
        <f t="shared" si="125"/>
        <v>4</v>
      </c>
      <c r="MT62" s="3">
        <f t="shared" si="142"/>
        <v>4</v>
      </c>
      <c r="MU62" s="3">
        <f t="shared" si="126"/>
        <v>1</v>
      </c>
      <c r="MV62" s="34">
        <f t="shared" si="127"/>
        <v>64</v>
      </c>
      <c r="MW62">
        <v>2</v>
      </c>
      <c r="MX62">
        <v>1</v>
      </c>
      <c r="MY62">
        <v>3</v>
      </c>
      <c r="MZ62">
        <v>1</v>
      </c>
      <c r="NA62">
        <v>2</v>
      </c>
      <c r="NB62">
        <v>1</v>
      </c>
      <c r="NC62">
        <v>1</v>
      </c>
      <c r="ND62">
        <v>0</v>
      </c>
      <c r="NE62">
        <v>1</v>
      </c>
      <c r="NF62">
        <v>3</v>
      </c>
      <c r="NG62">
        <v>2</v>
      </c>
      <c r="NH62" s="59">
        <f t="shared" si="51"/>
        <v>0</v>
      </c>
      <c r="NI62">
        <f t="shared" si="52"/>
        <v>50</v>
      </c>
      <c r="NJ62">
        <f t="shared" si="53"/>
        <v>15</v>
      </c>
      <c r="NK62" s="34">
        <f t="shared" si="54"/>
        <v>30</v>
      </c>
    </row>
    <row r="63" spans="1:375" x14ac:dyDescent="0.2">
      <c r="A63" t="s">
        <v>151</v>
      </c>
      <c r="B63">
        <v>62</v>
      </c>
      <c r="C63" s="26">
        <v>42769</v>
      </c>
      <c r="D63">
        <v>3</v>
      </c>
      <c r="E63">
        <v>10</v>
      </c>
      <c r="F63">
        <v>6</v>
      </c>
      <c r="G63">
        <v>0</v>
      </c>
      <c r="H63">
        <v>1</v>
      </c>
      <c r="I63">
        <v>0</v>
      </c>
      <c r="J63">
        <v>0</v>
      </c>
      <c r="K63">
        <v>0</v>
      </c>
      <c r="L63">
        <v>1</v>
      </c>
      <c r="M63">
        <v>3</v>
      </c>
      <c r="N63">
        <v>1</v>
      </c>
      <c r="O63">
        <v>2</v>
      </c>
      <c r="P63">
        <v>1</v>
      </c>
      <c r="Q63">
        <v>0</v>
      </c>
      <c r="R63">
        <v>0</v>
      </c>
      <c r="S63">
        <v>1</v>
      </c>
      <c r="T63">
        <f t="shared" si="55"/>
        <v>-1</v>
      </c>
      <c r="U63">
        <f t="shared" si="0"/>
        <v>2</v>
      </c>
      <c r="V63" s="35">
        <f t="shared" si="56"/>
        <v>9</v>
      </c>
      <c r="W63">
        <v>3</v>
      </c>
      <c r="X63">
        <v>1</v>
      </c>
      <c r="Y63">
        <v>3</v>
      </c>
      <c r="Z63">
        <v>2</v>
      </c>
      <c r="AA63">
        <v>2</v>
      </c>
      <c r="AB63">
        <v>1</v>
      </c>
      <c r="AC63">
        <v>2</v>
      </c>
      <c r="AD63">
        <v>3</v>
      </c>
      <c r="AE63">
        <v>4</v>
      </c>
      <c r="AF63">
        <v>2</v>
      </c>
      <c r="AG63">
        <v>4</v>
      </c>
      <c r="AH63">
        <v>2</v>
      </c>
      <c r="AI63">
        <v>3</v>
      </c>
      <c r="AJ63" s="38">
        <f t="shared" si="57"/>
        <v>13</v>
      </c>
      <c r="AK63" s="38">
        <f t="shared" si="58"/>
        <v>6</v>
      </c>
      <c r="AL63" s="38">
        <f t="shared" si="59"/>
        <v>13</v>
      </c>
      <c r="AM63" s="38">
        <f t="shared" si="60"/>
        <v>32</v>
      </c>
      <c r="AN63">
        <v>1</v>
      </c>
      <c r="AO63">
        <v>0</v>
      </c>
      <c r="AP63">
        <v>0</v>
      </c>
      <c r="AQ63">
        <v>0</v>
      </c>
      <c r="AR63">
        <v>0</v>
      </c>
      <c r="AS63">
        <v>0</v>
      </c>
      <c r="AT63">
        <v>1</v>
      </c>
      <c r="AU63">
        <v>0</v>
      </c>
      <c r="AV63">
        <v>0</v>
      </c>
      <c r="AW63">
        <v>0</v>
      </c>
      <c r="AX63">
        <v>1</v>
      </c>
      <c r="AY63">
        <v>0</v>
      </c>
      <c r="AZ63">
        <v>0</v>
      </c>
      <c r="BA63">
        <v>0</v>
      </c>
      <c r="BB63">
        <v>0</v>
      </c>
      <c r="BC63">
        <v>0</v>
      </c>
      <c r="BD63">
        <v>1</v>
      </c>
      <c r="BE63">
        <v>0</v>
      </c>
      <c r="BF63">
        <v>0</v>
      </c>
      <c r="BG63">
        <v>0</v>
      </c>
      <c r="BH63">
        <v>0</v>
      </c>
      <c r="BI63">
        <v>0</v>
      </c>
      <c r="BJ63">
        <v>0</v>
      </c>
      <c r="BK63">
        <v>0</v>
      </c>
      <c r="BL63">
        <v>1</v>
      </c>
      <c r="BM63">
        <v>1</v>
      </c>
      <c r="BN63">
        <v>0</v>
      </c>
      <c r="BO63">
        <v>0</v>
      </c>
      <c r="BP63">
        <v>0</v>
      </c>
      <c r="BQ63">
        <v>0</v>
      </c>
      <c r="BR63">
        <v>1</v>
      </c>
      <c r="BS63">
        <v>0</v>
      </c>
      <c r="BT63">
        <v>0</v>
      </c>
      <c r="BU63">
        <v>0</v>
      </c>
      <c r="BV63">
        <v>0</v>
      </c>
      <c r="BW63">
        <v>1</v>
      </c>
      <c r="BX63">
        <v>0</v>
      </c>
      <c r="BY63">
        <v>0</v>
      </c>
      <c r="BZ63">
        <v>0</v>
      </c>
      <c r="CA63">
        <v>0</v>
      </c>
      <c r="CB63">
        <v>1</v>
      </c>
      <c r="CC63">
        <v>0</v>
      </c>
      <c r="CD63">
        <v>0</v>
      </c>
      <c r="CE63">
        <v>0</v>
      </c>
      <c r="CF63">
        <v>0</v>
      </c>
      <c r="CG63">
        <v>1</v>
      </c>
      <c r="CH63">
        <v>0</v>
      </c>
      <c r="CI63">
        <v>0</v>
      </c>
      <c r="CJ63">
        <v>0</v>
      </c>
      <c r="CK63">
        <v>0</v>
      </c>
      <c r="CL63">
        <v>1</v>
      </c>
      <c r="CM63">
        <v>0</v>
      </c>
      <c r="CN63">
        <v>0</v>
      </c>
      <c r="CO63">
        <v>0</v>
      </c>
      <c r="CP63">
        <v>0</v>
      </c>
      <c r="CQ63">
        <v>1</v>
      </c>
      <c r="CR63">
        <v>0</v>
      </c>
      <c r="CS63">
        <v>0</v>
      </c>
      <c r="CT63">
        <v>0</v>
      </c>
      <c r="CU63">
        <v>0</v>
      </c>
      <c r="CV63">
        <v>1</v>
      </c>
      <c r="CW63">
        <v>0</v>
      </c>
      <c r="CX63">
        <v>0</v>
      </c>
      <c r="CY63">
        <v>0</v>
      </c>
      <c r="CZ63">
        <v>0</v>
      </c>
      <c r="DA63">
        <v>1</v>
      </c>
      <c r="DB63">
        <v>0</v>
      </c>
      <c r="DC63">
        <v>0</v>
      </c>
      <c r="DD63">
        <v>0</v>
      </c>
      <c r="DE63">
        <v>0</v>
      </c>
      <c r="DF63">
        <v>0</v>
      </c>
      <c r="DG63">
        <v>1</v>
      </c>
      <c r="DH63">
        <v>0</v>
      </c>
      <c r="DI63">
        <v>0</v>
      </c>
      <c r="DJ63">
        <v>0</v>
      </c>
      <c r="DK63">
        <v>0</v>
      </c>
      <c r="DL63">
        <v>1</v>
      </c>
      <c r="DM63">
        <v>0</v>
      </c>
      <c r="DN63">
        <v>0</v>
      </c>
      <c r="DO63">
        <v>0</v>
      </c>
      <c r="DP63">
        <v>0</v>
      </c>
      <c r="DQ63">
        <v>1</v>
      </c>
      <c r="DR63">
        <v>0</v>
      </c>
      <c r="DS63">
        <v>0</v>
      </c>
      <c r="DT63">
        <v>0</v>
      </c>
      <c r="DU63">
        <v>1</v>
      </c>
      <c r="DV63">
        <v>0</v>
      </c>
      <c r="DW63">
        <v>0</v>
      </c>
      <c r="DX63">
        <v>0</v>
      </c>
      <c r="DY63">
        <v>0</v>
      </c>
      <c r="DZ63">
        <v>1</v>
      </c>
      <c r="EA63">
        <v>0</v>
      </c>
      <c r="EB63">
        <v>0</v>
      </c>
      <c r="EC63">
        <v>0</v>
      </c>
      <c r="ED63">
        <v>0</v>
      </c>
      <c r="EF63">
        <v>1</v>
      </c>
      <c r="EG63">
        <v>0</v>
      </c>
      <c r="EH63">
        <v>0</v>
      </c>
      <c r="EI63">
        <v>0</v>
      </c>
      <c r="EJ63">
        <v>0</v>
      </c>
      <c r="EK63">
        <v>0</v>
      </c>
      <c r="EL63">
        <v>1</v>
      </c>
      <c r="EM63">
        <v>0</v>
      </c>
      <c r="EN63">
        <v>0</v>
      </c>
      <c r="EO63">
        <v>0</v>
      </c>
      <c r="EP63" s="40">
        <f t="shared" si="101"/>
        <v>0</v>
      </c>
      <c r="EQ63" s="40">
        <f t="shared" si="102"/>
        <v>1</v>
      </c>
      <c r="ER63" s="40">
        <f t="shared" si="103"/>
        <v>0</v>
      </c>
      <c r="ES63" s="40">
        <f t="shared" si="104"/>
        <v>1</v>
      </c>
      <c r="ET63" s="40" t="str">
        <f t="shared" si="105"/>
        <v>SKIP</v>
      </c>
      <c r="EU63" s="40">
        <f t="shared" si="106"/>
        <v>0</v>
      </c>
      <c r="EV63" s="40">
        <f t="shared" si="107"/>
        <v>0</v>
      </c>
      <c r="EW63" s="40">
        <f t="shared" si="108"/>
        <v>0</v>
      </c>
      <c r="EX63" s="40">
        <f t="shared" si="109"/>
        <v>0</v>
      </c>
      <c r="EY63" s="40">
        <f t="shared" si="110"/>
        <v>0</v>
      </c>
      <c r="EZ63" s="40">
        <f t="shared" si="111"/>
        <v>0</v>
      </c>
      <c r="FA63" s="40">
        <f t="shared" si="112"/>
        <v>0</v>
      </c>
      <c r="FB63" s="40">
        <f t="shared" si="113"/>
        <v>0</v>
      </c>
      <c r="FC63" s="40">
        <f t="shared" si="114"/>
        <v>0</v>
      </c>
      <c r="FD63" s="40">
        <f t="shared" si="115"/>
        <v>1</v>
      </c>
      <c r="FE63" s="40">
        <f t="shared" si="116"/>
        <v>1</v>
      </c>
      <c r="FF63" s="40">
        <f t="shared" si="117"/>
        <v>1</v>
      </c>
      <c r="FG63" s="40">
        <f t="shared" si="118"/>
        <v>0</v>
      </c>
      <c r="FH63" s="40">
        <f t="shared" si="119"/>
        <v>0</v>
      </c>
      <c r="FI63" s="40">
        <f t="shared" si="120"/>
        <v>0</v>
      </c>
      <c r="FJ63" s="40">
        <f t="shared" si="121"/>
        <v>1</v>
      </c>
      <c r="FK63" s="38">
        <f t="shared" si="25"/>
        <v>6</v>
      </c>
      <c r="FL63">
        <v>4</v>
      </c>
      <c r="FM63">
        <v>5</v>
      </c>
      <c r="FN63">
        <v>5</v>
      </c>
      <c r="FO63">
        <v>6</v>
      </c>
      <c r="FP63">
        <v>6</v>
      </c>
      <c r="FQ63">
        <v>6</v>
      </c>
      <c r="FR63">
        <v>4</v>
      </c>
      <c r="FS63">
        <v>4</v>
      </c>
      <c r="FT63">
        <v>3</v>
      </c>
      <c r="FU63">
        <v>3</v>
      </c>
      <c r="FV63" s="38">
        <f t="shared" si="61"/>
        <v>26</v>
      </c>
      <c r="FW63" s="38">
        <f t="shared" si="62"/>
        <v>20</v>
      </c>
      <c r="FX63">
        <v>3</v>
      </c>
      <c r="FY63">
        <v>3</v>
      </c>
      <c r="FZ63">
        <v>3</v>
      </c>
      <c r="GA63">
        <v>3</v>
      </c>
      <c r="GB63">
        <v>4</v>
      </c>
      <c r="GC63">
        <v>2</v>
      </c>
      <c r="GD63">
        <v>3</v>
      </c>
      <c r="GE63">
        <v>3</v>
      </c>
      <c r="GF63">
        <v>2</v>
      </c>
      <c r="GG63">
        <v>3</v>
      </c>
      <c r="GH63">
        <v>2</v>
      </c>
      <c r="GI63">
        <v>4</v>
      </c>
      <c r="GJ63">
        <v>2</v>
      </c>
      <c r="GK63">
        <v>2</v>
      </c>
      <c r="GL63">
        <v>2</v>
      </c>
      <c r="GM63">
        <v>3</v>
      </c>
      <c r="GN63">
        <v>3</v>
      </c>
      <c r="GO63">
        <v>1</v>
      </c>
      <c r="GP63">
        <v>3</v>
      </c>
      <c r="GQ63">
        <v>5</v>
      </c>
      <c r="GR63">
        <v>5</v>
      </c>
      <c r="GS63">
        <v>4</v>
      </c>
      <c r="GT63">
        <v>3</v>
      </c>
      <c r="GU63">
        <v>3</v>
      </c>
      <c r="GV63">
        <v>4</v>
      </c>
      <c r="GW63">
        <v>2</v>
      </c>
      <c r="GX63">
        <v>4</v>
      </c>
      <c r="GY63">
        <v>3</v>
      </c>
      <c r="GZ63">
        <v>3</v>
      </c>
      <c r="HA63">
        <v>4</v>
      </c>
      <c r="HB63">
        <v>4</v>
      </c>
      <c r="HC63">
        <v>5</v>
      </c>
      <c r="HD63" s="38">
        <f t="shared" si="63"/>
        <v>3</v>
      </c>
      <c r="HE63" s="38">
        <f t="shared" si="64"/>
        <v>3</v>
      </c>
      <c r="HF63" s="38">
        <f t="shared" si="65"/>
        <v>2.6666666666666665</v>
      </c>
      <c r="HG63" s="38">
        <f t="shared" si="66"/>
        <v>2.5714285714285716</v>
      </c>
      <c r="HH63" s="38">
        <f t="shared" si="67"/>
        <v>3.6</v>
      </c>
      <c r="HI63" s="38">
        <f t="shared" si="68"/>
        <v>3</v>
      </c>
      <c r="HJ63" s="38">
        <f t="shared" si="69"/>
        <v>3.3333333333333335</v>
      </c>
      <c r="HK63" s="38">
        <f t="shared" si="70"/>
        <v>4.333333333333333</v>
      </c>
      <c r="HL63" t="s">
        <v>790</v>
      </c>
      <c r="HM63">
        <v>1</v>
      </c>
      <c r="HN63" t="s">
        <v>575</v>
      </c>
      <c r="HO63">
        <v>7</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1</v>
      </c>
      <c r="JG63">
        <v>1</v>
      </c>
      <c r="JH63">
        <v>0</v>
      </c>
      <c r="JI63">
        <v>0</v>
      </c>
      <c r="JJ63">
        <v>0</v>
      </c>
      <c r="JK63">
        <v>0</v>
      </c>
      <c r="JL63">
        <v>0</v>
      </c>
      <c r="JM63">
        <v>0</v>
      </c>
      <c r="JN63">
        <v>0</v>
      </c>
      <c r="JO63">
        <v>1</v>
      </c>
      <c r="JP63">
        <v>1</v>
      </c>
      <c r="JQ63">
        <v>3</v>
      </c>
      <c r="JR63">
        <v>3</v>
      </c>
      <c r="JS63">
        <v>0</v>
      </c>
      <c r="JT63">
        <v>2</v>
      </c>
      <c r="JU63">
        <v>2</v>
      </c>
      <c r="JV63">
        <v>2</v>
      </c>
      <c r="JW63">
        <v>1</v>
      </c>
      <c r="JX63">
        <v>2</v>
      </c>
      <c r="JY63">
        <v>2</v>
      </c>
      <c r="JZ63">
        <v>0</v>
      </c>
      <c r="KA63">
        <v>0</v>
      </c>
      <c r="KB63">
        <v>1</v>
      </c>
      <c r="KC63">
        <v>0</v>
      </c>
      <c r="KD63" s="52">
        <f t="shared" si="71"/>
        <v>19</v>
      </c>
      <c r="KE63" s="48">
        <f t="shared" si="72"/>
        <v>1</v>
      </c>
      <c r="KF63" s="53">
        <f t="shared" si="73"/>
        <v>20</v>
      </c>
      <c r="KG63">
        <v>66</v>
      </c>
      <c r="KH63">
        <v>0</v>
      </c>
      <c r="KI63">
        <v>0</v>
      </c>
      <c r="KJ63">
        <v>1</v>
      </c>
      <c r="KK63">
        <v>0</v>
      </c>
      <c r="KL63">
        <v>0</v>
      </c>
      <c r="KM63">
        <v>0</v>
      </c>
      <c r="KN63">
        <v>0</v>
      </c>
      <c r="KO63">
        <v>0</v>
      </c>
      <c r="KP63">
        <v>0</v>
      </c>
      <c r="KQ63">
        <v>0</v>
      </c>
      <c r="KR63">
        <v>0</v>
      </c>
      <c r="KS63" t="s">
        <v>575</v>
      </c>
      <c r="KT63" t="s">
        <v>791</v>
      </c>
      <c r="KU63" t="s">
        <v>792</v>
      </c>
      <c r="KV63">
        <v>3</v>
      </c>
      <c r="KW63">
        <v>1</v>
      </c>
      <c r="KX63">
        <v>0</v>
      </c>
      <c r="KY63">
        <v>1</v>
      </c>
      <c r="KZ63">
        <v>1</v>
      </c>
      <c r="LA63">
        <v>2</v>
      </c>
      <c r="LB63">
        <v>2</v>
      </c>
      <c r="LC63">
        <v>1</v>
      </c>
      <c r="LD63">
        <v>2</v>
      </c>
      <c r="LE63">
        <v>2</v>
      </c>
      <c r="LF63">
        <v>1</v>
      </c>
      <c r="LG63" t="s">
        <v>575</v>
      </c>
      <c r="LH63">
        <v>3</v>
      </c>
      <c r="LI63">
        <v>4</v>
      </c>
      <c r="LJ63">
        <v>4</v>
      </c>
      <c r="LK63">
        <v>4</v>
      </c>
      <c r="LL63">
        <v>1</v>
      </c>
      <c r="LM63">
        <v>3</v>
      </c>
      <c r="LN63">
        <v>4</v>
      </c>
      <c r="LO63">
        <v>2</v>
      </c>
      <c r="LP63">
        <v>3</v>
      </c>
      <c r="LQ63">
        <v>2</v>
      </c>
      <c r="LR63">
        <v>4</v>
      </c>
      <c r="LS63">
        <v>3</v>
      </c>
      <c r="LT63">
        <v>4</v>
      </c>
      <c r="LU63">
        <v>2</v>
      </c>
      <c r="LV63">
        <v>3</v>
      </c>
      <c r="LW63">
        <v>2</v>
      </c>
      <c r="LX63">
        <v>5</v>
      </c>
      <c r="LY63">
        <v>2</v>
      </c>
      <c r="LZ63">
        <v>4</v>
      </c>
      <c r="MA63">
        <v>3</v>
      </c>
      <c r="MB63" s="3">
        <f t="shared" si="143"/>
        <v>3</v>
      </c>
      <c r="MC63" s="3">
        <f t="shared" si="122"/>
        <v>2</v>
      </c>
      <c r="MD63" s="3">
        <f t="shared" si="134"/>
        <v>4</v>
      </c>
      <c r="ME63" s="3">
        <f t="shared" si="135"/>
        <v>4</v>
      </c>
      <c r="MF63" s="3">
        <f t="shared" si="136"/>
        <v>1</v>
      </c>
      <c r="MG63" s="3">
        <f t="shared" si="137"/>
        <v>3</v>
      </c>
      <c r="MH63" s="3">
        <f t="shared" si="123"/>
        <v>2</v>
      </c>
      <c r="MI63" s="3">
        <f t="shared" si="124"/>
        <v>4</v>
      </c>
      <c r="MJ63" s="3">
        <f t="shared" si="129"/>
        <v>3</v>
      </c>
      <c r="MK63" s="3">
        <f t="shared" si="138"/>
        <v>2</v>
      </c>
      <c r="ML63" s="3">
        <f t="shared" si="130"/>
        <v>4</v>
      </c>
      <c r="MM63" s="3">
        <f t="shared" si="139"/>
        <v>3</v>
      </c>
      <c r="MN63" s="3">
        <f t="shared" si="131"/>
        <v>4</v>
      </c>
      <c r="MO63" s="3">
        <f t="shared" si="140"/>
        <v>2</v>
      </c>
      <c r="MP63" s="3">
        <f t="shared" si="132"/>
        <v>3</v>
      </c>
      <c r="MQ63" s="3">
        <f t="shared" si="133"/>
        <v>2</v>
      </c>
      <c r="MR63" s="3">
        <f t="shared" si="141"/>
        <v>5</v>
      </c>
      <c r="MS63" s="3">
        <f t="shared" si="125"/>
        <v>4</v>
      </c>
      <c r="MT63" s="3">
        <f t="shared" si="142"/>
        <v>4</v>
      </c>
      <c r="MU63" s="3">
        <f t="shared" si="126"/>
        <v>3</v>
      </c>
      <c r="MV63" s="34">
        <f t="shared" si="127"/>
        <v>62</v>
      </c>
      <c r="MW63">
        <v>2</v>
      </c>
      <c r="MX63">
        <v>0</v>
      </c>
      <c r="MY63">
        <v>3</v>
      </c>
      <c r="MZ63">
        <v>2</v>
      </c>
      <c r="NA63">
        <v>1</v>
      </c>
      <c r="NB63">
        <v>3</v>
      </c>
      <c r="NC63">
        <v>0</v>
      </c>
      <c r="ND63">
        <v>1</v>
      </c>
      <c r="NE63">
        <v>1</v>
      </c>
      <c r="NF63">
        <v>1</v>
      </c>
      <c r="NG63">
        <v>2</v>
      </c>
      <c r="NH63" s="59">
        <f t="shared" si="51"/>
        <v>0</v>
      </c>
      <c r="NI63">
        <f t="shared" si="52"/>
        <v>50</v>
      </c>
      <c r="NJ63">
        <f t="shared" si="53"/>
        <v>14</v>
      </c>
      <c r="NK63" s="34">
        <f t="shared" si="54"/>
        <v>28.000000000000004</v>
      </c>
    </row>
    <row r="64" spans="1:375" x14ac:dyDescent="0.2">
      <c r="A64" t="s">
        <v>152</v>
      </c>
      <c r="B64">
        <v>63</v>
      </c>
      <c r="C64" s="26">
        <v>42759</v>
      </c>
      <c r="D64">
        <v>9</v>
      </c>
      <c r="E64">
        <v>9</v>
      </c>
      <c r="F64">
        <v>9</v>
      </c>
      <c r="G64">
        <v>1</v>
      </c>
      <c r="H64">
        <v>0</v>
      </c>
      <c r="I64">
        <v>0</v>
      </c>
      <c r="J64">
        <v>0</v>
      </c>
      <c r="K64">
        <v>0</v>
      </c>
      <c r="L64">
        <v>1</v>
      </c>
      <c r="M64">
        <v>1</v>
      </c>
      <c r="N64">
        <v>2</v>
      </c>
      <c r="O64">
        <v>1</v>
      </c>
      <c r="P64">
        <v>2</v>
      </c>
      <c r="Q64">
        <v>1</v>
      </c>
      <c r="R64">
        <v>1</v>
      </c>
      <c r="S64">
        <v>0</v>
      </c>
      <c r="T64">
        <f t="shared" si="55"/>
        <v>0</v>
      </c>
      <c r="U64">
        <f t="shared" si="0"/>
        <v>2</v>
      </c>
      <c r="V64" s="35">
        <f t="shared" si="56"/>
        <v>10</v>
      </c>
      <c r="W64">
        <v>3</v>
      </c>
      <c r="X64">
        <v>1</v>
      </c>
      <c r="Y64">
        <v>4</v>
      </c>
      <c r="Z64">
        <v>3</v>
      </c>
      <c r="AA64">
        <v>3</v>
      </c>
      <c r="AB64">
        <v>4</v>
      </c>
      <c r="AC64">
        <v>3</v>
      </c>
      <c r="AD64">
        <v>4</v>
      </c>
      <c r="AE64">
        <v>3</v>
      </c>
      <c r="AF64">
        <v>4</v>
      </c>
      <c r="AG64">
        <v>4</v>
      </c>
      <c r="AH64">
        <v>4</v>
      </c>
      <c r="AI64">
        <v>4</v>
      </c>
      <c r="AJ64" s="38">
        <f t="shared" si="57"/>
        <v>15</v>
      </c>
      <c r="AK64" s="38">
        <f t="shared" si="58"/>
        <v>11</v>
      </c>
      <c r="AL64" s="38">
        <f t="shared" si="59"/>
        <v>18</v>
      </c>
      <c r="AM64" s="38">
        <f t="shared" si="60"/>
        <v>44</v>
      </c>
      <c r="AN64">
        <v>1</v>
      </c>
      <c r="AO64">
        <v>0</v>
      </c>
      <c r="AP64">
        <v>0</v>
      </c>
      <c r="AQ64">
        <v>0</v>
      </c>
      <c r="AR64">
        <v>0</v>
      </c>
      <c r="AS64">
        <v>1</v>
      </c>
      <c r="AT64">
        <v>0</v>
      </c>
      <c r="AU64">
        <v>0</v>
      </c>
      <c r="AV64">
        <v>0</v>
      </c>
      <c r="AW64">
        <v>0</v>
      </c>
      <c r="AX64">
        <v>1</v>
      </c>
      <c r="AY64">
        <v>0</v>
      </c>
      <c r="AZ64">
        <v>0</v>
      </c>
      <c r="BA64">
        <v>0</v>
      </c>
      <c r="BB64">
        <v>0</v>
      </c>
      <c r="BC64">
        <v>1</v>
      </c>
      <c r="BD64">
        <v>0</v>
      </c>
      <c r="BE64">
        <v>0</v>
      </c>
      <c r="BF64">
        <v>0</v>
      </c>
      <c r="BG64">
        <v>0</v>
      </c>
      <c r="BH64">
        <v>1</v>
      </c>
      <c r="BI64">
        <v>0</v>
      </c>
      <c r="BJ64">
        <v>0</v>
      </c>
      <c r="BK64">
        <v>0</v>
      </c>
      <c r="BL64">
        <v>0</v>
      </c>
      <c r="BM64">
        <v>0</v>
      </c>
      <c r="BN64">
        <v>0</v>
      </c>
      <c r="BO64">
        <v>0</v>
      </c>
      <c r="BP64">
        <v>1</v>
      </c>
      <c r="BQ64">
        <v>0</v>
      </c>
      <c r="BR64">
        <v>0</v>
      </c>
      <c r="BS64">
        <v>1</v>
      </c>
      <c r="BT64">
        <v>0</v>
      </c>
      <c r="BU64">
        <v>0</v>
      </c>
      <c r="BV64">
        <v>0</v>
      </c>
      <c r="BW64">
        <v>1</v>
      </c>
      <c r="BX64">
        <v>0</v>
      </c>
      <c r="BY64">
        <v>0</v>
      </c>
      <c r="BZ64">
        <v>0</v>
      </c>
      <c r="CA64">
        <v>0</v>
      </c>
      <c r="CB64">
        <v>1</v>
      </c>
      <c r="CC64">
        <v>0</v>
      </c>
      <c r="CD64">
        <v>0</v>
      </c>
      <c r="CE64">
        <v>0</v>
      </c>
      <c r="CF64">
        <v>0</v>
      </c>
      <c r="CG64">
        <v>1</v>
      </c>
      <c r="CH64">
        <v>0</v>
      </c>
      <c r="CI64">
        <v>0</v>
      </c>
      <c r="CJ64">
        <v>0</v>
      </c>
      <c r="CK64">
        <v>0</v>
      </c>
      <c r="CL64">
        <v>1</v>
      </c>
      <c r="CM64">
        <v>0</v>
      </c>
      <c r="CN64">
        <v>0</v>
      </c>
      <c r="CO64">
        <v>0</v>
      </c>
      <c r="CP64">
        <v>0</v>
      </c>
      <c r="CQ64">
        <v>1</v>
      </c>
      <c r="CR64">
        <v>0</v>
      </c>
      <c r="CS64">
        <v>0</v>
      </c>
      <c r="CT64">
        <v>0</v>
      </c>
      <c r="CU64">
        <v>0</v>
      </c>
      <c r="CV64">
        <v>1</v>
      </c>
      <c r="CW64">
        <v>0</v>
      </c>
      <c r="CX64">
        <v>0</v>
      </c>
      <c r="CY64">
        <v>0</v>
      </c>
      <c r="CZ64">
        <v>0</v>
      </c>
      <c r="DA64">
        <v>1</v>
      </c>
      <c r="DB64">
        <v>0</v>
      </c>
      <c r="DC64">
        <v>0</v>
      </c>
      <c r="DD64">
        <v>0</v>
      </c>
      <c r="DE64">
        <v>0</v>
      </c>
      <c r="DF64">
        <v>1</v>
      </c>
      <c r="DG64">
        <v>0</v>
      </c>
      <c r="DH64">
        <v>0</v>
      </c>
      <c r="DI64">
        <v>0</v>
      </c>
      <c r="DJ64">
        <v>0</v>
      </c>
      <c r="DK64">
        <v>0</v>
      </c>
      <c r="DL64">
        <v>1</v>
      </c>
      <c r="DM64">
        <v>0</v>
      </c>
      <c r="DN64">
        <v>0</v>
      </c>
      <c r="DO64">
        <v>0</v>
      </c>
      <c r="DP64">
        <v>0</v>
      </c>
      <c r="DQ64">
        <v>1</v>
      </c>
      <c r="DR64">
        <v>0</v>
      </c>
      <c r="DS64">
        <v>0</v>
      </c>
      <c r="DT64">
        <v>0</v>
      </c>
      <c r="DU64">
        <v>1</v>
      </c>
      <c r="DV64">
        <v>0</v>
      </c>
      <c r="DW64">
        <v>0</v>
      </c>
      <c r="DX64">
        <v>0</v>
      </c>
      <c r="DY64">
        <v>0</v>
      </c>
      <c r="DZ64">
        <v>1</v>
      </c>
      <c r="EA64">
        <v>0</v>
      </c>
      <c r="EB64">
        <v>0</v>
      </c>
      <c r="EC64">
        <v>0</v>
      </c>
      <c r="ED64">
        <v>0</v>
      </c>
      <c r="EF64">
        <v>0</v>
      </c>
      <c r="EG64">
        <v>1</v>
      </c>
      <c r="EH64">
        <v>0</v>
      </c>
      <c r="EI64">
        <v>0</v>
      </c>
      <c r="EJ64">
        <v>0</v>
      </c>
      <c r="EK64">
        <v>1</v>
      </c>
      <c r="EL64">
        <v>0</v>
      </c>
      <c r="EM64">
        <v>0</v>
      </c>
      <c r="EN64">
        <v>0</v>
      </c>
      <c r="EO64">
        <v>0</v>
      </c>
      <c r="EP64" s="40">
        <f t="shared" si="101"/>
        <v>0</v>
      </c>
      <c r="EQ64" s="40">
        <f t="shared" si="102"/>
        <v>0</v>
      </c>
      <c r="ER64" s="40">
        <f t="shared" si="103"/>
        <v>0</v>
      </c>
      <c r="ES64" s="40">
        <f t="shared" si="104"/>
        <v>0</v>
      </c>
      <c r="ET64" s="40">
        <f t="shared" si="105"/>
        <v>0</v>
      </c>
      <c r="EU64" s="40">
        <f t="shared" si="106"/>
        <v>3</v>
      </c>
      <c r="EV64" s="40">
        <f t="shared" si="107"/>
        <v>1</v>
      </c>
      <c r="EW64" s="40">
        <f t="shared" si="108"/>
        <v>0</v>
      </c>
      <c r="EX64" s="40">
        <f t="shared" si="109"/>
        <v>0</v>
      </c>
      <c r="EY64" s="40">
        <f t="shared" si="110"/>
        <v>0</v>
      </c>
      <c r="EZ64" s="40">
        <f t="shared" si="111"/>
        <v>0</v>
      </c>
      <c r="FA64" s="40">
        <f t="shared" si="112"/>
        <v>0</v>
      </c>
      <c r="FB64" s="40">
        <f t="shared" si="113"/>
        <v>0</v>
      </c>
      <c r="FC64" s="40">
        <f t="shared" si="114"/>
        <v>0</v>
      </c>
      <c r="FD64" s="40">
        <f t="shared" si="115"/>
        <v>0</v>
      </c>
      <c r="FE64" s="40">
        <f t="shared" si="116"/>
        <v>1</v>
      </c>
      <c r="FF64" s="40">
        <f t="shared" si="117"/>
        <v>1</v>
      </c>
      <c r="FG64" s="40">
        <f t="shared" si="118"/>
        <v>0</v>
      </c>
      <c r="FH64" s="40">
        <f t="shared" si="119"/>
        <v>0</v>
      </c>
      <c r="FI64" s="40">
        <f t="shared" si="120"/>
        <v>1</v>
      </c>
      <c r="FJ64" s="40">
        <f t="shared" si="121"/>
        <v>0</v>
      </c>
      <c r="FK64" s="38">
        <f t="shared" si="25"/>
        <v>7</v>
      </c>
      <c r="FL64">
        <v>7</v>
      </c>
      <c r="FM64">
        <v>7</v>
      </c>
      <c r="FN64">
        <v>7</v>
      </c>
      <c r="FO64">
        <v>7</v>
      </c>
      <c r="FP64">
        <v>2</v>
      </c>
      <c r="FQ64">
        <v>7</v>
      </c>
      <c r="FR64">
        <v>4</v>
      </c>
      <c r="FS64">
        <v>7</v>
      </c>
      <c r="FT64">
        <v>7</v>
      </c>
      <c r="FU64">
        <v>7</v>
      </c>
      <c r="FV64" s="38">
        <f t="shared" si="61"/>
        <v>34</v>
      </c>
      <c r="FW64" s="38">
        <f t="shared" si="62"/>
        <v>28</v>
      </c>
      <c r="FX64">
        <v>3</v>
      </c>
      <c r="FY64">
        <v>5</v>
      </c>
      <c r="FZ64">
        <v>5</v>
      </c>
      <c r="GA64">
        <v>5</v>
      </c>
      <c r="GB64">
        <v>5</v>
      </c>
      <c r="GC64">
        <v>4</v>
      </c>
      <c r="GD64">
        <v>5</v>
      </c>
      <c r="GE64">
        <v>0</v>
      </c>
      <c r="GF64">
        <v>5</v>
      </c>
      <c r="GG64">
        <v>3</v>
      </c>
      <c r="GH64">
        <v>5</v>
      </c>
      <c r="GI64">
        <v>5</v>
      </c>
      <c r="GJ64">
        <v>5</v>
      </c>
      <c r="GK64">
        <v>5</v>
      </c>
      <c r="GL64">
        <v>4</v>
      </c>
      <c r="GM64">
        <v>5</v>
      </c>
      <c r="GN64">
        <v>5</v>
      </c>
      <c r="GO64">
        <v>5</v>
      </c>
      <c r="GP64">
        <v>5</v>
      </c>
      <c r="GQ64">
        <v>5</v>
      </c>
      <c r="GR64">
        <v>5</v>
      </c>
      <c r="GS64">
        <v>5</v>
      </c>
      <c r="GT64">
        <v>4</v>
      </c>
      <c r="GU64">
        <v>5</v>
      </c>
      <c r="GV64">
        <v>5</v>
      </c>
      <c r="GW64">
        <v>5</v>
      </c>
      <c r="GX64">
        <v>4</v>
      </c>
      <c r="GY64">
        <v>5</v>
      </c>
      <c r="GZ64">
        <v>5</v>
      </c>
      <c r="HA64">
        <v>5</v>
      </c>
      <c r="HB64">
        <v>5</v>
      </c>
      <c r="HC64">
        <v>5</v>
      </c>
      <c r="HD64" s="38">
        <f t="shared" si="63"/>
        <v>4.5</v>
      </c>
      <c r="HE64" s="38">
        <f t="shared" si="64"/>
        <v>4.666666666666667</v>
      </c>
      <c r="HF64" s="38">
        <f t="shared" si="65"/>
        <v>2.6666666666666665</v>
      </c>
      <c r="HG64" s="38">
        <f t="shared" si="66"/>
        <v>4.8571428571428568</v>
      </c>
      <c r="HH64" s="38">
        <f t="shared" si="67"/>
        <v>5</v>
      </c>
      <c r="HI64" s="38">
        <f t="shared" si="68"/>
        <v>4.75</v>
      </c>
      <c r="HJ64" s="38">
        <f t="shared" si="69"/>
        <v>4.666666666666667</v>
      </c>
      <c r="HK64" s="38">
        <f t="shared" si="70"/>
        <v>5</v>
      </c>
      <c r="HL64" t="s">
        <v>793</v>
      </c>
      <c r="HM64">
        <v>1</v>
      </c>
      <c r="HN64" t="s">
        <v>794</v>
      </c>
      <c r="HO64">
        <v>1</v>
      </c>
      <c r="HP64">
        <v>0</v>
      </c>
      <c r="HQ64">
        <v>0</v>
      </c>
      <c r="HR64">
        <v>0</v>
      </c>
      <c r="HS64">
        <v>0</v>
      </c>
      <c r="HT64">
        <v>1</v>
      </c>
      <c r="HU64">
        <v>1</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1</v>
      </c>
      <c r="JG64">
        <v>0</v>
      </c>
      <c r="JH64">
        <v>1</v>
      </c>
      <c r="JI64">
        <v>0</v>
      </c>
      <c r="JJ64">
        <v>0</v>
      </c>
      <c r="JK64">
        <v>0</v>
      </c>
      <c r="JL64">
        <v>0</v>
      </c>
      <c r="JM64">
        <v>0</v>
      </c>
      <c r="JN64">
        <v>0</v>
      </c>
      <c r="JO64">
        <v>2</v>
      </c>
      <c r="JP64">
        <v>3</v>
      </c>
      <c r="JQ64">
        <v>2</v>
      </c>
      <c r="JR64">
        <v>3</v>
      </c>
      <c r="JS64">
        <v>1</v>
      </c>
      <c r="JT64">
        <v>1</v>
      </c>
      <c r="JU64">
        <v>1</v>
      </c>
      <c r="JV64">
        <v>3</v>
      </c>
      <c r="JW64">
        <v>3</v>
      </c>
      <c r="JX64">
        <v>2</v>
      </c>
      <c r="JY64">
        <v>3</v>
      </c>
      <c r="JZ64">
        <v>3</v>
      </c>
      <c r="KA64">
        <v>3</v>
      </c>
      <c r="KB64">
        <v>3</v>
      </c>
      <c r="KC64">
        <v>3</v>
      </c>
      <c r="KD64" s="52">
        <f t="shared" si="71"/>
        <v>24</v>
      </c>
      <c r="KE64" s="48">
        <f t="shared" si="72"/>
        <v>12</v>
      </c>
      <c r="KF64" s="53">
        <f t="shared" si="73"/>
        <v>36</v>
      </c>
      <c r="KG64">
        <v>81</v>
      </c>
      <c r="KH64">
        <v>0</v>
      </c>
      <c r="KI64">
        <v>0</v>
      </c>
      <c r="KJ64">
        <v>1</v>
      </c>
      <c r="KK64">
        <v>0</v>
      </c>
      <c r="KL64">
        <v>1</v>
      </c>
      <c r="KM64">
        <v>0</v>
      </c>
      <c r="KN64">
        <v>0</v>
      </c>
      <c r="KO64">
        <v>0</v>
      </c>
      <c r="KP64">
        <v>0</v>
      </c>
      <c r="KQ64">
        <v>0</v>
      </c>
      <c r="KR64">
        <v>0</v>
      </c>
      <c r="KS64" t="s">
        <v>584</v>
      </c>
      <c r="KT64" t="s">
        <v>584</v>
      </c>
      <c r="KU64" t="s">
        <v>584</v>
      </c>
      <c r="KV64">
        <v>2</v>
      </c>
      <c r="KW64">
        <v>1</v>
      </c>
      <c r="KX64">
        <v>1</v>
      </c>
      <c r="KY64">
        <v>2</v>
      </c>
      <c r="KZ64">
        <v>0</v>
      </c>
      <c r="LA64">
        <v>3</v>
      </c>
      <c r="LB64">
        <v>3</v>
      </c>
      <c r="LC64">
        <v>3</v>
      </c>
      <c r="LD64">
        <v>3</v>
      </c>
      <c r="LE64">
        <v>3</v>
      </c>
      <c r="LF64">
        <v>3</v>
      </c>
      <c r="LG64" t="s">
        <v>584</v>
      </c>
      <c r="LH64">
        <v>4</v>
      </c>
      <c r="LI64">
        <v>5</v>
      </c>
      <c r="LJ64">
        <v>2</v>
      </c>
      <c r="LK64">
        <v>3</v>
      </c>
      <c r="LL64">
        <v>2</v>
      </c>
      <c r="LM64">
        <v>3</v>
      </c>
      <c r="LN64">
        <v>4</v>
      </c>
      <c r="LO64">
        <v>4</v>
      </c>
      <c r="LP64">
        <v>4</v>
      </c>
      <c r="LQ64">
        <v>2</v>
      </c>
      <c r="LR64">
        <v>4</v>
      </c>
      <c r="LS64">
        <v>4</v>
      </c>
      <c r="LT64">
        <v>5</v>
      </c>
      <c r="LU64">
        <v>3</v>
      </c>
      <c r="LV64">
        <v>2</v>
      </c>
      <c r="LW64">
        <v>4</v>
      </c>
      <c r="LX64">
        <v>4</v>
      </c>
      <c r="LY64">
        <v>2</v>
      </c>
      <c r="LZ64">
        <v>3</v>
      </c>
      <c r="MA64">
        <v>4</v>
      </c>
      <c r="MB64" s="3">
        <f t="shared" si="143"/>
        <v>4</v>
      </c>
      <c r="MC64" s="3">
        <f t="shared" si="122"/>
        <v>1</v>
      </c>
      <c r="MD64" s="3">
        <f t="shared" si="134"/>
        <v>2</v>
      </c>
      <c r="ME64" s="3">
        <f t="shared" si="135"/>
        <v>3</v>
      </c>
      <c r="MF64" s="3">
        <f t="shared" si="136"/>
        <v>2</v>
      </c>
      <c r="MG64" s="3">
        <f t="shared" si="137"/>
        <v>3</v>
      </c>
      <c r="MH64" s="3">
        <f t="shared" si="123"/>
        <v>2</v>
      </c>
      <c r="MI64" s="3">
        <f t="shared" si="124"/>
        <v>2</v>
      </c>
      <c r="MJ64" s="3">
        <f t="shared" si="129"/>
        <v>4</v>
      </c>
      <c r="MK64" s="3">
        <f t="shared" si="138"/>
        <v>2</v>
      </c>
      <c r="ML64" s="3">
        <f t="shared" si="130"/>
        <v>4</v>
      </c>
      <c r="MM64" s="3">
        <f t="shared" si="139"/>
        <v>4</v>
      </c>
      <c r="MN64" s="3">
        <f t="shared" si="131"/>
        <v>5</v>
      </c>
      <c r="MO64" s="3">
        <f t="shared" si="140"/>
        <v>3</v>
      </c>
      <c r="MP64" s="3">
        <f t="shared" si="132"/>
        <v>2</v>
      </c>
      <c r="MQ64" s="3">
        <f t="shared" si="133"/>
        <v>4</v>
      </c>
      <c r="MR64" s="3">
        <f t="shared" si="141"/>
        <v>4</v>
      </c>
      <c r="MS64" s="3">
        <f t="shared" si="125"/>
        <v>4</v>
      </c>
      <c r="MT64" s="3">
        <f t="shared" si="142"/>
        <v>3</v>
      </c>
      <c r="MU64" s="3">
        <f t="shared" si="126"/>
        <v>2</v>
      </c>
      <c r="MV64" s="34">
        <f t="shared" si="127"/>
        <v>60</v>
      </c>
      <c r="MW64">
        <v>2</v>
      </c>
      <c r="MX64">
        <v>0</v>
      </c>
      <c r="MY64">
        <v>4</v>
      </c>
      <c r="MZ64">
        <v>0</v>
      </c>
      <c r="NA64">
        <v>0</v>
      </c>
      <c r="NB64">
        <v>0</v>
      </c>
      <c r="NC64">
        <v>1</v>
      </c>
      <c r="ND64">
        <v>0</v>
      </c>
      <c r="NE64">
        <v>0</v>
      </c>
      <c r="NF64">
        <v>1</v>
      </c>
      <c r="NG64">
        <v>2</v>
      </c>
      <c r="NH64" s="59">
        <f t="shared" si="51"/>
        <v>0</v>
      </c>
      <c r="NI64">
        <f t="shared" si="52"/>
        <v>50</v>
      </c>
      <c r="NJ64">
        <f t="shared" si="53"/>
        <v>8</v>
      </c>
      <c r="NK64" s="34">
        <f t="shared" si="54"/>
        <v>16</v>
      </c>
    </row>
    <row r="65" spans="1:375" x14ac:dyDescent="0.2">
      <c r="A65" t="s">
        <v>153</v>
      </c>
      <c r="B65">
        <v>64</v>
      </c>
      <c r="C65" s="26">
        <v>42758</v>
      </c>
      <c r="D65">
        <v>4</v>
      </c>
      <c r="E65">
        <v>8</v>
      </c>
      <c r="F65">
        <v>7</v>
      </c>
      <c r="G65">
        <v>0</v>
      </c>
      <c r="H65">
        <v>1</v>
      </c>
      <c r="I65">
        <v>0</v>
      </c>
      <c r="J65">
        <v>0</v>
      </c>
      <c r="K65">
        <v>0</v>
      </c>
      <c r="L65">
        <v>1</v>
      </c>
      <c r="M65">
        <v>3</v>
      </c>
      <c r="N65">
        <v>3</v>
      </c>
      <c r="O65">
        <v>1</v>
      </c>
      <c r="P65">
        <v>5</v>
      </c>
      <c r="Q65">
        <v>4</v>
      </c>
      <c r="R65">
        <v>4</v>
      </c>
      <c r="S65">
        <v>0</v>
      </c>
      <c r="T65">
        <f t="shared" si="55"/>
        <v>-1</v>
      </c>
      <c r="U65">
        <f t="shared" si="0"/>
        <v>2</v>
      </c>
      <c r="V65" s="35">
        <f t="shared" si="56"/>
        <v>21</v>
      </c>
      <c r="W65">
        <v>1</v>
      </c>
      <c r="X65">
        <v>1</v>
      </c>
      <c r="Y65">
        <v>2</v>
      </c>
      <c r="Z65">
        <v>2</v>
      </c>
      <c r="AA65">
        <v>2</v>
      </c>
      <c r="AB65">
        <v>2</v>
      </c>
      <c r="AC65">
        <v>1</v>
      </c>
      <c r="AD65">
        <v>1</v>
      </c>
      <c r="AE65">
        <v>0</v>
      </c>
      <c r="AF65">
        <v>0</v>
      </c>
      <c r="AG65">
        <v>1</v>
      </c>
      <c r="AH65">
        <v>1</v>
      </c>
      <c r="AI65">
        <v>1</v>
      </c>
      <c r="AJ65" s="38">
        <f t="shared" si="57"/>
        <v>2</v>
      </c>
      <c r="AK65" s="38">
        <f t="shared" si="58"/>
        <v>4</v>
      </c>
      <c r="AL65" s="38">
        <f t="shared" si="59"/>
        <v>9</v>
      </c>
      <c r="AM65" s="38">
        <f t="shared" si="60"/>
        <v>15</v>
      </c>
      <c r="AN65">
        <v>1</v>
      </c>
      <c r="AO65">
        <v>0</v>
      </c>
      <c r="AP65">
        <v>0</v>
      </c>
      <c r="AQ65">
        <v>0</v>
      </c>
      <c r="AR65">
        <v>0</v>
      </c>
      <c r="AS65">
        <v>0</v>
      </c>
      <c r="AT65">
        <v>1</v>
      </c>
      <c r="AU65">
        <v>0</v>
      </c>
      <c r="AV65">
        <v>0</v>
      </c>
      <c r="AW65">
        <v>0</v>
      </c>
      <c r="AX65">
        <v>0</v>
      </c>
      <c r="AY65">
        <v>1</v>
      </c>
      <c r="AZ65">
        <v>0</v>
      </c>
      <c r="BA65">
        <v>0</v>
      </c>
      <c r="BB65">
        <v>0</v>
      </c>
      <c r="BC65">
        <v>0</v>
      </c>
      <c r="BD65">
        <v>1</v>
      </c>
      <c r="BE65">
        <v>0</v>
      </c>
      <c r="BF65">
        <v>0</v>
      </c>
      <c r="BG65">
        <v>0</v>
      </c>
      <c r="BH65">
        <v>1</v>
      </c>
      <c r="BI65">
        <v>0</v>
      </c>
      <c r="BJ65">
        <v>0</v>
      </c>
      <c r="BK65">
        <v>0</v>
      </c>
      <c r="BL65">
        <v>0</v>
      </c>
      <c r="BM65">
        <v>1</v>
      </c>
      <c r="BN65">
        <v>0</v>
      </c>
      <c r="BO65">
        <v>0</v>
      </c>
      <c r="BP65">
        <v>0</v>
      </c>
      <c r="BQ65">
        <v>0</v>
      </c>
      <c r="BR65">
        <v>0</v>
      </c>
      <c r="BS65">
        <v>1</v>
      </c>
      <c r="BT65">
        <v>0</v>
      </c>
      <c r="BU65">
        <v>0</v>
      </c>
      <c r="BV65">
        <v>0</v>
      </c>
      <c r="BW65">
        <v>0</v>
      </c>
      <c r="BX65">
        <v>1</v>
      </c>
      <c r="BY65">
        <v>0</v>
      </c>
      <c r="BZ65">
        <v>0</v>
      </c>
      <c r="CA65">
        <v>0</v>
      </c>
      <c r="CB65">
        <v>1</v>
      </c>
      <c r="CC65">
        <v>0</v>
      </c>
      <c r="CD65">
        <v>0</v>
      </c>
      <c r="CE65">
        <v>0</v>
      </c>
      <c r="CF65">
        <v>0</v>
      </c>
      <c r="CG65">
        <v>0</v>
      </c>
      <c r="CH65">
        <v>1</v>
      </c>
      <c r="CI65">
        <v>0</v>
      </c>
      <c r="CJ65">
        <v>0</v>
      </c>
      <c r="CK65">
        <v>0</v>
      </c>
      <c r="CL65">
        <v>0</v>
      </c>
      <c r="CM65">
        <v>1</v>
      </c>
      <c r="CN65">
        <v>0</v>
      </c>
      <c r="CO65">
        <v>0</v>
      </c>
      <c r="CP65">
        <v>0</v>
      </c>
      <c r="CQ65">
        <v>1</v>
      </c>
      <c r="CR65">
        <v>0</v>
      </c>
      <c r="CS65">
        <v>0</v>
      </c>
      <c r="CT65">
        <v>0</v>
      </c>
      <c r="CU65">
        <v>0</v>
      </c>
      <c r="CV65">
        <v>0</v>
      </c>
      <c r="CW65">
        <v>0</v>
      </c>
      <c r="CX65">
        <v>1</v>
      </c>
      <c r="CY65">
        <v>0</v>
      </c>
      <c r="CZ65">
        <v>0</v>
      </c>
      <c r="DA65">
        <v>0</v>
      </c>
      <c r="DB65">
        <v>0</v>
      </c>
      <c r="DC65">
        <v>1</v>
      </c>
      <c r="DD65">
        <v>0</v>
      </c>
      <c r="DE65">
        <v>0</v>
      </c>
      <c r="DF65">
        <v>0</v>
      </c>
      <c r="DG65">
        <v>1</v>
      </c>
      <c r="DH65">
        <v>0</v>
      </c>
      <c r="DI65">
        <v>0</v>
      </c>
      <c r="DJ65">
        <v>0</v>
      </c>
      <c r="DK65">
        <v>0</v>
      </c>
      <c r="DL65">
        <v>0</v>
      </c>
      <c r="DM65">
        <v>0</v>
      </c>
      <c r="DN65">
        <v>1</v>
      </c>
      <c r="DO65">
        <v>0</v>
      </c>
      <c r="DP65">
        <v>0</v>
      </c>
      <c r="DQ65">
        <v>1</v>
      </c>
      <c r="DR65">
        <v>0</v>
      </c>
      <c r="DS65">
        <v>0</v>
      </c>
      <c r="DT65">
        <v>0</v>
      </c>
      <c r="DU65">
        <v>1</v>
      </c>
      <c r="DV65">
        <v>0</v>
      </c>
      <c r="DW65">
        <v>0</v>
      </c>
      <c r="DX65">
        <v>0</v>
      </c>
      <c r="DY65">
        <v>0</v>
      </c>
      <c r="DZ65">
        <v>1</v>
      </c>
      <c r="EA65">
        <v>0</v>
      </c>
      <c r="EB65">
        <v>0</v>
      </c>
      <c r="EC65">
        <v>0</v>
      </c>
      <c r="ED65">
        <v>0</v>
      </c>
      <c r="EF65">
        <v>0</v>
      </c>
      <c r="EG65">
        <v>1</v>
      </c>
      <c r="EH65">
        <v>0</v>
      </c>
      <c r="EI65">
        <v>0</v>
      </c>
      <c r="EJ65">
        <v>0</v>
      </c>
      <c r="EK65">
        <v>0</v>
      </c>
      <c r="EL65">
        <v>0</v>
      </c>
      <c r="EM65">
        <v>0</v>
      </c>
      <c r="EN65">
        <v>1</v>
      </c>
      <c r="EO65">
        <v>0</v>
      </c>
      <c r="EP65" s="40">
        <f t="shared" si="101"/>
        <v>0</v>
      </c>
      <c r="EQ65" s="40">
        <f t="shared" si="102"/>
        <v>1</v>
      </c>
      <c r="ER65" s="40">
        <f t="shared" si="103"/>
        <v>1</v>
      </c>
      <c r="ES65" s="40">
        <f t="shared" si="104"/>
        <v>1</v>
      </c>
      <c r="ET65" s="40">
        <f t="shared" si="105"/>
        <v>0</v>
      </c>
      <c r="EU65" s="40">
        <f t="shared" si="106"/>
        <v>0</v>
      </c>
      <c r="EV65" s="40">
        <f t="shared" si="107"/>
        <v>1</v>
      </c>
      <c r="EW65" s="40">
        <f t="shared" si="108"/>
        <v>1</v>
      </c>
      <c r="EX65" s="40">
        <f t="shared" si="109"/>
        <v>0</v>
      </c>
      <c r="EY65" s="40">
        <f t="shared" si="110"/>
        <v>1</v>
      </c>
      <c r="EZ65" s="40">
        <f t="shared" si="111"/>
        <v>1</v>
      </c>
      <c r="FA65" s="40">
        <f t="shared" si="112"/>
        <v>0</v>
      </c>
      <c r="FB65" s="40">
        <f t="shared" si="113"/>
        <v>2</v>
      </c>
      <c r="FC65" s="40">
        <f t="shared" si="114"/>
        <v>2</v>
      </c>
      <c r="FD65" s="40">
        <f t="shared" si="115"/>
        <v>1</v>
      </c>
      <c r="FE65" s="40">
        <f t="shared" si="116"/>
        <v>3</v>
      </c>
      <c r="FF65" s="40">
        <f t="shared" si="117"/>
        <v>1</v>
      </c>
      <c r="FG65" s="40">
        <f t="shared" si="118"/>
        <v>0</v>
      </c>
      <c r="FH65" s="40">
        <f t="shared" si="119"/>
        <v>0</v>
      </c>
      <c r="FI65" s="40">
        <f t="shared" si="120"/>
        <v>1</v>
      </c>
      <c r="FJ65" s="40">
        <f t="shared" si="121"/>
        <v>3</v>
      </c>
      <c r="FK65" s="38">
        <f t="shared" si="25"/>
        <v>20</v>
      </c>
      <c r="FL65">
        <v>5</v>
      </c>
      <c r="FM65">
        <v>5</v>
      </c>
      <c r="FN65">
        <v>4</v>
      </c>
      <c r="FO65">
        <v>4</v>
      </c>
      <c r="FP65">
        <v>5</v>
      </c>
      <c r="FQ65">
        <v>5</v>
      </c>
      <c r="FR65">
        <v>7</v>
      </c>
      <c r="FS65">
        <v>5</v>
      </c>
      <c r="FT65">
        <v>5</v>
      </c>
      <c r="FU65">
        <v>0</v>
      </c>
      <c r="FV65" s="38">
        <f t="shared" si="61"/>
        <v>26</v>
      </c>
      <c r="FW65" s="38">
        <f t="shared" si="62"/>
        <v>19</v>
      </c>
      <c r="FX65">
        <v>4</v>
      </c>
      <c r="FY65">
        <v>4</v>
      </c>
      <c r="FZ65">
        <v>0</v>
      </c>
      <c r="GA65">
        <v>4</v>
      </c>
      <c r="GB65">
        <v>4</v>
      </c>
      <c r="GC65">
        <v>4</v>
      </c>
      <c r="GD65">
        <v>4</v>
      </c>
      <c r="GE65">
        <v>5</v>
      </c>
      <c r="GF65">
        <v>5</v>
      </c>
      <c r="GG65">
        <v>0</v>
      </c>
      <c r="GH65">
        <v>5</v>
      </c>
      <c r="GI65">
        <v>2</v>
      </c>
      <c r="GJ65">
        <v>4</v>
      </c>
      <c r="GK65">
        <v>4</v>
      </c>
      <c r="GL65">
        <v>3</v>
      </c>
      <c r="GM65">
        <v>4</v>
      </c>
      <c r="GN65">
        <v>5</v>
      </c>
      <c r="GO65">
        <v>4</v>
      </c>
      <c r="GP65">
        <v>4</v>
      </c>
      <c r="GQ65">
        <v>1</v>
      </c>
      <c r="GR65">
        <v>2</v>
      </c>
      <c r="GS65">
        <v>2</v>
      </c>
      <c r="GT65">
        <v>2</v>
      </c>
      <c r="GU65">
        <v>2</v>
      </c>
      <c r="GV65">
        <v>4</v>
      </c>
      <c r="GW65">
        <v>4</v>
      </c>
      <c r="GX65">
        <v>1</v>
      </c>
      <c r="GY65">
        <v>1</v>
      </c>
      <c r="GZ65">
        <v>1</v>
      </c>
      <c r="HA65">
        <v>1</v>
      </c>
      <c r="HB65">
        <v>1</v>
      </c>
      <c r="HC65">
        <v>1</v>
      </c>
      <c r="HD65" s="38">
        <f t="shared" si="63"/>
        <v>3</v>
      </c>
      <c r="HE65" s="38">
        <f t="shared" si="64"/>
        <v>4</v>
      </c>
      <c r="HF65" s="38">
        <f t="shared" si="65"/>
        <v>3.3333333333333335</v>
      </c>
      <c r="HG65" s="38">
        <f t="shared" si="66"/>
        <v>3.8571428571428572</v>
      </c>
      <c r="HH65" s="38">
        <f t="shared" si="67"/>
        <v>2.6</v>
      </c>
      <c r="HI65" s="38">
        <f t="shared" si="68"/>
        <v>3</v>
      </c>
      <c r="HJ65" s="38">
        <f t="shared" si="69"/>
        <v>1</v>
      </c>
      <c r="HK65" s="38">
        <f t="shared" si="70"/>
        <v>1</v>
      </c>
      <c r="HL65" t="s">
        <v>795</v>
      </c>
      <c r="HM65">
        <v>1</v>
      </c>
      <c r="HN65" t="s">
        <v>796</v>
      </c>
      <c r="HO65">
        <v>1</v>
      </c>
      <c r="HP65">
        <v>0</v>
      </c>
      <c r="HQ65">
        <v>0</v>
      </c>
      <c r="HR65">
        <v>0</v>
      </c>
      <c r="HS65">
        <v>1</v>
      </c>
      <c r="HT65">
        <v>0</v>
      </c>
      <c r="HU65">
        <v>0</v>
      </c>
      <c r="HV65">
        <v>0</v>
      </c>
      <c r="HW65">
        <v>0</v>
      </c>
      <c r="HX65">
        <v>0</v>
      </c>
      <c r="HY65">
        <v>1</v>
      </c>
      <c r="HZ65">
        <v>0</v>
      </c>
      <c r="IA65">
        <v>0</v>
      </c>
      <c r="IB65">
        <v>0</v>
      </c>
      <c r="IC65">
        <v>0</v>
      </c>
      <c r="ID65">
        <v>0</v>
      </c>
      <c r="IE65">
        <v>0</v>
      </c>
      <c r="IF65">
        <v>0</v>
      </c>
      <c r="IG65">
        <v>0</v>
      </c>
      <c r="IH65">
        <v>0</v>
      </c>
      <c r="II65">
        <v>0</v>
      </c>
      <c r="IJ65">
        <v>1</v>
      </c>
      <c r="IK65">
        <v>0</v>
      </c>
      <c r="IL65">
        <v>0</v>
      </c>
      <c r="IM65">
        <v>0</v>
      </c>
      <c r="IN65">
        <v>0</v>
      </c>
      <c r="IO65">
        <v>0</v>
      </c>
      <c r="IP65">
        <v>0</v>
      </c>
      <c r="IQ65">
        <v>0</v>
      </c>
      <c r="IR65">
        <v>0</v>
      </c>
      <c r="IS65">
        <v>0</v>
      </c>
      <c r="IT65">
        <v>0</v>
      </c>
      <c r="IU65">
        <v>0</v>
      </c>
      <c r="IV65">
        <v>1</v>
      </c>
      <c r="IW65">
        <v>0</v>
      </c>
      <c r="IX65">
        <v>1</v>
      </c>
      <c r="IY65">
        <v>1</v>
      </c>
      <c r="IZ65">
        <v>1</v>
      </c>
      <c r="JA65">
        <v>0</v>
      </c>
      <c r="JB65">
        <v>0</v>
      </c>
      <c r="JC65">
        <v>0</v>
      </c>
      <c r="JD65">
        <v>0</v>
      </c>
      <c r="JE65">
        <v>0</v>
      </c>
      <c r="JF65">
        <v>1</v>
      </c>
      <c r="JG65">
        <v>0</v>
      </c>
      <c r="JH65">
        <v>0</v>
      </c>
      <c r="JI65">
        <v>0</v>
      </c>
      <c r="JJ65">
        <v>0</v>
      </c>
      <c r="JK65">
        <v>0</v>
      </c>
      <c r="JL65">
        <v>0</v>
      </c>
      <c r="JM65">
        <v>0</v>
      </c>
      <c r="JN65">
        <v>0</v>
      </c>
      <c r="JO65">
        <v>2</v>
      </c>
      <c r="JP65">
        <v>0</v>
      </c>
      <c r="JQ65">
        <v>0</v>
      </c>
      <c r="JR65">
        <v>2</v>
      </c>
      <c r="JS65">
        <v>0</v>
      </c>
      <c r="JT65">
        <v>0</v>
      </c>
      <c r="JU65">
        <v>0</v>
      </c>
      <c r="JV65">
        <v>2</v>
      </c>
      <c r="JW65">
        <v>0</v>
      </c>
      <c r="JX65">
        <v>0</v>
      </c>
      <c r="JY65">
        <v>0</v>
      </c>
      <c r="JZ65">
        <v>2</v>
      </c>
      <c r="KA65">
        <v>0</v>
      </c>
      <c r="KB65">
        <v>2</v>
      </c>
      <c r="KC65">
        <v>0</v>
      </c>
      <c r="KD65" s="52">
        <f t="shared" si="71"/>
        <v>6</v>
      </c>
      <c r="KE65" s="48">
        <f t="shared" si="72"/>
        <v>4</v>
      </c>
      <c r="KF65" s="53">
        <f t="shared" si="73"/>
        <v>10</v>
      </c>
      <c r="KG65">
        <v>68</v>
      </c>
      <c r="KH65">
        <v>1</v>
      </c>
      <c r="KI65">
        <v>0</v>
      </c>
      <c r="KJ65">
        <v>1</v>
      </c>
      <c r="KK65">
        <v>0</v>
      </c>
      <c r="KL65">
        <v>0</v>
      </c>
      <c r="KM65">
        <v>0</v>
      </c>
      <c r="KN65">
        <v>0</v>
      </c>
      <c r="KO65">
        <v>0</v>
      </c>
      <c r="KP65">
        <v>0</v>
      </c>
      <c r="KQ65">
        <v>0</v>
      </c>
      <c r="KR65">
        <v>0</v>
      </c>
      <c r="KS65" t="s">
        <v>584</v>
      </c>
      <c r="KT65" t="s">
        <v>797</v>
      </c>
      <c r="KU65" t="s">
        <v>798</v>
      </c>
      <c r="KV65">
        <v>2</v>
      </c>
      <c r="KW65">
        <v>1</v>
      </c>
      <c r="KX65">
        <v>1</v>
      </c>
      <c r="KY65">
        <v>2</v>
      </c>
      <c r="KZ65">
        <v>1</v>
      </c>
      <c r="LA65">
        <v>2</v>
      </c>
      <c r="LB65">
        <v>1</v>
      </c>
      <c r="LC65">
        <v>2</v>
      </c>
      <c r="LD65">
        <v>2</v>
      </c>
      <c r="LE65">
        <v>2</v>
      </c>
      <c r="LF65">
        <v>1</v>
      </c>
      <c r="LG65" t="s">
        <v>799</v>
      </c>
      <c r="LH65">
        <v>4</v>
      </c>
      <c r="LI65">
        <v>2</v>
      </c>
      <c r="LJ65">
        <v>5</v>
      </c>
      <c r="LK65">
        <v>4</v>
      </c>
      <c r="LL65">
        <v>5</v>
      </c>
      <c r="LM65">
        <v>5</v>
      </c>
      <c r="LN65">
        <v>4</v>
      </c>
      <c r="LO65">
        <v>1</v>
      </c>
      <c r="LP65">
        <v>3</v>
      </c>
      <c r="LQ65">
        <v>4</v>
      </c>
      <c r="LR65">
        <v>4</v>
      </c>
      <c r="LS65">
        <v>4</v>
      </c>
      <c r="LT65">
        <v>4</v>
      </c>
      <c r="LU65">
        <v>4</v>
      </c>
      <c r="LV65">
        <v>4</v>
      </c>
      <c r="LW65">
        <v>4</v>
      </c>
      <c r="LX65">
        <v>99</v>
      </c>
      <c r="LY65">
        <v>4</v>
      </c>
      <c r="LZ65">
        <v>5</v>
      </c>
      <c r="MA65">
        <v>4</v>
      </c>
      <c r="MB65" s="3">
        <f t="shared" si="143"/>
        <v>4</v>
      </c>
      <c r="MC65" s="3">
        <f t="shared" si="122"/>
        <v>4</v>
      </c>
      <c r="MD65" s="3">
        <f t="shared" si="134"/>
        <v>5</v>
      </c>
      <c r="ME65" s="3">
        <f t="shared" si="135"/>
        <v>4</v>
      </c>
      <c r="MF65" s="3">
        <f t="shared" si="136"/>
        <v>5</v>
      </c>
      <c r="MG65" s="3">
        <f t="shared" si="137"/>
        <v>5</v>
      </c>
      <c r="MH65" s="3">
        <f t="shared" si="123"/>
        <v>2</v>
      </c>
      <c r="MI65" s="3">
        <f t="shared" si="124"/>
        <v>5</v>
      </c>
      <c r="MJ65" s="3">
        <f t="shared" si="129"/>
        <v>3</v>
      </c>
      <c r="MK65" s="3">
        <f t="shared" si="138"/>
        <v>4</v>
      </c>
      <c r="ML65" s="3">
        <f t="shared" si="130"/>
        <v>4</v>
      </c>
      <c r="MM65" s="3">
        <f t="shared" si="139"/>
        <v>4</v>
      </c>
      <c r="MN65" s="3">
        <f t="shared" si="131"/>
        <v>4</v>
      </c>
      <c r="MO65" s="3">
        <f t="shared" si="140"/>
        <v>4</v>
      </c>
      <c r="MP65" s="3">
        <f t="shared" si="132"/>
        <v>4</v>
      </c>
      <c r="MQ65" s="3">
        <f t="shared" si="133"/>
        <v>4</v>
      </c>
      <c r="MR65" s="56">
        <f>AVERAGE(MB65:MQ65,MS65:MU65)</f>
        <v>3.8947368421052633</v>
      </c>
      <c r="MS65" s="3">
        <f t="shared" si="125"/>
        <v>2</v>
      </c>
      <c r="MT65" s="3">
        <f t="shared" si="142"/>
        <v>5</v>
      </c>
      <c r="MU65" s="3">
        <f t="shared" si="126"/>
        <v>2</v>
      </c>
      <c r="MV65" s="34">
        <f t="shared" si="127"/>
        <v>77.89473684210526</v>
      </c>
      <c r="MW65">
        <v>2</v>
      </c>
      <c r="MX65">
        <v>0</v>
      </c>
      <c r="MY65">
        <v>4</v>
      </c>
      <c r="MZ65">
        <v>1</v>
      </c>
      <c r="NA65">
        <v>2</v>
      </c>
      <c r="NB65">
        <v>3</v>
      </c>
      <c r="NC65">
        <v>1</v>
      </c>
      <c r="ND65">
        <v>0</v>
      </c>
      <c r="NE65">
        <v>2</v>
      </c>
      <c r="NF65">
        <v>2</v>
      </c>
      <c r="NG65">
        <v>2</v>
      </c>
      <c r="NH65" s="59">
        <f t="shared" si="51"/>
        <v>0</v>
      </c>
      <c r="NI65">
        <f t="shared" si="52"/>
        <v>50</v>
      </c>
      <c r="NJ65">
        <f t="shared" si="53"/>
        <v>17</v>
      </c>
      <c r="NK65" s="34">
        <f t="shared" si="54"/>
        <v>34</v>
      </c>
    </row>
    <row r="66" spans="1:375" x14ac:dyDescent="0.2">
      <c r="A66" t="s">
        <v>154</v>
      </c>
      <c r="B66">
        <v>65</v>
      </c>
      <c r="C66" s="26">
        <v>42762</v>
      </c>
      <c r="D66">
        <v>8</v>
      </c>
      <c r="E66">
        <v>9</v>
      </c>
      <c r="F66">
        <v>8</v>
      </c>
      <c r="G66">
        <v>0</v>
      </c>
      <c r="H66">
        <v>0</v>
      </c>
      <c r="I66">
        <v>0</v>
      </c>
      <c r="J66">
        <v>1</v>
      </c>
      <c r="K66">
        <v>0</v>
      </c>
      <c r="L66">
        <v>0</v>
      </c>
      <c r="M66">
        <v>2</v>
      </c>
      <c r="N66">
        <v>2</v>
      </c>
      <c r="O66">
        <v>1</v>
      </c>
      <c r="P66">
        <v>2</v>
      </c>
      <c r="Q66">
        <v>1</v>
      </c>
      <c r="R66">
        <v>1</v>
      </c>
      <c r="S66">
        <v>2</v>
      </c>
      <c r="T66">
        <f t="shared" ref="T66:T89" si="144">IF(G66=1,0,IF(H66=1,-1,IF(I66=1,1,IF(J66=1,1,IF(K66=1,"SKIP","ERROR")))))</f>
        <v>1</v>
      </c>
      <c r="U66">
        <f t="shared" ref="U66:U89" si="145">IF(L66=1,2,0)</f>
        <v>0</v>
      </c>
      <c r="V66" s="35">
        <f t="shared" si="56"/>
        <v>12</v>
      </c>
      <c r="W66">
        <v>3</v>
      </c>
      <c r="X66">
        <v>3</v>
      </c>
      <c r="Y66">
        <v>2</v>
      </c>
      <c r="Z66">
        <v>2</v>
      </c>
      <c r="AA66">
        <v>2</v>
      </c>
      <c r="AB66">
        <v>2</v>
      </c>
      <c r="AC66">
        <v>2</v>
      </c>
      <c r="AD66">
        <v>4</v>
      </c>
      <c r="AE66">
        <v>4</v>
      </c>
      <c r="AF66">
        <v>4</v>
      </c>
      <c r="AG66">
        <v>4</v>
      </c>
      <c r="AH66">
        <v>4</v>
      </c>
      <c r="AI66">
        <v>4</v>
      </c>
      <c r="AJ66" s="38">
        <f t="shared" si="57"/>
        <v>16</v>
      </c>
      <c r="AK66" s="38">
        <f t="shared" si="58"/>
        <v>8</v>
      </c>
      <c r="AL66" s="38">
        <f t="shared" si="59"/>
        <v>16</v>
      </c>
      <c r="AM66" s="38">
        <f t="shared" si="60"/>
        <v>40</v>
      </c>
      <c r="AN66">
        <v>0</v>
      </c>
      <c r="AO66">
        <v>1</v>
      </c>
      <c r="AP66">
        <v>0</v>
      </c>
      <c r="AQ66">
        <v>0</v>
      </c>
      <c r="AR66">
        <v>0</v>
      </c>
      <c r="AS66">
        <v>0</v>
      </c>
      <c r="AT66">
        <v>1</v>
      </c>
      <c r="AU66">
        <v>0</v>
      </c>
      <c r="AV66">
        <v>0</v>
      </c>
      <c r="AW66">
        <v>0</v>
      </c>
      <c r="AX66">
        <v>0</v>
      </c>
      <c r="AY66">
        <v>0</v>
      </c>
      <c r="AZ66">
        <v>1</v>
      </c>
      <c r="BA66">
        <v>0</v>
      </c>
      <c r="BB66">
        <v>0</v>
      </c>
      <c r="BC66">
        <v>0</v>
      </c>
      <c r="BD66">
        <v>1</v>
      </c>
      <c r="BE66">
        <v>0</v>
      </c>
      <c r="BF66">
        <v>0</v>
      </c>
      <c r="BG66">
        <v>0</v>
      </c>
      <c r="BH66">
        <v>0</v>
      </c>
      <c r="BI66">
        <v>1</v>
      </c>
      <c r="BJ66">
        <v>0</v>
      </c>
      <c r="BK66">
        <v>0</v>
      </c>
      <c r="BL66">
        <v>0</v>
      </c>
      <c r="BM66">
        <v>0</v>
      </c>
      <c r="BN66">
        <v>1</v>
      </c>
      <c r="BO66">
        <v>0</v>
      </c>
      <c r="BP66">
        <v>0</v>
      </c>
      <c r="BQ66">
        <v>0</v>
      </c>
      <c r="BR66">
        <v>0</v>
      </c>
      <c r="BS66">
        <v>1</v>
      </c>
      <c r="BT66">
        <v>0</v>
      </c>
      <c r="BU66">
        <v>0</v>
      </c>
      <c r="BV66">
        <v>0</v>
      </c>
      <c r="BW66">
        <v>0</v>
      </c>
      <c r="BX66">
        <v>1</v>
      </c>
      <c r="BY66">
        <v>0</v>
      </c>
      <c r="BZ66">
        <v>0</v>
      </c>
      <c r="CA66">
        <v>0</v>
      </c>
      <c r="CB66">
        <v>1</v>
      </c>
      <c r="CC66">
        <v>0</v>
      </c>
      <c r="CD66">
        <v>0</v>
      </c>
      <c r="CE66">
        <v>0</v>
      </c>
      <c r="CF66">
        <v>0</v>
      </c>
      <c r="CG66">
        <v>1</v>
      </c>
      <c r="CH66">
        <v>0</v>
      </c>
      <c r="CI66">
        <v>0</v>
      </c>
      <c r="CJ66">
        <v>0</v>
      </c>
      <c r="CK66">
        <v>0</v>
      </c>
      <c r="CL66">
        <v>0</v>
      </c>
      <c r="CM66">
        <v>1</v>
      </c>
      <c r="CN66">
        <v>0</v>
      </c>
      <c r="CO66">
        <v>0</v>
      </c>
      <c r="CP66">
        <v>0</v>
      </c>
      <c r="CQ66">
        <v>0</v>
      </c>
      <c r="CR66">
        <v>1</v>
      </c>
      <c r="CS66">
        <v>0</v>
      </c>
      <c r="CT66">
        <v>0</v>
      </c>
      <c r="CU66">
        <v>0</v>
      </c>
      <c r="CV66">
        <v>0</v>
      </c>
      <c r="CW66">
        <v>1</v>
      </c>
      <c r="CX66">
        <v>0</v>
      </c>
      <c r="CY66">
        <v>0</v>
      </c>
      <c r="CZ66">
        <v>0</v>
      </c>
      <c r="DA66">
        <v>0</v>
      </c>
      <c r="DB66">
        <v>1</v>
      </c>
      <c r="DC66">
        <v>0</v>
      </c>
      <c r="DD66">
        <v>0</v>
      </c>
      <c r="DE66">
        <v>0</v>
      </c>
      <c r="DF66">
        <v>0</v>
      </c>
      <c r="DG66">
        <v>1</v>
      </c>
      <c r="DH66">
        <v>0</v>
      </c>
      <c r="DI66">
        <v>0</v>
      </c>
      <c r="DJ66">
        <v>0</v>
      </c>
      <c r="DK66">
        <v>0</v>
      </c>
      <c r="DL66">
        <v>0</v>
      </c>
      <c r="DM66">
        <v>1</v>
      </c>
      <c r="DN66">
        <v>0</v>
      </c>
      <c r="DO66">
        <v>0</v>
      </c>
      <c r="DP66">
        <v>0</v>
      </c>
      <c r="DQ66">
        <v>1</v>
      </c>
      <c r="DR66">
        <v>0</v>
      </c>
      <c r="DS66">
        <v>0</v>
      </c>
      <c r="DT66">
        <v>0</v>
      </c>
      <c r="DU66">
        <v>0</v>
      </c>
      <c r="DV66">
        <v>1</v>
      </c>
      <c r="DW66">
        <v>0</v>
      </c>
      <c r="DX66">
        <v>0</v>
      </c>
      <c r="DY66">
        <v>0</v>
      </c>
      <c r="DZ66">
        <v>1</v>
      </c>
      <c r="EA66">
        <v>0</v>
      </c>
      <c r="EB66">
        <v>0</v>
      </c>
      <c r="EC66">
        <v>0</v>
      </c>
      <c r="ED66">
        <v>0</v>
      </c>
      <c r="EF66">
        <v>0</v>
      </c>
      <c r="EG66">
        <v>1</v>
      </c>
      <c r="EH66">
        <v>0</v>
      </c>
      <c r="EI66">
        <v>0</v>
      </c>
      <c r="EJ66">
        <v>0</v>
      </c>
      <c r="EK66">
        <v>0</v>
      </c>
      <c r="EL66">
        <v>0</v>
      </c>
      <c r="EM66">
        <v>1</v>
      </c>
      <c r="EN66">
        <v>0</v>
      </c>
      <c r="EO66">
        <v>0</v>
      </c>
      <c r="EP66" s="40">
        <f t="shared" ref="EP66:EP97" si="146">IF(AQ66=1,3,IF(AP66=1,2,IF(AO66=1,1,IF(AN66=1,0,IF(AR66=1,"SKIP","ERR")))))</f>
        <v>1</v>
      </c>
      <c r="EQ66" s="40">
        <f t="shared" ref="EQ66:EQ97" si="147">IF(AV66=1,3,IF(AU66=1,2,IF(AT66=1,1,IF(AS66=1,0,IF(AW66=1,"SKIP","ERR")))))</f>
        <v>1</v>
      </c>
      <c r="ER66" s="40">
        <f t="shared" ref="ER66:ER97" si="148">IF(BA66=1,3,IF(AZ66=1,2,IF(AY66=1,1,IF(AX66=1,0,IF(BB66=1,"SKIP","ERR")))))</f>
        <v>2</v>
      </c>
      <c r="ES66" s="40">
        <f t="shared" ref="ES66:ES97" si="149">IF(BF66=1,3,IF(BE66=1,2,IF(BD66=1,1,IF(BC66=1,0,IF(BG66=1,"SKIP","ERR")))))</f>
        <v>1</v>
      </c>
      <c r="ET66" s="40">
        <f t="shared" ref="ET66:ET97" si="150">IF(BK66=1,3,IF(BJ66=1,2,IF(BI66=1,1,IF(BH66=1,0,IF(BL66=1,"SKIP","ERR")))))</f>
        <v>1</v>
      </c>
      <c r="EU66" s="40">
        <f t="shared" ref="EU66:EU97" si="151">IF(BP66=1,3,IF(BO66=1,2,IF(BN66=1,1,IF(BM66=1,0,IF(BQ66=1,"SKIP","ERR")))))</f>
        <v>1</v>
      </c>
      <c r="EV66" s="40">
        <f t="shared" ref="EV66:EV97" si="152">IF(BU66=1,3,IF(BT66=1,2,IF(BS66=1,1,IF(BR66=1,0,IF(BV66=1,"SKIP","ERR")))))</f>
        <v>1</v>
      </c>
      <c r="EW66" s="40">
        <f t="shared" ref="EW66:EW97" si="153">IF(BZ66=1,3,IF(BY66=1,2,IF(BX66=1,1,IF(BW66=1,0,IF(CA66=1,"SKIP","ERR")))))</f>
        <v>1</v>
      </c>
      <c r="EX66" s="40">
        <f t="shared" ref="EX66:EX97" si="154">IF(CE66=1,3,IF(CD66=1,2,IF(CC66=1,1,IF(CB66=1,0,IF(CF66=1,"SKIP","ERR")))))</f>
        <v>0</v>
      </c>
      <c r="EY66" s="40">
        <f t="shared" ref="EY66:EY97" si="155">IF(CJ66=1,3,IF(CI66=1,2,IF(CH66=1,1,IF(CG66=1,0,IF(CK66=1,"SKIP","ERR")))))</f>
        <v>0</v>
      </c>
      <c r="EZ66" s="40">
        <f t="shared" ref="EZ66:EZ97" si="156">IF(CO66=1,3,IF(CN66=1,2,IF(CM66=1,1,IF(CL66=1,0,IF(CP66=1,"SKIP","ERR")))))</f>
        <v>1</v>
      </c>
      <c r="FA66" s="40">
        <f t="shared" ref="FA66:FA97" si="157">IF(CT66=1,3,IF(CS66=1,2,IF(CR66=1,1,IF(CQ66=1,0,IF(CU66=1,"SKIP","ERR")))))</f>
        <v>1</v>
      </c>
      <c r="FB66" s="40">
        <f t="shared" ref="FB66:FB97" si="158">IF(CY66=1,3,IF(CX66=1,2,IF(CW66=1,1,IF(CV66=1,0,IF(CZ66=1,"SKIP","ERR")))))</f>
        <v>1</v>
      </c>
      <c r="FC66" s="40">
        <f t="shared" ref="FC66:FC97" si="159">IF(DD66=1,3,IF(DC66=1,2,IF(DB66=1,1,IF(DA66=1,0,IF(DE66=1,"SKIP","ERR")))))</f>
        <v>1</v>
      </c>
      <c r="FD66" s="40">
        <f t="shared" ref="FD66:FD97" si="160">IF(DI66=1,3,IF(DH66=1,2,IF(DG66=1,1,IF(DF66=1,0,IF(DJ66=1,"SKIP","ERR")))))</f>
        <v>1</v>
      </c>
      <c r="FE66" s="40">
        <f t="shared" ref="FE66:FE97" si="161">IF(DN66=1,3,IF(DM66=1,2,IF(DL66=1,1,IF(DK66=1,0,IF(DO66=1,"SKIP","ERR")))))</f>
        <v>2</v>
      </c>
      <c r="FF66" s="40">
        <f t="shared" ref="FF66:FF97" si="162">IF(DS66=1,3,IF(DR66=1,2,IF(DQ66=1,1,IF(DP66=1,0,IF(DT66=1,"SKIP","ERR")))))</f>
        <v>1</v>
      </c>
      <c r="FG66" s="40">
        <f t="shared" ref="FG66:FG97" si="163">IF(DX66=1,3,IF(DW66=1,2,IF(DV66=1,1,IF(DU66=1,0,IF(DY66=1,"SKIP","ERR")))))</f>
        <v>1</v>
      </c>
      <c r="FH66" s="40">
        <f t="shared" ref="FH66:FH97" si="164">IF(EC66=1,3,IF(EB66=1,2,IF(EA66=1,1,IF(DZ66=1,0,IF(ED66=1,"SKIP","ERR")))))</f>
        <v>0</v>
      </c>
      <c r="FI66" s="40">
        <f t="shared" ref="FI66:FI97" si="165">IF(EI66=1,3,IF(EH66=1,2,IF(EG66=1,1,IF(EF66=1,0,IF(EJ66=1,"SKIP","ERR")))))</f>
        <v>1</v>
      </c>
      <c r="FJ66" s="40">
        <f t="shared" ref="FJ66:FJ97" si="166">IF(EN66=1,3,IF(EM66=1,2,IF(EL66=1,1,IF(EK66=1,0,IF(EO66=1,"SKIP","ERR")))))</f>
        <v>2</v>
      </c>
      <c r="FK66" s="38">
        <f t="shared" ref="FK66:FK89" si="167">SUM(EP66:FJ66)</f>
        <v>21</v>
      </c>
      <c r="FL66">
        <v>4</v>
      </c>
      <c r="FM66">
        <v>4</v>
      </c>
      <c r="FN66">
        <v>4</v>
      </c>
      <c r="FO66">
        <v>3</v>
      </c>
      <c r="FP66">
        <v>4</v>
      </c>
      <c r="FQ66">
        <v>5</v>
      </c>
      <c r="FR66">
        <v>5</v>
      </c>
      <c r="FS66">
        <v>4</v>
      </c>
      <c r="FT66">
        <v>4</v>
      </c>
      <c r="FU66">
        <v>4</v>
      </c>
      <c r="FV66" s="38">
        <f t="shared" si="61"/>
        <v>25</v>
      </c>
      <c r="FW66" s="38">
        <f t="shared" si="62"/>
        <v>16</v>
      </c>
      <c r="FX66">
        <v>3</v>
      </c>
      <c r="FY66">
        <v>3</v>
      </c>
      <c r="FZ66">
        <v>3</v>
      </c>
      <c r="GA66">
        <v>3</v>
      </c>
      <c r="GB66">
        <v>4</v>
      </c>
      <c r="GC66">
        <v>4</v>
      </c>
      <c r="GD66">
        <v>4</v>
      </c>
      <c r="GE66">
        <v>3</v>
      </c>
      <c r="GF66">
        <v>3</v>
      </c>
      <c r="GG66">
        <v>3</v>
      </c>
      <c r="GH66">
        <v>2</v>
      </c>
      <c r="GI66">
        <v>2</v>
      </c>
      <c r="GJ66">
        <v>3</v>
      </c>
      <c r="GK66">
        <v>3</v>
      </c>
      <c r="GL66">
        <v>3</v>
      </c>
      <c r="GM66">
        <v>2</v>
      </c>
      <c r="GN66">
        <v>2</v>
      </c>
      <c r="GO66">
        <v>2</v>
      </c>
      <c r="GP66">
        <v>2</v>
      </c>
      <c r="GQ66">
        <v>2</v>
      </c>
      <c r="GR66">
        <v>3</v>
      </c>
      <c r="GS66">
        <v>3</v>
      </c>
      <c r="GT66">
        <v>3</v>
      </c>
      <c r="GU66">
        <v>2</v>
      </c>
      <c r="GV66">
        <v>2</v>
      </c>
      <c r="GW66">
        <v>2</v>
      </c>
      <c r="GX66">
        <v>2</v>
      </c>
      <c r="GY66">
        <v>3</v>
      </c>
      <c r="GZ66">
        <v>3</v>
      </c>
      <c r="HA66">
        <v>3</v>
      </c>
      <c r="HB66">
        <v>3</v>
      </c>
      <c r="HC66">
        <v>3</v>
      </c>
      <c r="HD66" s="38">
        <f t="shared" si="63"/>
        <v>3</v>
      </c>
      <c r="HE66" s="38">
        <f t="shared" si="64"/>
        <v>4</v>
      </c>
      <c r="HF66" s="38">
        <f t="shared" si="65"/>
        <v>3</v>
      </c>
      <c r="HG66" s="38">
        <f t="shared" si="66"/>
        <v>2.4285714285714284</v>
      </c>
      <c r="HH66" s="38">
        <f t="shared" si="67"/>
        <v>2.4</v>
      </c>
      <c r="HI66" s="38">
        <f t="shared" si="68"/>
        <v>2.25</v>
      </c>
      <c r="HJ66" s="38">
        <f t="shared" si="69"/>
        <v>2.6666666666666665</v>
      </c>
      <c r="HK66" s="38">
        <f t="shared" si="70"/>
        <v>3</v>
      </c>
      <c r="HL66" t="s">
        <v>643</v>
      </c>
      <c r="HM66">
        <v>1</v>
      </c>
      <c r="HN66" t="s">
        <v>800</v>
      </c>
      <c r="HO66">
        <v>1</v>
      </c>
      <c r="HP66">
        <v>0</v>
      </c>
      <c r="HQ66">
        <v>0</v>
      </c>
      <c r="HR66">
        <v>0</v>
      </c>
      <c r="HS66">
        <v>0</v>
      </c>
      <c r="HT66">
        <v>1</v>
      </c>
      <c r="HU66">
        <v>1</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0</v>
      </c>
      <c r="IX66">
        <v>0</v>
      </c>
      <c r="IY66">
        <v>0</v>
      </c>
      <c r="IZ66">
        <v>1</v>
      </c>
      <c r="JA66">
        <v>0</v>
      </c>
      <c r="JB66">
        <v>0</v>
      </c>
      <c r="JC66">
        <v>0</v>
      </c>
      <c r="JD66">
        <v>0</v>
      </c>
      <c r="JE66">
        <v>0</v>
      </c>
      <c r="JF66">
        <v>1</v>
      </c>
      <c r="JG66">
        <v>0</v>
      </c>
      <c r="JH66">
        <v>1</v>
      </c>
      <c r="JI66">
        <v>0</v>
      </c>
      <c r="JJ66">
        <v>0</v>
      </c>
      <c r="JK66">
        <v>0</v>
      </c>
      <c r="JL66">
        <v>0</v>
      </c>
      <c r="JM66">
        <v>0</v>
      </c>
      <c r="JN66">
        <v>0</v>
      </c>
      <c r="JO66">
        <v>3</v>
      </c>
      <c r="JP66">
        <v>3</v>
      </c>
      <c r="JQ66">
        <v>3</v>
      </c>
      <c r="JR66">
        <v>3</v>
      </c>
      <c r="JS66">
        <v>2</v>
      </c>
      <c r="JT66">
        <v>2</v>
      </c>
      <c r="JU66">
        <v>1</v>
      </c>
      <c r="JV66">
        <v>3</v>
      </c>
      <c r="JW66">
        <v>2</v>
      </c>
      <c r="JX66">
        <v>2</v>
      </c>
      <c r="JY66">
        <v>2</v>
      </c>
      <c r="JZ66">
        <v>3</v>
      </c>
      <c r="KA66">
        <v>1</v>
      </c>
      <c r="KB66">
        <v>1</v>
      </c>
      <c r="KC66">
        <v>1</v>
      </c>
      <c r="KD66" s="52">
        <f t="shared" si="71"/>
        <v>26</v>
      </c>
      <c r="KE66" s="48">
        <f t="shared" si="72"/>
        <v>6</v>
      </c>
      <c r="KF66" s="53">
        <f t="shared" si="73"/>
        <v>32</v>
      </c>
      <c r="KG66">
        <v>73</v>
      </c>
      <c r="KH66">
        <v>1</v>
      </c>
      <c r="KI66">
        <v>1</v>
      </c>
      <c r="KJ66">
        <v>1</v>
      </c>
      <c r="KK66">
        <v>0</v>
      </c>
      <c r="KL66">
        <v>0</v>
      </c>
      <c r="KM66">
        <v>0</v>
      </c>
      <c r="KN66">
        <v>0</v>
      </c>
      <c r="KO66">
        <v>0</v>
      </c>
      <c r="KP66">
        <v>0</v>
      </c>
      <c r="KQ66">
        <v>0</v>
      </c>
      <c r="KR66">
        <v>0</v>
      </c>
      <c r="KS66" t="s">
        <v>584</v>
      </c>
      <c r="KT66" t="s">
        <v>801</v>
      </c>
      <c r="KU66" t="s">
        <v>802</v>
      </c>
      <c r="KV66">
        <v>4</v>
      </c>
      <c r="KW66">
        <v>1</v>
      </c>
      <c r="KX66">
        <v>1</v>
      </c>
      <c r="KY66">
        <v>1</v>
      </c>
      <c r="KZ66">
        <v>1</v>
      </c>
      <c r="LA66">
        <v>2</v>
      </c>
      <c r="LB66">
        <v>2</v>
      </c>
      <c r="LC66">
        <v>2</v>
      </c>
      <c r="LD66">
        <v>2</v>
      </c>
      <c r="LE66">
        <v>2</v>
      </c>
      <c r="LF66">
        <v>2</v>
      </c>
      <c r="LG66" t="s">
        <v>735</v>
      </c>
      <c r="LH66">
        <v>2</v>
      </c>
      <c r="LI66">
        <v>3</v>
      </c>
      <c r="LJ66">
        <v>3</v>
      </c>
      <c r="LK66">
        <v>3</v>
      </c>
      <c r="LL66">
        <v>3</v>
      </c>
      <c r="LM66">
        <v>2</v>
      </c>
      <c r="LN66">
        <v>4</v>
      </c>
      <c r="LO66">
        <v>2</v>
      </c>
      <c r="LP66">
        <v>3</v>
      </c>
      <c r="LQ66">
        <v>3</v>
      </c>
      <c r="LR66">
        <v>3</v>
      </c>
      <c r="LS66">
        <v>3</v>
      </c>
      <c r="LT66">
        <v>3</v>
      </c>
      <c r="LU66">
        <v>2</v>
      </c>
      <c r="LV66">
        <v>3</v>
      </c>
      <c r="LW66">
        <v>3</v>
      </c>
      <c r="LX66">
        <v>3</v>
      </c>
      <c r="LY66">
        <v>3</v>
      </c>
      <c r="LZ66">
        <v>3</v>
      </c>
      <c r="MA66">
        <v>2</v>
      </c>
      <c r="MB66" s="3">
        <f t="shared" si="143"/>
        <v>2</v>
      </c>
      <c r="MC66" s="3">
        <f t="shared" ref="MC66:MC97" si="168">IF(LI66=1,5,IF(LI66=2,4,IF(LI66=4,2,IF(LI66=5,1,3))))</f>
        <v>3</v>
      </c>
      <c r="MD66" s="3">
        <f t="shared" si="134"/>
        <v>3</v>
      </c>
      <c r="ME66" s="3">
        <f t="shared" si="135"/>
        <v>3</v>
      </c>
      <c r="MF66" s="3">
        <f t="shared" si="136"/>
        <v>3</v>
      </c>
      <c r="MG66" s="3">
        <f t="shared" si="137"/>
        <v>2</v>
      </c>
      <c r="MH66" s="3">
        <f t="shared" ref="MH66:MH97" si="169">IF(LN66=1,5,IF(LN66=2,4,IF(LN66=4,2,IF(LN66=5,1,3))))</f>
        <v>2</v>
      </c>
      <c r="MI66" s="3">
        <f t="shared" ref="MI66:MI97" si="170">IF(LO66=1,5,IF(LO66=2,4,IF(LO66=4,2,IF(LO66=5,1,3))))</f>
        <v>4</v>
      </c>
      <c r="MJ66" s="3">
        <f t="shared" si="129"/>
        <v>3</v>
      </c>
      <c r="MK66" s="3">
        <f t="shared" si="138"/>
        <v>3</v>
      </c>
      <c r="ML66" s="3">
        <f t="shared" si="130"/>
        <v>3</v>
      </c>
      <c r="MM66" s="3">
        <f t="shared" si="139"/>
        <v>3</v>
      </c>
      <c r="MN66" s="3">
        <f t="shared" si="131"/>
        <v>3</v>
      </c>
      <c r="MO66" s="3">
        <f t="shared" si="140"/>
        <v>2</v>
      </c>
      <c r="MP66" s="3">
        <f t="shared" si="132"/>
        <v>3</v>
      </c>
      <c r="MQ66" s="3">
        <f t="shared" si="133"/>
        <v>3</v>
      </c>
      <c r="MR66" s="3">
        <f t="shared" ref="MR66:MR73" si="171">LX66</f>
        <v>3</v>
      </c>
      <c r="MS66" s="3">
        <f t="shared" ref="MS66:MS97" si="172">IF(LY66=1,5,IF(LY66=2,4,IF(LY66=4,2,IF(LY66=5,1,3))))</f>
        <v>3</v>
      </c>
      <c r="MT66" s="3">
        <f t="shared" si="142"/>
        <v>3</v>
      </c>
      <c r="MU66" s="3">
        <f t="shared" ref="MU66:MU97" si="173">IF(MA66=1,5,IF(MA66=2,4,IF(MA66=4,2,IF(MA66=5,1,3))))</f>
        <v>4</v>
      </c>
      <c r="MV66" s="34">
        <f t="shared" ref="MV66:MV97" si="174">SUM(MB66:MU66)</f>
        <v>58</v>
      </c>
      <c r="MW66">
        <v>2</v>
      </c>
      <c r="MX66">
        <v>2</v>
      </c>
      <c r="MY66">
        <v>4</v>
      </c>
      <c r="MZ66">
        <v>3</v>
      </c>
      <c r="NA66">
        <v>3</v>
      </c>
      <c r="NB66">
        <v>3</v>
      </c>
      <c r="NC66">
        <v>2</v>
      </c>
      <c r="ND66">
        <v>3</v>
      </c>
      <c r="NE66">
        <v>3</v>
      </c>
      <c r="NF66">
        <v>2</v>
      </c>
      <c r="NG66">
        <v>2</v>
      </c>
      <c r="NH66" s="59">
        <f t="shared" ref="NH66:NH91" si="175">COUNTIF(MW66:NF66,"SKIP")</f>
        <v>0</v>
      </c>
      <c r="NI66">
        <f t="shared" ref="NI66:NI91" si="176">50-(NH66*5)</f>
        <v>50</v>
      </c>
      <c r="NJ66">
        <f t="shared" ref="NJ66:NJ91" si="177">SUM(MW66:NF66)</f>
        <v>27</v>
      </c>
      <c r="NK66" s="34">
        <f t="shared" ref="NK66:NK91" si="178">100*(NJ66/NI66)</f>
        <v>54</v>
      </c>
    </row>
    <row r="67" spans="1:375" x14ac:dyDescent="0.2">
      <c r="A67" t="s">
        <v>155</v>
      </c>
      <c r="B67">
        <v>66</v>
      </c>
      <c r="C67" s="26">
        <v>42773</v>
      </c>
      <c r="D67">
        <v>3</v>
      </c>
      <c r="E67">
        <v>10</v>
      </c>
      <c r="F67">
        <v>7</v>
      </c>
      <c r="G67">
        <v>0</v>
      </c>
      <c r="H67">
        <v>1</v>
      </c>
      <c r="I67">
        <v>0</v>
      </c>
      <c r="J67">
        <v>0</v>
      </c>
      <c r="K67">
        <v>0</v>
      </c>
      <c r="L67">
        <v>1</v>
      </c>
      <c r="M67">
        <v>2</v>
      </c>
      <c r="N67">
        <v>1</v>
      </c>
      <c r="O67">
        <v>0</v>
      </c>
      <c r="P67">
        <v>3</v>
      </c>
      <c r="Q67">
        <v>1</v>
      </c>
      <c r="R67">
        <v>3</v>
      </c>
      <c r="S67">
        <v>1</v>
      </c>
      <c r="T67">
        <f t="shared" si="144"/>
        <v>-1</v>
      </c>
      <c r="U67">
        <f t="shared" si="145"/>
        <v>2</v>
      </c>
      <c r="V67" s="35">
        <f t="shared" ref="V67:V102" si="179">M67+N67+O67+P67+Q67+R67+S67+T67+U67</f>
        <v>12</v>
      </c>
      <c r="W67">
        <v>2</v>
      </c>
      <c r="X67">
        <v>1</v>
      </c>
      <c r="Y67">
        <v>2</v>
      </c>
      <c r="Z67">
        <v>2</v>
      </c>
      <c r="AA67">
        <v>1</v>
      </c>
      <c r="AB67">
        <v>2</v>
      </c>
      <c r="AC67">
        <v>1</v>
      </c>
      <c r="AD67">
        <v>2</v>
      </c>
      <c r="AE67">
        <v>2</v>
      </c>
      <c r="AF67">
        <v>2</v>
      </c>
      <c r="AG67">
        <v>2</v>
      </c>
      <c r="AH67">
        <v>1</v>
      </c>
      <c r="AI67">
        <v>1</v>
      </c>
      <c r="AJ67" s="38">
        <f t="shared" ref="AJ67:AJ130" si="180">SUM(AD67:AG67)</f>
        <v>8</v>
      </c>
      <c r="AK67" s="38">
        <f t="shared" ref="AK67:AK130" si="181">AB67+AC67+AI67</f>
        <v>4</v>
      </c>
      <c r="AL67" s="38">
        <f t="shared" ref="AL67:AL130" si="182">W67+X67+Y67+Z67+AA67+AH67</f>
        <v>9</v>
      </c>
      <c r="AM67" s="38">
        <f t="shared" ref="AM67:AM130" si="183">SUM(AJ67:AL67)</f>
        <v>21</v>
      </c>
      <c r="AN67">
        <v>1</v>
      </c>
      <c r="AO67">
        <v>0</v>
      </c>
      <c r="AP67">
        <v>0</v>
      </c>
      <c r="AQ67">
        <v>0</v>
      </c>
      <c r="AR67">
        <v>0</v>
      </c>
      <c r="AS67">
        <v>1</v>
      </c>
      <c r="AT67">
        <v>0</v>
      </c>
      <c r="AU67">
        <v>0</v>
      </c>
      <c r="AV67">
        <v>0</v>
      </c>
      <c r="AW67">
        <v>0</v>
      </c>
      <c r="AX67">
        <v>1</v>
      </c>
      <c r="AY67">
        <v>0</v>
      </c>
      <c r="AZ67">
        <v>0</v>
      </c>
      <c r="BA67">
        <v>0</v>
      </c>
      <c r="BB67">
        <v>0</v>
      </c>
      <c r="BC67">
        <v>1</v>
      </c>
      <c r="BD67">
        <v>0</v>
      </c>
      <c r="BE67">
        <v>0</v>
      </c>
      <c r="BF67">
        <v>0</v>
      </c>
      <c r="BG67">
        <v>0</v>
      </c>
      <c r="BH67">
        <v>1</v>
      </c>
      <c r="BI67">
        <v>0</v>
      </c>
      <c r="BJ67">
        <v>0</v>
      </c>
      <c r="BK67">
        <v>0</v>
      </c>
      <c r="BL67">
        <v>0</v>
      </c>
      <c r="BM67">
        <v>1</v>
      </c>
      <c r="BN67">
        <v>0</v>
      </c>
      <c r="BO67">
        <v>0</v>
      </c>
      <c r="BP67">
        <v>0</v>
      </c>
      <c r="BQ67">
        <v>0</v>
      </c>
      <c r="BR67">
        <v>1</v>
      </c>
      <c r="BS67">
        <v>0</v>
      </c>
      <c r="BT67">
        <v>0</v>
      </c>
      <c r="BU67">
        <v>0</v>
      </c>
      <c r="BV67">
        <v>0</v>
      </c>
      <c r="BW67">
        <v>1</v>
      </c>
      <c r="BX67">
        <v>0</v>
      </c>
      <c r="BY67">
        <v>0</v>
      </c>
      <c r="BZ67">
        <v>0</v>
      </c>
      <c r="CA67">
        <v>0</v>
      </c>
      <c r="CB67">
        <v>1</v>
      </c>
      <c r="CC67">
        <v>0</v>
      </c>
      <c r="CD67">
        <v>0</v>
      </c>
      <c r="CE67">
        <v>0</v>
      </c>
      <c r="CF67">
        <v>0</v>
      </c>
      <c r="CG67">
        <v>1</v>
      </c>
      <c r="CH67">
        <v>0</v>
      </c>
      <c r="CI67">
        <v>0</v>
      </c>
      <c r="CJ67">
        <v>0</v>
      </c>
      <c r="CK67">
        <v>0</v>
      </c>
      <c r="CL67">
        <v>0</v>
      </c>
      <c r="CM67">
        <v>1</v>
      </c>
      <c r="CN67">
        <v>0</v>
      </c>
      <c r="CO67">
        <v>0</v>
      </c>
      <c r="CP67">
        <v>0</v>
      </c>
      <c r="CQ67">
        <v>1</v>
      </c>
      <c r="CR67">
        <v>0</v>
      </c>
      <c r="CS67">
        <v>0</v>
      </c>
      <c r="CT67">
        <v>0</v>
      </c>
      <c r="CU67">
        <v>0</v>
      </c>
      <c r="CV67">
        <v>1</v>
      </c>
      <c r="CW67">
        <v>0</v>
      </c>
      <c r="CX67">
        <v>0</v>
      </c>
      <c r="CY67">
        <v>0</v>
      </c>
      <c r="CZ67">
        <v>0</v>
      </c>
      <c r="DA67">
        <v>1</v>
      </c>
      <c r="DB67">
        <v>0</v>
      </c>
      <c r="DC67">
        <v>0</v>
      </c>
      <c r="DD67">
        <v>0</v>
      </c>
      <c r="DE67">
        <v>0</v>
      </c>
      <c r="DF67">
        <v>0</v>
      </c>
      <c r="DG67">
        <v>1</v>
      </c>
      <c r="DH67">
        <v>0</v>
      </c>
      <c r="DI67">
        <v>0</v>
      </c>
      <c r="DJ67">
        <v>0</v>
      </c>
      <c r="DK67">
        <v>0</v>
      </c>
      <c r="DL67">
        <v>1</v>
      </c>
      <c r="DM67">
        <v>0</v>
      </c>
      <c r="DN67">
        <v>0</v>
      </c>
      <c r="DO67">
        <v>0</v>
      </c>
      <c r="DP67">
        <v>0</v>
      </c>
      <c r="DQ67">
        <v>1</v>
      </c>
      <c r="DR67">
        <v>0</v>
      </c>
      <c r="DS67">
        <v>0</v>
      </c>
      <c r="DT67">
        <v>0</v>
      </c>
      <c r="DU67">
        <v>1</v>
      </c>
      <c r="DV67">
        <v>0</v>
      </c>
      <c r="DW67">
        <v>0</v>
      </c>
      <c r="DX67">
        <v>0</v>
      </c>
      <c r="DY67">
        <v>0</v>
      </c>
      <c r="DZ67">
        <v>1</v>
      </c>
      <c r="EA67">
        <v>0</v>
      </c>
      <c r="EB67">
        <v>0</v>
      </c>
      <c r="EC67">
        <v>0</v>
      </c>
      <c r="ED67">
        <v>0</v>
      </c>
      <c r="EF67">
        <v>1</v>
      </c>
      <c r="EG67">
        <v>0</v>
      </c>
      <c r="EH67">
        <v>0</v>
      </c>
      <c r="EI67">
        <v>0</v>
      </c>
      <c r="EJ67">
        <v>0</v>
      </c>
      <c r="EK67">
        <v>1</v>
      </c>
      <c r="EL67">
        <v>0</v>
      </c>
      <c r="EM67">
        <v>0</v>
      </c>
      <c r="EN67">
        <v>0</v>
      </c>
      <c r="EO67">
        <v>0</v>
      </c>
      <c r="EP67" s="40">
        <f t="shared" si="146"/>
        <v>0</v>
      </c>
      <c r="EQ67" s="40">
        <f t="shared" si="147"/>
        <v>0</v>
      </c>
      <c r="ER67" s="40">
        <f t="shared" si="148"/>
        <v>0</v>
      </c>
      <c r="ES67" s="40">
        <f t="shared" si="149"/>
        <v>0</v>
      </c>
      <c r="ET67" s="40">
        <f t="shared" si="150"/>
        <v>0</v>
      </c>
      <c r="EU67" s="40">
        <f t="shared" si="151"/>
        <v>0</v>
      </c>
      <c r="EV67" s="40">
        <f t="shared" si="152"/>
        <v>0</v>
      </c>
      <c r="EW67" s="40">
        <f t="shared" si="153"/>
        <v>0</v>
      </c>
      <c r="EX67" s="40">
        <f t="shared" si="154"/>
        <v>0</v>
      </c>
      <c r="EY67" s="40">
        <f t="shared" si="155"/>
        <v>0</v>
      </c>
      <c r="EZ67" s="40">
        <f t="shared" si="156"/>
        <v>1</v>
      </c>
      <c r="FA67" s="40">
        <f t="shared" si="157"/>
        <v>0</v>
      </c>
      <c r="FB67" s="40">
        <f t="shared" si="158"/>
        <v>0</v>
      </c>
      <c r="FC67" s="40">
        <f t="shared" si="159"/>
        <v>0</v>
      </c>
      <c r="FD67" s="40">
        <f t="shared" si="160"/>
        <v>1</v>
      </c>
      <c r="FE67" s="40">
        <f t="shared" si="161"/>
        <v>1</v>
      </c>
      <c r="FF67" s="40">
        <f t="shared" si="162"/>
        <v>1</v>
      </c>
      <c r="FG67" s="40">
        <f t="shared" si="163"/>
        <v>0</v>
      </c>
      <c r="FH67" s="40">
        <f t="shared" si="164"/>
        <v>0</v>
      </c>
      <c r="FI67" s="40">
        <f t="shared" si="165"/>
        <v>0</v>
      </c>
      <c r="FJ67" s="40">
        <f t="shared" si="166"/>
        <v>0</v>
      </c>
      <c r="FK67" s="38">
        <f t="shared" si="167"/>
        <v>4</v>
      </c>
      <c r="FL67">
        <v>7</v>
      </c>
      <c r="FM67">
        <v>6</v>
      </c>
      <c r="FN67">
        <v>6</v>
      </c>
      <c r="FO67">
        <v>6</v>
      </c>
      <c r="FP67">
        <v>6</v>
      </c>
      <c r="FQ67">
        <v>6</v>
      </c>
      <c r="FR67">
        <v>2</v>
      </c>
      <c r="FS67">
        <v>2</v>
      </c>
      <c r="FT67">
        <v>1</v>
      </c>
      <c r="FU67">
        <v>1</v>
      </c>
      <c r="FV67" s="38">
        <f t="shared" ref="FV67:FV130" si="184">FL67+FN67+FP67+FR67+FS67+FU67</f>
        <v>24</v>
      </c>
      <c r="FW67" s="38">
        <f t="shared" ref="FW67:FW130" si="185">FM67+FO67+FQ67+FT67</f>
        <v>19</v>
      </c>
      <c r="FX67">
        <v>5</v>
      </c>
      <c r="FY67">
        <v>5</v>
      </c>
      <c r="FZ67">
        <v>5</v>
      </c>
      <c r="GA67">
        <v>3</v>
      </c>
      <c r="GB67">
        <v>2</v>
      </c>
      <c r="GC67">
        <v>4</v>
      </c>
      <c r="GD67">
        <v>4</v>
      </c>
      <c r="GE67">
        <v>2</v>
      </c>
      <c r="GF67">
        <v>0</v>
      </c>
      <c r="GG67">
        <v>2</v>
      </c>
      <c r="GH67">
        <v>4</v>
      </c>
      <c r="GI67">
        <v>5</v>
      </c>
      <c r="GJ67">
        <v>4</v>
      </c>
      <c r="GK67">
        <v>4</v>
      </c>
      <c r="GL67">
        <v>4</v>
      </c>
      <c r="GM67">
        <v>4</v>
      </c>
      <c r="GN67">
        <v>4</v>
      </c>
      <c r="GO67">
        <v>3</v>
      </c>
      <c r="GP67">
        <v>2</v>
      </c>
      <c r="GQ67">
        <v>4</v>
      </c>
      <c r="GR67">
        <v>4</v>
      </c>
      <c r="GS67">
        <v>4</v>
      </c>
      <c r="GT67">
        <v>4</v>
      </c>
      <c r="GU67">
        <v>4</v>
      </c>
      <c r="GV67">
        <v>4</v>
      </c>
      <c r="GW67">
        <v>3</v>
      </c>
      <c r="GX67">
        <v>3</v>
      </c>
      <c r="GY67">
        <v>3</v>
      </c>
      <c r="GZ67">
        <v>4</v>
      </c>
      <c r="HA67">
        <v>4</v>
      </c>
      <c r="HB67">
        <v>3</v>
      </c>
      <c r="HC67">
        <v>5</v>
      </c>
      <c r="HD67" s="38">
        <f t="shared" ref="HD67:HD130" si="186">AVERAGE(FX67:GA67)</f>
        <v>4.5</v>
      </c>
      <c r="HE67" s="38">
        <f t="shared" ref="HE67:HE130" si="187">AVERAGE(GB67:GD67)</f>
        <v>3.3333333333333335</v>
      </c>
      <c r="HF67" s="38">
        <f t="shared" ref="HF67:HF130" si="188">AVERAGE(GE67:GG67)</f>
        <v>1.3333333333333333</v>
      </c>
      <c r="HG67" s="38">
        <f t="shared" ref="HG67:HG130" si="189">AVERAGE(GH67:GN67)</f>
        <v>4.1428571428571432</v>
      </c>
      <c r="HH67" s="38">
        <f t="shared" ref="HH67:HH130" si="190">AVERAGE(GO67:GS67)</f>
        <v>3.4</v>
      </c>
      <c r="HI67" s="38">
        <f t="shared" ref="HI67:HI130" si="191">AVERAGE(GT67:GW67)</f>
        <v>3.75</v>
      </c>
      <c r="HJ67" s="38">
        <f t="shared" ref="HJ67:HJ130" si="192">AVERAGE(GX67:GZ67)</f>
        <v>3.3333333333333335</v>
      </c>
      <c r="HK67" s="38">
        <f t="shared" ref="HK67:HK130" si="193">AVERAGE(HA67:HC67)</f>
        <v>4</v>
      </c>
      <c r="HL67" t="s">
        <v>803</v>
      </c>
      <c r="HM67">
        <v>1</v>
      </c>
      <c r="HN67" t="s">
        <v>804</v>
      </c>
      <c r="HO67">
        <v>2</v>
      </c>
      <c r="HP67">
        <v>0</v>
      </c>
      <c r="HQ67">
        <v>0</v>
      </c>
      <c r="HR67">
        <v>0</v>
      </c>
      <c r="HS67">
        <v>0</v>
      </c>
      <c r="HT67">
        <v>0</v>
      </c>
      <c r="HU67">
        <v>0</v>
      </c>
      <c r="HV67">
        <v>0</v>
      </c>
      <c r="HW67">
        <v>0</v>
      </c>
      <c r="HX67">
        <v>1</v>
      </c>
      <c r="HY67">
        <v>1</v>
      </c>
      <c r="HZ67">
        <v>0</v>
      </c>
      <c r="IA67">
        <v>0</v>
      </c>
      <c r="IB67">
        <v>0</v>
      </c>
      <c r="IC67">
        <v>0</v>
      </c>
      <c r="ID67">
        <v>1</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1</v>
      </c>
      <c r="JD67">
        <v>0</v>
      </c>
      <c r="JE67">
        <v>0</v>
      </c>
      <c r="JF67">
        <v>0</v>
      </c>
      <c r="JG67">
        <v>0</v>
      </c>
      <c r="JH67">
        <v>1</v>
      </c>
      <c r="JI67">
        <v>0</v>
      </c>
      <c r="JJ67">
        <v>0</v>
      </c>
      <c r="JK67">
        <v>0</v>
      </c>
      <c r="JL67">
        <v>0</v>
      </c>
      <c r="JM67">
        <v>0</v>
      </c>
      <c r="JN67">
        <v>0</v>
      </c>
      <c r="JO67">
        <v>0</v>
      </c>
      <c r="JP67">
        <v>1</v>
      </c>
      <c r="JQ67">
        <v>0</v>
      </c>
      <c r="JR67">
        <v>0</v>
      </c>
      <c r="JS67">
        <v>0</v>
      </c>
      <c r="JT67">
        <v>0</v>
      </c>
      <c r="JU67">
        <v>0</v>
      </c>
      <c r="JV67">
        <v>2</v>
      </c>
      <c r="JW67">
        <v>0</v>
      </c>
      <c r="JX67">
        <v>1</v>
      </c>
      <c r="JY67">
        <v>0</v>
      </c>
      <c r="JZ67">
        <v>1</v>
      </c>
      <c r="KA67">
        <v>0</v>
      </c>
      <c r="KB67">
        <v>0</v>
      </c>
      <c r="KC67">
        <v>0</v>
      </c>
      <c r="KD67" s="52">
        <f t="shared" ref="KD67:KD130" si="194">JO67+JP67+JQ67+JR67+JS67+JT67+JU67+JV67+JW67+JX67+JY67</f>
        <v>4</v>
      </c>
      <c r="KE67" s="48">
        <f t="shared" ref="KE67:KE130" si="195">JZ67+KA67+KB67+KC67</f>
        <v>1</v>
      </c>
      <c r="KF67" s="53">
        <f t="shared" ref="KF67:KF130" si="196">KD67+KE67</f>
        <v>5</v>
      </c>
      <c r="KG67">
        <v>41</v>
      </c>
      <c r="KH67">
        <v>1</v>
      </c>
      <c r="KI67">
        <v>0</v>
      </c>
      <c r="KJ67">
        <v>0</v>
      </c>
      <c r="KK67">
        <v>0</v>
      </c>
      <c r="KL67">
        <v>0</v>
      </c>
      <c r="KM67">
        <v>0</v>
      </c>
      <c r="KN67">
        <v>0</v>
      </c>
      <c r="KO67">
        <v>0</v>
      </c>
      <c r="KP67">
        <v>0</v>
      </c>
      <c r="KQ67">
        <v>0</v>
      </c>
      <c r="KR67">
        <v>0</v>
      </c>
      <c r="KS67" t="s">
        <v>580</v>
      </c>
      <c r="KT67" t="s">
        <v>805</v>
      </c>
      <c r="KU67" t="s">
        <v>806</v>
      </c>
      <c r="KV67">
        <v>3</v>
      </c>
      <c r="KW67">
        <v>1</v>
      </c>
      <c r="KX67">
        <v>1</v>
      </c>
      <c r="KY67">
        <v>2</v>
      </c>
      <c r="KZ67">
        <v>0</v>
      </c>
      <c r="LA67">
        <v>2</v>
      </c>
      <c r="LB67">
        <v>2</v>
      </c>
      <c r="LC67">
        <v>1</v>
      </c>
      <c r="LD67">
        <v>2</v>
      </c>
      <c r="LE67">
        <v>2</v>
      </c>
      <c r="LF67">
        <v>1</v>
      </c>
      <c r="LG67" t="s">
        <v>807</v>
      </c>
      <c r="LH67">
        <v>3</v>
      </c>
      <c r="LI67">
        <v>4</v>
      </c>
      <c r="LJ67">
        <v>4</v>
      </c>
      <c r="LK67">
        <v>3</v>
      </c>
      <c r="LL67">
        <v>2</v>
      </c>
      <c r="LM67">
        <v>4</v>
      </c>
      <c r="LN67">
        <v>5</v>
      </c>
      <c r="LO67">
        <v>3</v>
      </c>
      <c r="LP67">
        <v>4</v>
      </c>
      <c r="LQ67">
        <v>2</v>
      </c>
      <c r="LR67">
        <v>2</v>
      </c>
      <c r="LS67">
        <v>3</v>
      </c>
      <c r="LT67">
        <v>3</v>
      </c>
      <c r="LU67">
        <v>5</v>
      </c>
      <c r="LV67">
        <v>2</v>
      </c>
      <c r="LW67">
        <v>4</v>
      </c>
      <c r="LX67">
        <v>3</v>
      </c>
      <c r="LY67">
        <v>4</v>
      </c>
      <c r="LZ67">
        <v>4</v>
      </c>
      <c r="MA67">
        <v>5</v>
      </c>
      <c r="MB67" s="3">
        <f t="shared" si="143"/>
        <v>3</v>
      </c>
      <c r="MC67" s="3">
        <f t="shared" si="168"/>
        <v>2</v>
      </c>
      <c r="MD67" s="3">
        <f t="shared" si="134"/>
        <v>4</v>
      </c>
      <c r="ME67" s="3">
        <f t="shared" si="135"/>
        <v>3</v>
      </c>
      <c r="MF67" s="3">
        <f t="shared" si="136"/>
        <v>2</v>
      </c>
      <c r="MG67" s="3">
        <f t="shared" si="137"/>
        <v>4</v>
      </c>
      <c r="MH67" s="3">
        <f t="shared" si="169"/>
        <v>1</v>
      </c>
      <c r="MI67" s="3">
        <f t="shared" si="170"/>
        <v>3</v>
      </c>
      <c r="MJ67" s="3">
        <f t="shared" si="129"/>
        <v>4</v>
      </c>
      <c r="MK67" s="3">
        <f t="shared" si="138"/>
        <v>2</v>
      </c>
      <c r="ML67" s="3">
        <f t="shared" si="130"/>
        <v>2</v>
      </c>
      <c r="MM67" s="3">
        <f t="shared" si="139"/>
        <v>3</v>
      </c>
      <c r="MN67" s="3">
        <f t="shared" si="131"/>
        <v>3</v>
      </c>
      <c r="MO67" s="3">
        <f t="shared" si="140"/>
        <v>5</v>
      </c>
      <c r="MP67" s="3">
        <f t="shared" si="132"/>
        <v>2</v>
      </c>
      <c r="MQ67" s="3">
        <f t="shared" si="133"/>
        <v>4</v>
      </c>
      <c r="MR67" s="3">
        <f t="shared" si="171"/>
        <v>3</v>
      </c>
      <c r="MS67" s="3">
        <f t="shared" si="172"/>
        <v>2</v>
      </c>
      <c r="MT67" s="3">
        <f t="shared" si="142"/>
        <v>4</v>
      </c>
      <c r="MU67" s="3">
        <f t="shared" si="173"/>
        <v>1</v>
      </c>
      <c r="MV67" s="34">
        <f t="shared" si="174"/>
        <v>57</v>
      </c>
      <c r="MW67">
        <v>1</v>
      </c>
      <c r="MX67">
        <v>0</v>
      </c>
      <c r="MY67">
        <v>3</v>
      </c>
      <c r="MZ67">
        <v>0</v>
      </c>
      <c r="NA67">
        <v>2</v>
      </c>
      <c r="NB67">
        <v>1</v>
      </c>
      <c r="NC67">
        <v>1</v>
      </c>
      <c r="ND67">
        <v>0</v>
      </c>
      <c r="NE67">
        <v>0</v>
      </c>
      <c r="NF67">
        <v>0</v>
      </c>
      <c r="NG67">
        <v>2</v>
      </c>
      <c r="NH67" s="59">
        <f t="shared" si="175"/>
        <v>0</v>
      </c>
      <c r="NI67">
        <f t="shared" si="176"/>
        <v>50</v>
      </c>
      <c r="NJ67">
        <f t="shared" si="177"/>
        <v>8</v>
      </c>
      <c r="NK67" s="34">
        <f t="shared" si="178"/>
        <v>16</v>
      </c>
    </row>
    <row r="68" spans="1:375" x14ac:dyDescent="0.2">
      <c r="A68" t="s">
        <v>156</v>
      </c>
      <c r="B68">
        <v>67</v>
      </c>
      <c r="C68" s="26">
        <v>42791</v>
      </c>
      <c r="D68">
        <v>4</v>
      </c>
      <c r="E68">
        <v>7</v>
      </c>
      <c r="F68">
        <v>7</v>
      </c>
      <c r="G68">
        <v>0</v>
      </c>
      <c r="H68">
        <v>0</v>
      </c>
      <c r="I68">
        <v>1</v>
      </c>
      <c r="J68">
        <v>0</v>
      </c>
      <c r="K68">
        <v>0</v>
      </c>
      <c r="L68">
        <v>1</v>
      </c>
      <c r="M68">
        <v>4</v>
      </c>
      <c r="N68">
        <v>4</v>
      </c>
      <c r="O68">
        <v>0</v>
      </c>
      <c r="P68">
        <v>5</v>
      </c>
      <c r="Q68">
        <v>0</v>
      </c>
      <c r="R68">
        <v>4</v>
      </c>
      <c r="S68">
        <v>0</v>
      </c>
      <c r="T68">
        <f t="shared" si="144"/>
        <v>1</v>
      </c>
      <c r="U68">
        <f t="shared" si="145"/>
        <v>2</v>
      </c>
      <c r="V68" s="35">
        <f t="shared" si="179"/>
        <v>20</v>
      </c>
      <c r="W68">
        <v>4</v>
      </c>
      <c r="X68">
        <v>2</v>
      </c>
      <c r="Y68">
        <v>3</v>
      </c>
      <c r="Z68">
        <v>3</v>
      </c>
      <c r="AA68">
        <v>4</v>
      </c>
      <c r="AB68">
        <v>4</v>
      </c>
      <c r="AC68">
        <v>2</v>
      </c>
      <c r="AD68">
        <v>4</v>
      </c>
      <c r="AE68">
        <v>4</v>
      </c>
      <c r="AF68">
        <v>4</v>
      </c>
      <c r="AG68">
        <v>4</v>
      </c>
      <c r="AH68">
        <v>2</v>
      </c>
      <c r="AI68">
        <v>4</v>
      </c>
      <c r="AJ68" s="38">
        <f t="shared" si="180"/>
        <v>16</v>
      </c>
      <c r="AK68" s="38">
        <f t="shared" si="181"/>
        <v>10</v>
      </c>
      <c r="AL68" s="38">
        <f t="shared" si="182"/>
        <v>18</v>
      </c>
      <c r="AM68" s="38">
        <f t="shared" si="183"/>
        <v>44</v>
      </c>
      <c r="AN68">
        <v>0</v>
      </c>
      <c r="AO68">
        <v>0</v>
      </c>
      <c r="AP68">
        <v>1</v>
      </c>
      <c r="AQ68">
        <v>0</v>
      </c>
      <c r="AR68">
        <v>0</v>
      </c>
      <c r="AS68">
        <v>0</v>
      </c>
      <c r="AT68">
        <v>0</v>
      </c>
      <c r="AU68">
        <v>1</v>
      </c>
      <c r="AV68">
        <v>0</v>
      </c>
      <c r="AW68">
        <v>0</v>
      </c>
      <c r="AX68">
        <v>0</v>
      </c>
      <c r="AY68">
        <v>0</v>
      </c>
      <c r="AZ68">
        <v>1</v>
      </c>
      <c r="BA68">
        <v>0</v>
      </c>
      <c r="BB68">
        <v>0</v>
      </c>
      <c r="BC68">
        <v>0</v>
      </c>
      <c r="BD68">
        <v>0</v>
      </c>
      <c r="BE68">
        <v>1</v>
      </c>
      <c r="BF68">
        <v>0</v>
      </c>
      <c r="BG68">
        <v>0</v>
      </c>
      <c r="BH68">
        <v>0</v>
      </c>
      <c r="BI68">
        <v>0</v>
      </c>
      <c r="BJ68">
        <v>1</v>
      </c>
      <c r="BK68">
        <v>0</v>
      </c>
      <c r="BL68">
        <v>0</v>
      </c>
      <c r="BM68">
        <v>0</v>
      </c>
      <c r="BN68">
        <v>0</v>
      </c>
      <c r="BO68">
        <v>0</v>
      </c>
      <c r="BP68">
        <v>1</v>
      </c>
      <c r="BQ68">
        <v>0</v>
      </c>
      <c r="BR68">
        <v>0</v>
      </c>
      <c r="BS68">
        <v>0</v>
      </c>
      <c r="BT68">
        <v>1</v>
      </c>
      <c r="BU68">
        <v>0</v>
      </c>
      <c r="BV68">
        <v>0</v>
      </c>
      <c r="BW68">
        <v>0</v>
      </c>
      <c r="BX68">
        <v>0</v>
      </c>
      <c r="BY68">
        <v>0</v>
      </c>
      <c r="BZ68">
        <v>1</v>
      </c>
      <c r="CA68">
        <v>0</v>
      </c>
      <c r="CB68">
        <v>0</v>
      </c>
      <c r="CC68">
        <v>0</v>
      </c>
      <c r="CD68">
        <v>0</v>
      </c>
      <c r="CE68">
        <v>1</v>
      </c>
      <c r="CF68">
        <v>0</v>
      </c>
      <c r="CG68">
        <v>0</v>
      </c>
      <c r="CH68">
        <v>0</v>
      </c>
      <c r="CI68">
        <v>0</v>
      </c>
      <c r="CJ68">
        <v>1</v>
      </c>
      <c r="CK68">
        <v>0</v>
      </c>
      <c r="CL68">
        <v>1</v>
      </c>
      <c r="CM68">
        <v>0</v>
      </c>
      <c r="CN68">
        <v>0</v>
      </c>
      <c r="CO68">
        <v>0</v>
      </c>
      <c r="CP68">
        <v>0</v>
      </c>
      <c r="CQ68">
        <v>0</v>
      </c>
      <c r="CR68">
        <v>0</v>
      </c>
      <c r="CS68">
        <v>1</v>
      </c>
      <c r="CT68">
        <v>0</v>
      </c>
      <c r="CU68">
        <v>0</v>
      </c>
      <c r="CV68">
        <v>0</v>
      </c>
      <c r="CW68">
        <v>1</v>
      </c>
      <c r="CX68">
        <v>0</v>
      </c>
      <c r="CY68">
        <v>0</v>
      </c>
      <c r="CZ68">
        <v>0</v>
      </c>
      <c r="DA68">
        <v>0</v>
      </c>
      <c r="DB68">
        <v>0</v>
      </c>
      <c r="DC68">
        <v>1</v>
      </c>
      <c r="DD68">
        <v>0</v>
      </c>
      <c r="DE68">
        <v>0</v>
      </c>
      <c r="DF68">
        <v>0</v>
      </c>
      <c r="DG68">
        <v>0</v>
      </c>
      <c r="DH68">
        <v>1</v>
      </c>
      <c r="DI68">
        <v>0</v>
      </c>
      <c r="DJ68">
        <v>0</v>
      </c>
      <c r="DK68">
        <v>1</v>
      </c>
      <c r="DL68">
        <v>0</v>
      </c>
      <c r="DM68">
        <v>0</v>
      </c>
      <c r="DN68">
        <v>0</v>
      </c>
      <c r="DO68">
        <v>0</v>
      </c>
      <c r="DP68">
        <v>0</v>
      </c>
      <c r="DQ68">
        <v>0</v>
      </c>
      <c r="DR68">
        <v>0</v>
      </c>
      <c r="DS68">
        <v>1</v>
      </c>
      <c r="DT68">
        <v>0</v>
      </c>
      <c r="DU68">
        <v>0</v>
      </c>
      <c r="DV68">
        <v>1</v>
      </c>
      <c r="DW68">
        <v>0</v>
      </c>
      <c r="DX68">
        <v>0</v>
      </c>
      <c r="DY68">
        <v>0</v>
      </c>
      <c r="DZ68">
        <v>0</v>
      </c>
      <c r="EA68">
        <v>0</v>
      </c>
      <c r="EB68">
        <v>1</v>
      </c>
      <c r="EC68">
        <v>0</v>
      </c>
      <c r="ED68">
        <v>0</v>
      </c>
      <c r="EE68">
        <v>0</v>
      </c>
      <c r="EF68">
        <v>0</v>
      </c>
      <c r="EG68">
        <v>0</v>
      </c>
      <c r="EH68">
        <v>1</v>
      </c>
      <c r="EI68">
        <v>0</v>
      </c>
      <c r="EJ68">
        <v>0</v>
      </c>
      <c r="EK68">
        <v>0</v>
      </c>
      <c r="EL68">
        <v>1</v>
      </c>
      <c r="EM68">
        <v>0</v>
      </c>
      <c r="EN68">
        <v>0</v>
      </c>
      <c r="EO68">
        <v>0</v>
      </c>
      <c r="EP68" s="40">
        <f t="shared" si="146"/>
        <v>2</v>
      </c>
      <c r="EQ68" s="40">
        <f t="shared" si="147"/>
        <v>2</v>
      </c>
      <c r="ER68" s="40">
        <f t="shared" si="148"/>
        <v>2</v>
      </c>
      <c r="ES68" s="40">
        <f t="shared" si="149"/>
        <v>2</v>
      </c>
      <c r="ET68" s="40">
        <f t="shared" si="150"/>
        <v>2</v>
      </c>
      <c r="EU68" s="40">
        <f t="shared" si="151"/>
        <v>3</v>
      </c>
      <c r="EV68" s="40">
        <f t="shared" si="152"/>
        <v>2</v>
      </c>
      <c r="EW68" s="40">
        <f t="shared" si="153"/>
        <v>3</v>
      </c>
      <c r="EX68" s="40">
        <f t="shared" si="154"/>
        <v>3</v>
      </c>
      <c r="EY68" s="40">
        <f t="shared" si="155"/>
        <v>3</v>
      </c>
      <c r="EZ68" s="40">
        <f t="shared" si="156"/>
        <v>0</v>
      </c>
      <c r="FA68" s="40">
        <f t="shared" si="157"/>
        <v>2</v>
      </c>
      <c r="FB68" s="40">
        <f t="shared" si="158"/>
        <v>1</v>
      </c>
      <c r="FC68" s="40">
        <f t="shared" si="159"/>
        <v>2</v>
      </c>
      <c r="FD68" s="40">
        <f t="shared" si="160"/>
        <v>2</v>
      </c>
      <c r="FE68" s="40">
        <f t="shared" si="161"/>
        <v>0</v>
      </c>
      <c r="FF68" s="40">
        <f t="shared" si="162"/>
        <v>3</v>
      </c>
      <c r="FG68" s="40">
        <f t="shared" si="163"/>
        <v>1</v>
      </c>
      <c r="FH68" s="40">
        <f t="shared" si="164"/>
        <v>2</v>
      </c>
      <c r="FI68" s="40">
        <f t="shared" si="165"/>
        <v>2</v>
      </c>
      <c r="FJ68" s="40">
        <f t="shared" si="166"/>
        <v>1</v>
      </c>
      <c r="FK68" s="38">
        <f t="shared" si="167"/>
        <v>40</v>
      </c>
      <c r="FL68">
        <v>6</v>
      </c>
      <c r="FM68">
        <v>6</v>
      </c>
      <c r="FN68">
        <v>6</v>
      </c>
      <c r="FO68">
        <v>5</v>
      </c>
      <c r="FP68">
        <v>6</v>
      </c>
      <c r="FQ68">
        <v>5</v>
      </c>
      <c r="FR68">
        <v>6</v>
      </c>
      <c r="FS68">
        <v>6</v>
      </c>
      <c r="FT68">
        <v>6</v>
      </c>
      <c r="FU68">
        <v>1</v>
      </c>
      <c r="FV68" s="38">
        <f t="shared" si="184"/>
        <v>31</v>
      </c>
      <c r="FW68" s="38">
        <f t="shared" si="185"/>
        <v>22</v>
      </c>
      <c r="FX68">
        <v>4</v>
      </c>
      <c r="FY68">
        <v>5</v>
      </c>
      <c r="FZ68">
        <v>5</v>
      </c>
      <c r="GA68">
        <v>5</v>
      </c>
      <c r="GB68">
        <v>0</v>
      </c>
      <c r="GC68">
        <v>1</v>
      </c>
      <c r="GD68">
        <v>4</v>
      </c>
      <c r="GE68">
        <v>4</v>
      </c>
      <c r="GF68">
        <v>5</v>
      </c>
      <c r="GG68">
        <v>1</v>
      </c>
      <c r="GH68">
        <v>2</v>
      </c>
      <c r="GI68">
        <v>4</v>
      </c>
      <c r="GJ68">
        <v>4</v>
      </c>
      <c r="GK68">
        <v>4</v>
      </c>
      <c r="GL68">
        <v>4</v>
      </c>
      <c r="GM68">
        <v>4</v>
      </c>
      <c r="GN68">
        <v>3</v>
      </c>
      <c r="GO68">
        <v>0</v>
      </c>
      <c r="GP68">
        <v>1</v>
      </c>
      <c r="GQ68">
        <v>0</v>
      </c>
      <c r="GR68">
        <v>3</v>
      </c>
      <c r="GS68">
        <v>1</v>
      </c>
      <c r="GT68">
        <v>1</v>
      </c>
      <c r="GU68">
        <v>0</v>
      </c>
      <c r="GV68">
        <v>3</v>
      </c>
      <c r="GW68">
        <v>3</v>
      </c>
      <c r="GX68">
        <v>0</v>
      </c>
      <c r="GY68">
        <v>0</v>
      </c>
      <c r="GZ68">
        <v>3</v>
      </c>
      <c r="HA68">
        <v>0</v>
      </c>
      <c r="HB68">
        <v>0</v>
      </c>
      <c r="HC68">
        <v>3</v>
      </c>
      <c r="HD68" s="38">
        <f t="shared" si="186"/>
        <v>4.75</v>
      </c>
      <c r="HE68" s="38">
        <f t="shared" si="187"/>
        <v>1.6666666666666667</v>
      </c>
      <c r="HF68" s="38">
        <f t="shared" si="188"/>
        <v>3.3333333333333335</v>
      </c>
      <c r="HG68" s="38">
        <f t="shared" si="189"/>
        <v>3.5714285714285716</v>
      </c>
      <c r="HH68" s="38">
        <f t="shared" si="190"/>
        <v>1</v>
      </c>
      <c r="HI68" s="38">
        <f t="shared" si="191"/>
        <v>1.75</v>
      </c>
      <c r="HJ68" s="38">
        <f t="shared" si="192"/>
        <v>1</v>
      </c>
      <c r="HK68" s="38">
        <f t="shared" si="193"/>
        <v>1</v>
      </c>
      <c r="HL68">
        <v>156</v>
      </c>
      <c r="HM68">
        <v>1</v>
      </c>
      <c r="HN68" t="s">
        <v>808</v>
      </c>
      <c r="HO68">
        <v>1</v>
      </c>
      <c r="HP68">
        <v>0</v>
      </c>
      <c r="HQ68">
        <v>0</v>
      </c>
      <c r="HR68">
        <v>0</v>
      </c>
      <c r="HS68">
        <v>0</v>
      </c>
      <c r="HT68">
        <v>0</v>
      </c>
      <c r="HU68">
        <v>0</v>
      </c>
      <c r="HV68">
        <v>0</v>
      </c>
      <c r="HW68">
        <v>0</v>
      </c>
      <c r="HX68">
        <v>0</v>
      </c>
      <c r="HY68">
        <v>0</v>
      </c>
      <c r="HZ68">
        <v>0</v>
      </c>
      <c r="IA68">
        <v>1</v>
      </c>
      <c r="IB68">
        <v>0</v>
      </c>
      <c r="IC68">
        <v>0</v>
      </c>
      <c r="ID68">
        <v>1</v>
      </c>
      <c r="IE68">
        <v>0</v>
      </c>
      <c r="IF68">
        <v>0</v>
      </c>
      <c r="IG68">
        <v>0</v>
      </c>
      <c r="IH68">
        <v>0</v>
      </c>
      <c r="II68">
        <v>0</v>
      </c>
      <c r="IJ68">
        <v>0</v>
      </c>
      <c r="IK68">
        <v>0</v>
      </c>
      <c r="IL68">
        <v>0</v>
      </c>
      <c r="IM68">
        <v>0</v>
      </c>
      <c r="IN68">
        <v>0</v>
      </c>
      <c r="IO68">
        <v>0</v>
      </c>
      <c r="IP68">
        <v>0</v>
      </c>
      <c r="IQ68">
        <v>0</v>
      </c>
      <c r="IR68">
        <v>0</v>
      </c>
      <c r="IS68">
        <v>0</v>
      </c>
      <c r="IT68">
        <v>0</v>
      </c>
      <c r="IU68">
        <v>1</v>
      </c>
      <c r="IV68">
        <v>0</v>
      </c>
      <c r="IW68">
        <v>1</v>
      </c>
      <c r="IX68">
        <v>0</v>
      </c>
      <c r="IY68">
        <v>1</v>
      </c>
      <c r="IZ68">
        <v>0</v>
      </c>
      <c r="JA68">
        <v>1</v>
      </c>
      <c r="JB68">
        <v>0</v>
      </c>
      <c r="JC68">
        <v>0</v>
      </c>
      <c r="JD68">
        <v>0</v>
      </c>
      <c r="JE68">
        <v>0</v>
      </c>
      <c r="JF68">
        <v>1</v>
      </c>
      <c r="JG68">
        <v>1</v>
      </c>
      <c r="JH68">
        <v>0</v>
      </c>
      <c r="JI68">
        <v>0</v>
      </c>
      <c r="JJ68">
        <v>0</v>
      </c>
      <c r="JK68">
        <v>0</v>
      </c>
      <c r="JL68">
        <v>1</v>
      </c>
      <c r="JM68">
        <v>1</v>
      </c>
      <c r="JN68">
        <v>0</v>
      </c>
      <c r="JO68">
        <v>0</v>
      </c>
      <c r="JP68">
        <v>2</v>
      </c>
      <c r="JQ68">
        <v>2</v>
      </c>
      <c r="JR68">
        <v>0</v>
      </c>
      <c r="JS68">
        <v>0</v>
      </c>
      <c r="JT68">
        <v>2</v>
      </c>
      <c r="JU68">
        <v>2</v>
      </c>
      <c r="JV68">
        <v>2</v>
      </c>
      <c r="JW68">
        <v>2</v>
      </c>
      <c r="JX68">
        <v>1</v>
      </c>
      <c r="JY68">
        <v>1</v>
      </c>
      <c r="JZ68">
        <v>3</v>
      </c>
      <c r="KA68">
        <v>1</v>
      </c>
      <c r="KB68">
        <v>3</v>
      </c>
      <c r="KC68">
        <v>3</v>
      </c>
      <c r="KD68" s="52">
        <f t="shared" si="194"/>
        <v>14</v>
      </c>
      <c r="KE68" s="48">
        <f t="shared" si="195"/>
        <v>10</v>
      </c>
      <c r="KF68" s="53">
        <f t="shared" si="196"/>
        <v>24</v>
      </c>
      <c r="KG68"/>
      <c r="KH68">
        <v>1</v>
      </c>
      <c r="KI68">
        <v>0</v>
      </c>
      <c r="KJ68">
        <v>0</v>
      </c>
      <c r="KK68">
        <v>0</v>
      </c>
      <c r="KL68">
        <v>0</v>
      </c>
      <c r="KM68">
        <v>0</v>
      </c>
      <c r="KN68">
        <v>0</v>
      </c>
      <c r="KO68">
        <v>0</v>
      </c>
      <c r="KP68">
        <v>0</v>
      </c>
      <c r="KQ68">
        <v>0</v>
      </c>
      <c r="KR68">
        <v>0</v>
      </c>
      <c r="KT68" t="s">
        <v>809</v>
      </c>
      <c r="KU68" t="s">
        <v>810</v>
      </c>
      <c r="KV68">
        <v>2</v>
      </c>
      <c r="KW68">
        <v>1</v>
      </c>
      <c r="KX68">
        <v>1</v>
      </c>
      <c r="KY68">
        <v>1</v>
      </c>
      <c r="KZ68">
        <v>99</v>
      </c>
      <c r="LA68">
        <v>2</v>
      </c>
      <c r="LB68">
        <v>2</v>
      </c>
      <c r="LC68">
        <v>2</v>
      </c>
      <c r="LD68">
        <v>1</v>
      </c>
      <c r="LE68">
        <v>1</v>
      </c>
      <c r="LF68">
        <v>1</v>
      </c>
      <c r="LG68" t="s">
        <v>811</v>
      </c>
      <c r="LH68">
        <v>5</v>
      </c>
      <c r="LI68">
        <v>1</v>
      </c>
      <c r="LJ68">
        <v>5</v>
      </c>
      <c r="LK68">
        <v>3</v>
      </c>
      <c r="LL68">
        <v>1</v>
      </c>
      <c r="LM68">
        <v>5</v>
      </c>
      <c r="LN68">
        <v>4</v>
      </c>
      <c r="LO68">
        <v>1</v>
      </c>
      <c r="LP68">
        <v>3</v>
      </c>
      <c r="LQ68">
        <v>5</v>
      </c>
      <c r="LR68">
        <v>5</v>
      </c>
      <c r="LS68">
        <v>3</v>
      </c>
      <c r="LT68">
        <v>2</v>
      </c>
      <c r="LU68">
        <v>3</v>
      </c>
      <c r="LV68">
        <v>4</v>
      </c>
      <c r="LW68">
        <v>1</v>
      </c>
      <c r="LX68">
        <v>5</v>
      </c>
      <c r="LY68">
        <v>2</v>
      </c>
      <c r="LZ68">
        <v>3</v>
      </c>
      <c r="MA68">
        <v>5</v>
      </c>
      <c r="MB68" s="3">
        <f t="shared" si="143"/>
        <v>5</v>
      </c>
      <c r="MC68" s="3">
        <f t="shared" si="168"/>
        <v>5</v>
      </c>
      <c r="MD68" s="3">
        <f t="shared" si="134"/>
        <v>5</v>
      </c>
      <c r="ME68" s="3">
        <f t="shared" si="135"/>
        <v>3</v>
      </c>
      <c r="MF68" s="3">
        <f t="shared" si="136"/>
        <v>1</v>
      </c>
      <c r="MG68" s="3">
        <f t="shared" si="137"/>
        <v>5</v>
      </c>
      <c r="MH68" s="3">
        <f t="shared" si="169"/>
        <v>2</v>
      </c>
      <c r="MI68" s="3">
        <f t="shared" si="170"/>
        <v>5</v>
      </c>
      <c r="MJ68" s="3">
        <f t="shared" si="129"/>
        <v>3</v>
      </c>
      <c r="MK68" s="3">
        <f t="shared" si="138"/>
        <v>5</v>
      </c>
      <c r="ML68" s="3">
        <f t="shared" si="130"/>
        <v>5</v>
      </c>
      <c r="MM68" s="3">
        <f t="shared" si="139"/>
        <v>3</v>
      </c>
      <c r="MN68" s="3">
        <f t="shared" si="131"/>
        <v>2</v>
      </c>
      <c r="MO68" s="3">
        <f t="shared" si="140"/>
        <v>3</v>
      </c>
      <c r="MP68" s="3">
        <f t="shared" si="132"/>
        <v>4</v>
      </c>
      <c r="MQ68" s="3">
        <f t="shared" si="133"/>
        <v>1</v>
      </c>
      <c r="MR68" s="3">
        <f t="shared" si="171"/>
        <v>5</v>
      </c>
      <c r="MS68" s="3">
        <f t="shared" si="172"/>
        <v>4</v>
      </c>
      <c r="MT68" s="3">
        <f t="shared" si="142"/>
        <v>3</v>
      </c>
      <c r="MU68" s="3">
        <f t="shared" si="173"/>
        <v>1</v>
      </c>
      <c r="MV68" s="34">
        <f t="shared" si="174"/>
        <v>70</v>
      </c>
      <c r="MW68">
        <v>1</v>
      </c>
      <c r="MX68">
        <v>2</v>
      </c>
      <c r="MY68">
        <v>4</v>
      </c>
      <c r="MZ68">
        <v>2</v>
      </c>
      <c r="NA68">
        <v>0</v>
      </c>
      <c r="NB68">
        <v>3</v>
      </c>
      <c r="NC68">
        <v>1</v>
      </c>
      <c r="ND68">
        <v>5</v>
      </c>
      <c r="NE68">
        <v>3</v>
      </c>
      <c r="NF68">
        <v>4</v>
      </c>
      <c r="NG68">
        <v>2</v>
      </c>
      <c r="NH68" s="59">
        <f t="shared" si="175"/>
        <v>0</v>
      </c>
      <c r="NI68">
        <f t="shared" si="176"/>
        <v>50</v>
      </c>
      <c r="NJ68">
        <f t="shared" si="177"/>
        <v>25</v>
      </c>
      <c r="NK68" s="34">
        <f t="shared" si="178"/>
        <v>50</v>
      </c>
    </row>
    <row r="69" spans="1:375" x14ac:dyDescent="0.2">
      <c r="A69" t="s">
        <v>157</v>
      </c>
      <c r="B69">
        <v>68</v>
      </c>
      <c r="C69" s="26">
        <v>42776</v>
      </c>
      <c r="D69">
        <v>6</v>
      </c>
      <c r="E69">
        <v>8</v>
      </c>
      <c r="F69">
        <v>6</v>
      </c>
      <c r="G69">
        <v>0</v>
      </c>
      <c r="H69">
        <v>0</v>
      </c>
      <c r="I69">
        <v>1</v>
      </c>
      <c r="J69">
        <v>0</v>
      </c>
      <c r="K69">
        <v>0</v>
      </c>
      <c r="L69">
        <v>1</v>
      </c>
      <c r="M69">
        <v>0</v>
      </c>
      <c r="N69">
        <v>0</v>
      </c>
      <c r="O69">
        <v>0</v>
      </c>
      <c r="P69">
        <v>0</v>
      </c>
      <c r="Q69">
        <v>0</v>
      </c>
      <c r="R69">
        <v>0</v>
      </c>
      <c r="S69">
        <v>2</v>
      </c>
      <c r="T69">
        <f t="shared" si="144"/>
        <v>1</v>
      </c>
      <c r="U69">
        <f t="shared" si="145"/>
        <v>2</v>
      </c>
      <c r="V69" s="35">
        <f t="shared" si="179"/>
        <v>5</v>
      </c>
      <c r="W69">
        <v>3</v>
      </c>
      <c r="X69">
        <v>1</v>
      </c>
      <c r="Y69">
        <v>1</v>
      </c>
      <c r="Z69">
        <v>1</v>
      </c>
      <c r="AA69">
        <v>1</v>
      </c>
      <c r="AB69">
        <v>1</v>
      </c>
      <c r="AC69">
        <v>1</v>
      </c>
      <c r="AD69">
        <v>4</v>
      </c>
      <c r="AE69">
        <v>4</v>
      </c>
      <c r="AF69">
        <v>3</v>
      </c>
      <c r="AG69">
        <v>4</v>
      </c>
      <c r="AH69">
        <v>3</v>
      </c>
      <c r="AI69">
        <v>3</v>
      </c>
      <c r="AJ69" s="38">
        <f t="shared" si="180"/>
        <v>15</v>
      </c>
      <c r="AK69" s="38">
        <f t="shared" si="181"/>
        <v>5</v>
      </c>
      <c r="AL69" s="38">
        <f t="shared" si="182"/>
        <v>10</v>
      </c>
      <c r="AM69" s="38">
        <f t="shared" si="183"/>
        <v>30</v>
      </c>
      <c r="AN69">
        <v>1</v>
      </c>
      <c r="AO69">
        <v>0</v>
      </c>
      <c r="AP69">
        <v>0</v>
      </c>
      <c r="AQ69">
        <v>0</v>
      </c>
      <c r="AR69">
        <v>0</v>
      </c>
      <c r="AS69">
        <v>1</v>
      </c>
      <c r="AT69">
        <v>0</v>
      </c>
      <c r="AU69">
        <v>0</v>
      </c>
      <c r="AV69">
        <v>0</v>
      </c>
      <c r="AW69">
        <v>0</v>
      </c>
      <c r="AX69">
        <v>1</v>
      </c>
      <c r="AY69">
        <v>0</v>
      </c>
      <c r="AZ69">
        <v>0</v>
      </c>
      <c r="BA69">
        <v>0</v>
      </c>
      <c r="BB69">
        <v>0</v>
      </c>
      <c r="BC69">
        <v>0</v>
      </c>
      <c r="BD69">
        <v>1</v>
      </c>
      <c r="BE69">
        <v>0</v>
      </c>
      <c r="BF69">
        <v>0</v>
      </c>
      <c r="BG69">
        <v>0</v>
      </c>
      <c r="BH69">
        <v>1</v>
      </c>
      <c r="BI69">
        <v>0</v>
      </c>
      <c r="BJ69">
        <v>0</v>
      </c>
      <c r="BK69">
        <v>0</v>
      </c>
      <c r="BL69">
        <v>0</v>
      </c>
      <c r="BM69">
        <v>1</v>
      </c>
      <c r="BN69">
        <v>0</v>
      </c>
      <c r="BO69">
        <v>0</v>
      </c>
      <c r="BP69">
        <v>0</v>
      </c>
      <c r="BQ69">
        <v>0</v>
      </c>
      <c r="BR69">
        <v>1</v>
      </c>
      <c r="BS69">
        <v>0</v>
      </c>
      <c r="BT69">
        <v>0</v>
      </c>
      <c r="BU69">
        <v>0</v>
      </c>
      <c r="BV69">
        <v>0</v>
      </c>
      <c r="BW69">
        <v>1</v>
      </c>
      <c r="BX69">
        <v>0</v>
      </c>
      <c r="BY69">
        <v>0</v>
      </c>
      <c r="BZ69">
        <v>0</v>
      </c>
      <c r="CA69">
        <v>0</v>
      </c>
      <c r="CB69">
        <v>1</v>
      </c>
      <c r="CC69">
        <v>0</v>
      </c>
      <c r="CD69">
        <v>0</v>
      </c>
      <c r="CE69">
        <v>0</v>
      </c>
      <c r="CF69">
        <v>0</v>
      </c>
      <c r="CG69">
        <v>1</v>
      </c>
      <c r="CH69">
        <v>0</v>
      </c>
      <c r="CI69">
        <v>0</v>
      </c>
      <c r="CJ69">
        <v>0</v>
      </c>
      <c r="CK69">
        <v>0</v>
      </c>
      <c r="CL69">
        <v>1</v>
      </c>
      <c r="CM69">
        <v>0</v>
      </c>
      <c r="CN69">
        <v>0</v>
      </c>
      <c r="CO69">
        <v>0</v>
      </c>
      <c r="CP69">
        <v>0</v>
      </c>
      <c r="CQ69">
        <v>1</v>
      </c>
      <c r="CR69">
        <v>0</v>
      </c>
      <c r="CS69">
        <v>0</v>
      </c>
      <c r="CT69">
        <v>0</v>
      </c>
      <c r="CU69">
        <v>0</v>
      </c>
      <c r="CV69">
        <v>1</v>
      </c>
      <c r="CW69">
        <v>0</v>
      </c>
      <c r="CX69">
        <v>0</v>
      </c>
      <c r="CY69">
        <v>0</v>
      </c>
      <c r="CZ69">
        <v>0</v>
      </c>
      <c r="DA69">
        <v>1</v>
      </c>
      <c r="DB69">
        <v>0</v>
      </c>
      <c r="DC69">
        <v>0</v>
      </c>
      <c r="DD69">
        <v>0</v>
      </c>
      <c r="DE69">
        <v>0</v>
      </c>
      <c r="DF69">
        <v>0</v>
      </c>
      <c r="DG69">
        <v>1</v>
      </c>
      <c r="DH69">
        <v>0</v>
      </c>
      <c r="DI69">
        <v>0</v>
      </c>
      <c r="DJ69">
        <v>0</v>
      </c>
      <c r="DK69">
        <v>0</v>
      </c>
      <c r="DL69">
        <v>1</v>
      </c>
      <c r="DM69">
        <v>0</v>
      </c>
      <c r="DN69">
        <v>0</v>
      </c>
      <c r="DO69">
        <v>0</v>
      </c>
      <c r="DP69">
        <v>0</v>
      </c>
      <c r="DQ69">
        <v>1</v>
      </c>
      <c r="DR69">
        <v>0</v>
      </c>
      <c r="DS69">
        <v>0</v>
      </c>
      <c r="DT69">
        <v>0</v>
      </c>
      <c r="DU69">
        <v>1</v>
      </c>
      <c r="DV69">
        <v>0</v>
      </c>
      <c r="DW69">
        <v>0</v>
      </c>
      <c r="DX69">
        <v>0</v>
      </c>
      <c r="DY69">
        <v>0</v>
      </c>
      <c r="DZ69">
        <v>1</v>
      </c>
      <c r="EA69">
        <v>0</v>
      </c>
      <c r="EB69">
        <v>0</v>
      </c>
      <c r="EC69">
        <v>0</v>
      </c>
      <c r="ED69">
        <v>0</v>
      </c>
      <c r="EF69">
        <v>1</v>
      </c>
      <c r="EG69">
        <v>0</v>
      </c>
      <c r="EH69">
        <v>0</v>
      </c>
      <c r="EI69">
        <v>0</v>
      </c>
      <c r="EJ69">
        <v>0</v>
      </c>
      <c r="EK69">
        <v>0</v>
      </c>
      <c r="EL69">
        <v>1</v>
      </c>
      <c r="EM69">
        <v>0</v>
      </c>
      <c r="EN69">
        <v>0</v>
      </c>
      <c r="EO69">
        <v>0</v>
      </c>
      <c r="EP69" s="40">
        <f t="shared" si="146"/>
        <v>0</v>
      </c>
      <c r="EQ69" s="40">
        <f t="shared" si="147"/>
        <v>0</v>
      </c>
      <c r="ER69" s="40">
        <f t="shared" si="148"/>
        <v>0</v>
      </c>
      <c r="ES69" s="40">
        <f t="shared" si="149"/>
        <v>1</v>
      </c>
      <c r="ET69" s="40">
        <f t="shared" si="150"/>
        <v>0</v>
      </c>
      <c r="EU69" s="40">
        <f t="shared" si="151"/>
        <v>0</v>
      </c>
      <c r="EV69" s="40">
        <f t="shared" si="152"/>
        <v>0</v>
      </c>
      <c r="EW69" s="40">
        <f t="shared" si="153"/>
        <v>0</v>
      </c>
      <c r="EX69" s="40">
        <f t="shared" si="154"/>
        <v>0</v>
      </c>
      <c r="EY69" s="40">
        <f t="shared" si="155"/>
        <v>0</v>
      </c>
      <c r="EZ69" s="40">
        <f t="shared" si="156"/>
        <v>0</v>
      </c>
      <c r="FA69" s="40">
        <f t="shared" si="157"/>
        <v>0</v>
      </c>
      <c r="FB69" s="40">
        <f t="shared" si="158"/>
        <v>0</v>
      </c>
      <c r="FC69" s="40">
        <f t="shared" si="159"/>
        <v>0</v>
      </c>
      <c r="FD69" s="40">
        <f t="shared" si="160"/>
        <v>1</v>
      </c>
      <c r="FE69" s="40">
        <f t="shared" si="161"/>
        <v>1</v>
      </c>
      <c r="FF69" s="40">
        <f t="shared" si="162"/>
        <v>1</v>
      </c>
      <c r="FG69" s="40">
        <f t="shared" si="163"/>
        <v>0</v>
      </c>
      <c r="FH69" s="40">
        <f t="shared" si="164"/>
        <v>0</v>
      </c>
      <c r="FI69" s="40">
        <f t="shared" si="165"/>
        <v>0</v>
      </c>
      <c r="FJ69" s="40">
        <f t="shared" si="166"/>
        <v>1</v>
      </c>
      <c r="FK69" s="38">
        <f t="shared" si="167"/>
        <v>5</v>
      </c>
      <c r="FL69">
        <v>7</v>
      </c>
      <c r="FM69">
        <v>0</v>
      </c>
      <c r="FN69">
        <v>7</v>
      </c>
      <c r="FO69">
        <v>7</v>
      </c>
      <c r="FP69">
        <v>0</v>
      </c>
      <c r="FQ69">
        <v>7</v>
      </c>
      <c r="FR69">
        <v>4</v>
      </c>
      <c r="FS69">
        <v>4</v>
      </c>
      <c r="FT69">
        <v>3</v>
      </c>
      <c r="FU69">
        <v>3</v>
      </c>
      <c r="FV69" s="38">
        <f t="shared" si="184"/>
        <v>25</v>
      </c>
      <c r="FW69" s="38">
        <f t="shared" si="185"/>
        <v>17</v>
      </c>
      <c r="FX69">
        <v>5</v>
      </c>
      <c r="FY69">
        <v>5</v>
      </c>
      <c r="FZ69">
        <v>5</v>
      </c>
      <c r="GA69">
        <v>5</v>
      </c>
      <c r="GB69">
        <v>5</v>
      </c>
      <c r="GC69">
        <v>5</v>
      </c>
      <c r="GD69">
        <v>5</v>
      </c>
      <c r="GE69">
        <v>5</v>
      </c>
      <c r="GF69">
        <v>5</v>
      </c>
      <c r="GG69">
        <v>5</v>
      </c>
      <c r="GH69">
        <v>5</v>
      </c>
      <c r="GI69">
        <v>5</v>
      </c>
      <c r="GJ69">
        <v>5</v>
      </c>
      <c r="GK69">
        <v>5</v>
      </c>
      <c r="GL69">
        <v>5</v>
      </c>
      <c r="GM69">
        <v>5</v>
      </c>
      <c r="GN69">
        <v>5</v>
      </c>
      <c r="GO69">
        <v>5</v>
      </c>
      <c r="GP69">
        <v>5</v>
      </c>
      <c r="GQ69">
        <v>5</v>
      </c>
      <c r="GR69">
        <v>5</v>
      </c>
      <c r="GS69">
        <v>5</v>
      </c>
      <c r="GT69">
        <v>5</v>
      </c>
      <c r="GU69">
        <v>5</v>
      </c>
      <c r="GV69">
        <v>5</v>
      </c>
      <c r="GW69">
        <v>5</v>
      </c>
      <c r="GX69">
        <v>5</v>
      </c>
      <c r="GY69">
        <v>5</v>
      </c>
      <c r="GZ69">
        <v>5</v>
      </c>
      <c r="HA69">
        <v>5</v>
      </c>
      <c r="HB69">
        <v>5</v>
      </c>
      <c r="HC69">
        <v>5</v>
      </c>
      <c r="HD69" s="38">
        <f t="shared" si="186"/>
        <v>5</v>
      </c>
      <c r="HE69" s="38">
        <f t="shared" si="187"/>
        <v>5</v>
      </c>
      <c r="HF69" s="38">
        <f t="shared" si="188"/>
        <v>5</v>
      </c>
      <c r="HG69" s="38">
        <f t="shared" si="189"/>
        <v>5</v>
      </c>
      <c r="HH69" s="38">
        <f t="shared" si="190"/>
        <v>5</v>
      </c>
      <c r="HI69" s="38">
        <f t="shared" si="191"/>
        <v>5</v>
      </c>
      <c r="HJ69" s="38">
        <f t="shared" si="192"/>
        <v>5</v>
      </c>
      <c r="HK69" s="38">
        <f t="shared" si="193"/>
        <v>5</v>
      </c>
      <c r="HL69">
        <v>10</v>
      </c>
      <c r="HM69">
        <v>1</v>
      </c>
      <c r="HN69" t="s">
        <v>812</v>
      </c>
      <c r="HO69">
        <v>2</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1</v>
      </c>
      <c r="JH69">
        <v>1</v>
      </c>
      <c r="JI69">
        <v>0</v>
      </c>
      <c r="JJ69">
        <v>0</v>
      </c>
      <c r="JK69">
        <v>0</v>
      </c>
      <c r="JL69">
        <v>0</v>
      </c>
      <c r="JM69">
        <v>0</v>
      </c>
      <c r="JN69">
        <v>0</v>
      </c>
      <c r="JO69">
        <v>1</v>
      </c>
      <c r="JP69">
        <v>1</v>
      </c>
      <c r="JQ69">
        <v>1</v>
      </c>
      <c r="JR69">
        <v>2</v>
      </c>
      <c r="JS69">
        <v>0</v>
      </c>
      <c r="JT69">
        <v>0</v>
      </c>
      <c r="JU69">
        <v>0</v>
      </c>
      <c r="JV69">
        <v>2</v>
      </c>
      <c r="JW69">
        <v>0</v>
      </c>
      <c r="JX69">
        <v>0</v>
      </c>
      <c r="JY69">
        <v>0</v>
      </c>
      <c r="JZ69">
        <v>2</v>
      </c>
      <c r="KA69">
        <v>1</v>
      </c>
      <c r="KB69">
        <v>0</v>
      </c>
      <c r="KC69">
        <v>0</v>
      </c>
      <c r="KD69" s="52">
        <f t="shared" si="194"/>
        <v>7</v>
      </c>
      <c r="KE69" s="48">
        <f t="shared" si="195"/>
        <v>3</v>
      </c>
      <c r="KF69" s="53">
        <f t="shared" si="196"/>
        <v>10</v>
      </c>
      <c r="KG69">
        <v>54</v>
      </c>
      <c r="KH69">
        <v>0</v>
      </c>
      <c r="KI69">
        <v>0</v>
      </c>
      <c r="KJ69">
        <v>1</v>
      </c>
      <c r="KK69">
        <v>0</v>
      </c>
      <c r="KL69">
        <v>0</v>
      </c>
      <c r="KM69">
        <v>0</v>
      </c>
      <c r="KN69">
        <v>0</v>
      </c>
      <c r="KO69">
        <v>0</v>
      </c>
      <c r="KP69">
        <v>0</v>
      </c>
      <c r="KQ69">
        <v>0</v>
      </c>
      <c r="KR69">
        <v>0</v>
      </c>
      <c r="KS69" t="s">
        <v>584</v>
      </c>
      <c r="KT69" t="s">
        <v>813</v>
      </c>
      <c r="KU69" t="s">
        <v>644</v>
      </c>
      <c r="KV69">
        <v>2</v>
      </c>
      <c r="KW69">
        <v>1</v>
      </c>
      <c r="KX69">
        <v>1</v>
      </c>
      <c r="KY69">
        <v>1</v>
      </c>
      <c r="KZ69">
        <v>1</v>
      </c>
      <c r="LA69">
        <v>2</v>
      </c>
      <c r="LB69">
        <v>2</v>
      </c>
      <c r="LC69">
        <v>2</v>
      </c>
      <c r="LD69">
        <v>2</v>
      </c>
      <c r="LE69">
        <v>2</v>
      </c>
      <c r="LF69">
        <v>1</v>
      </c>
      <c r="LG69" t="s">
        <v>584</v>
      </c>
      <c r="LH69">
        <v>5</v>
      </c>
      <c r="LI69">
        <v>5</v>
      </c>
      <c r="LJ69">
        <v>1</v>
      </c>
      <c r="LK69">
        <v>5</v>
      </c>
      <c r="LL69">
        <v>5</v>
      </c>
      <c r="LM69">
        <v>5</v>
      </c>
      <c r="LN69">
        <v>5</v>
      </c>
      <c r="LO69">
        <v>5</v>
      </c>
      <c r="LP69">
        <v>5</v>
      </c>
      <c r="LQ69">
        <v>5</v>
      </c>
      <c r="LR69">
        <v>5</v>
      </c>
      <c r="LS69">
        <v>5</v>
      </c>
      <c r="LT69">
        <v>5</v>
      </c>
      <c r="LU69">
        <v>5</v>
      </c>
      <c r="LV69">
        <v>1</v>
      </c>
      <c r="LW69">
        <v>5</v>
      </c>
      <c r="LX69">
        <v>5</v>
      </c>
      <c r="LY69">
        <v>1</v>
      </c>
      <c r="LZ69">
        <v>1</v>
      </c>
      <c r="MA69">
        <v>5</v>
      </c>
      <c r="MB69" s="3">
        <f t="shared" si="143"/>
        <v>5</v>
      </c>
      <c r="MC69" s="3">
        <f t="shared" si="168"/>
        <v>1</v>
      </c>
      <c r="MD69" s="3">
        <f t="shared" si="134"/>
        <v>1</v>
      </c>
      <c r="ME69" s="3">
        <f t="shared" si="135"/>
        <v>5</v>
      </c>
      <c r="MF69" s="3">
        <f t="shared" si="136"/>
        <v>5</v>
      </c>
      <c r="MG69" s="3">
        <f t="shared" si="137"/>
        <v>5</v>
      </c>
      <c r="MH69" s="3">
        <f t="shared" si="169"/>
        <v>1</v>
      </c>
      <c r="MI69" s="3">
        <f t="shared" si="170"/>
        <v>1</v>
      </c>
      <c r="MJ69" s="3">
        <f t="shared" si="129"/>
        <v>5</v>
      </c>
      <c r="MK69" s="3">
        <f t="shared" si="138"/>
        <v>5</v>
      </c>
      <c r="ML69" s="3">
        <f t="shared" si="130"/>
        <v>5</v>
      </c>
      <c r="MM69" s="3">
        <f t="shared" si="139"/>
        <v>5</v>
      </c>
      <c r="MN69" s="3">
        <f t="shared" si="131"/>
        <v>5</v>
      </c>
      <c r="MO69" s="3">
        <f t="shared" si="140"/>
        <v>5</v>
      </c>
      <c r="MP69" s="3">
        <f t="shared" si="132"/>
        <v>1</v>
      </c>
      <c r="MQ69" s="3">
        <f t="shared" si="133"/>
        <v>5</v>
      </c>
      <c r="MR69" s="3">
        <f t="shared" si="171"/>
        <v>5</v>
      </c>
      <c r="MS69" s="3">
        <f t="shared" si="172"/>
        <v>5</v>
      </c>
      <c r="MT69" s="3">
        <f t="shared" si="142"/>
        <v>1</v>
      </c>
      <c r="MU69" s="3">
        <f t="shared" si="173"/>
        <v>1</v>
      </c>
      <c r="MV69" s="34">
        <f t="shared" si="174"/>
        <v>72</v>
      </c>
      <c r="MW69">
        <v>1</v>
      </c>
      <c r="MX69">
        <v>2</v>
      </c>
      <c r="MY69">
        <v>3</v>
      </c>
      <c r="MZ69">
        <v>1</v>
      </c>
      <c r="NA69">
        <v>1</v>
      </c>
      <c r="NB69">
        <v>1</v>
      </c>
      <c r="NC69">
        <v>1</v>
      </c>
      <c r="ND69">
        <v>1</v>
      </c>
      <c r="NE69">
        <v>1</v>
      </c>
      <c r="NF69">
        <v>1</v>
      </c>
      <c r="NG69">
        <v>2</v>
      </c>
      <c r="NH69" s="59">
        <f t="shared" si="175"/>
        <v>0</v>
      </c>
      <c r="NI69">
        <f t="shared" si="176"/>
        <v>50</v>
      </c>
      <c r="NJ69">
        <f t="shared" si="177"/>
        <v>13</v>
      </c>
      <c r="NK69" s="34">
        <f t="shared" si="178"/>
        <v>26</v>
      </c>
    </row>
    <row r="70" spans="1:375" x14ac:dyDescent="0.2">
      <c r="A70" t="s">
        <v>158</v>
      </c>
      <c r="B70">
        <v>69</v>
      </c>
      <c r="C70" s="26">
        <v>42773</v>
      </c>
      <c r="D70">
        <v>6</v>
      </c>
      <c r="E70">
        <v>10</v>
      </c>
      <c r="F70">
        <v>8</v>
      </c>
      <c r="G70">
        <v>1</v>
      </c>
      <c r="H70">
        <v>0</v>
      </c>
      <c r="I70">
        <v>0</v>
      </c>
      <c r="J70">
        <v>0</v>
      </c>
      <c r="K70">
        <v>0</v>
      </c>
      <c r="L70">
        <v>0</v>
      </c>
      <c r="M70">
        <v>3</v>
      </c>
      <c r="N70">
        <v>4</v>
      </c>
      <c r="O70">
        <v>2</v>
      </c>
      <c r="P70">
        <v>1</v>
      </c>
      <c r="Q70">
        <v>0</v>
      </c>
      <c r="R70">
        <v>0</v>
      </c>
      <c r="S70">
        <v>0</v>
      </c>
      <c r="T70">
        <f t="shared" si="144"/>
        <v>0</v>
      </c>
      <c r="U70">
        <f t="shared" si="145"/>
        <v>0</v>
      </c>
      <c r="V70" s="35">
        <f t="shared" si="179"/>
        <v>10</v>
      </c>
      <c r="W70">
        <v>2</v>
      </c>
      <c r="X70">
        <v>0</v>
      </c>
      <c r="Y70">
        <v>1</v>
      </c>
      <c r="Z70">
        <v>3</v>
      </c>
      <c r="AA70">
        <v>2</v>
      </c>
      <c r="AB70">
        <v>2</v>
      </c>
      <c r="AC70">
        <v>0</v>
      </c>
      <c r="AD70">
        <v>2</v>
      </c>
      <c r="AE70">
        <v>0</v>
      </c>
      <c r="AF70">
        <v>2</v>
      </c>
      <c r="AG70">
        <v>2</v>
      </c>
      <c r="AH70">
        <v>1</v>
      </c>
      <c r="AI70">
        <v>0</v>
      </c>
      <c r="AJ70" s="38">
        <f t="shared" si="180"/>
        <v>6</v>
      </c>
      <c r="AK70" s="38">
        <f t="shared" si="181"/>
        <v>2</v>
      </c>
      <c r="AL70" s="38">
        <f t="shared" si="182"/>
        <v>9</v>
      </c>
      <c r="AM70" s="38">
        <f t="shared" si="183"/>
        <v>17</v>
      </c>
      <c r="AN70">
        <v>1</v>
      </c>
      <c r="AO70">
        <v>0</v>
      </c>
      <c r="AP70">
        <v>0</v>
      </c>
      <c r="AQ70">
        <v>0</v>
      </c>
      <c r="AR70">
        <v>0</v>
      </c>
      <c r="AS70">
        <v>1</v>
      </c>
      <c r="AT70">
        <v>0</v>
      </c>
      <c r="AU70">
        <v>0</v>
      </c>
      <c r="AV70">
        <v>0</v>
      </c>
      <c r="AW70">
        <v>0</v>
      </c>
      <c r="AX70">
        <v>1</v>
      </c>
      <c r="AY70">
        <v>0</v>
      </c>
      <c r="AZ70">
        <v>0</v>
      </c>
      <c r="BA70">
        <v>0</v>
      </c>
      <c r="BB70">
        <v>0</v>
      </c>
      <c r="BC70">
        <v>1</v>
      </c>
      <c r="BD70">
        <v>0</v>
      </c>
      <c r="BE70">
        <v>0</v>
      </c>
      <c r="BF70">
        <v>0</v>
      </c>
      <c r="BG70">
        <v>0</v>
      </c>
      <c r="BH70">
        <v>1</v>
      </c>
      <c r="BI70">
        <v>0</v>
      </c>
      <c r="BJ70">
        <v>0</v>
      </c>
      <c r="BK70">
        <v>0</v>
      </c>
      <c r="BL70">
        <v>0</v>
      </c>
      <c r="BM70">
        <v>1</v>
      </c>
      <c r="BN70">
        <v>0</v>
      </c>
      <c r="BO70">
        <v>0</v>
      </c>
      <c r="BP70">
        <v>0</v>
      </c>
      <c r="BQ70">
        <v>0</v>
      </c>
      <c r="BR70">
        <v>1</v>
      </c>
      <c r="BS70">
        <v>0</v>
      </c>
      <c r="BT70">
        <v>0</v>
      </c>
      <c r="BU70">
        <v>0</v>
      </c>
      <c r="BV70">
        <v>0</v>
      </c>
      <c r="BW70">
        <v>1</v>
      </c>
      <c r="BX70">
        <v>0</v>
      </c>
      <c r="BY70">
        <v>0</v>
      </c>
      <c r="BZ70">
        <v>0</v>
      </c>
      <c r="CA70">
        <v>0</v>
      </c>
      <c r="CB70">
        <v>1</v>
      </c>
      <c r="CC70">
        <v>0</v>
      </c>
      <c r="CD70">
        <v>0</v>
      </c>
      <c r="CE70">
        <v>0</v>
      </c>
      <c r="CF70">
        <v>0</v>
      </c>
      <c r="CG70">
        <v>1</v>
      </c>
      <c r="CH70">
        <v>0</v>
      </c>
      <c r="CI70">
        <v>0</v>
      </c>
      <c r="CJ70">
        <v>0</v>
      </c>
      <c r="CK70">
        <v>0</v>
      </c>
      <c r="CL70">
        <v>0</v>
      </c>
      <c r="CM70">
        <v>0</v>
      </c>
      <c r="CN70">
        <v>0</v>
      </c>
      <c r="CO70">
        <v>1</v>
      </c>
      <c r="CP70">
        <v>0</v>
      </c>
      <c r="CQ70">
        <v>1</v>
      </c>
      <c r="CR70">
        <v>0</v>
      </c>
      <c r="CS70">
        <v>0</v>
      </c>
      <c r="CT70">
        <v>0</v>
      </c>
      <c r="CU70">
        <v>0</v>
      </c>
      <c r="CV70">
        <v>1</v>
      </c>
      <c r="CW70">
        <v>0</v>
      </c>
      <c r="CX70">
        <v>0</v>
      </c>
      <c r="CY70">
        <v>0</v>
      </c>
      <c r="CZ70">
        <v>0</v>
      </c>
      <c r="DA70">
        <v>1</v>
      </c>
      <c r="DB70">
        <v>0</v>
      </c>
      <c r="DC70">
        <v>0</v>
      </c>
      <c r="DD70">
        <v>0</v>
      </c>
      <c r="DE70">
        <v>0</v>
      </c>
      <c r="DF70">
        <v>1</v>
      </c>
      <c r="DG70">
        <v>0</v>
      </c>
      <c r="DH70">
        <v>0</v>
      </c>
      <c r="DI70">
        <v>0</v>
      </c>
      <c r="DJ70">
        <v>0</v>
      </c>
      <c r="DK70">
        <v>0</v>
      </c>
      <c r="DL70">
        <v>1</v>
      </c>
      <c r="DM70">
        <v>0</v>
      </c>
      <c r="DN70">
        <v>0</v>
      </c>
      <c r="DO70">
        <v>0</v>
      </c>
      <c r="DP70">
        <v>0</v>
      </c>
      <c r="DQ70">
        <v>1</v>
      </c>
      <c r="DR70">
        <v>0</v>
      </c>
      <c r="DS70">
        <v>0</v>
      </c>
      <c r="DT70">
        <v>0</v>
      </c>
      <c r="DU70">
        <v>1</v>
      </c>
      <c r="DV70">
        <v>0</v>
      </c>
      <c r="DW70">
        <v>0</v>
      </c>
      <c r="DX70">
        <v>0</v>
      </c>
      <c r="DY70">
        <v>0</v>
      </c>
      <c r="DZ70">
        <v>0</v>
      </c>
      <c r="EA70">
        <v>0</v>
      </c>
      <c r="EB70">
        <v>0</v>
      </c>
      <c r="EC70">
        <v>1</v>
      </c>
      <c r="ED70">
        <v>0</v>
      </c>
      <c r="EE70">
        <v>1</v>
      </c>
      <c r="EF70">
        <v>0</v>
      </c>
      <c r="EG70">
        <v>1</v>
      </c>
      <c r="EH70">
        <v>0</v>
      </c>
      <c r="EI70">
        <v>0</v>
      </c>
      <c r="EJ70">
        <v>0</v>
      </c>
      <c r="EK70">
        <v>1</v>
      </c>
      <c r="EL70">
        <v>0</v>
      </c>
      <c r="EM70">
        <v>0</v>
      </c>
      <c r="EN70">
        <v>0</v>
      </c>
      <c r="EO70">
        <v>0</v>
      </c>
      <c r="EP70" s="40">
        <f t="shared" si="146"/>
        <v>0</v>
      </c>
      <c r="EQ70" s="40">
        <f t="shared" si="147"/>
        <v>0</v>
      </c>
      <c r="ER70" s="40">
        <f t="shared" si="148"/>
        <v>0</v>
      </c>
      <c r="ES70" s="40">
        <f t="shared" si="149"/>
        <v>0</v>
      </c>
      <c r="ET70" s="40">
        <f t="shared" si="150"/>
        <v>0</v>
      </c>
      <c r="EU70" s="40">
        <f t="shared" si="151"/>
        <v>0</v>
      </c>
      <c r="EV70" s="40">
        <f t="shared" si="152"/>
        <v>0</v>
      </c>
      <c r="EW70" s="40">
        <f t="shared" si="153"/>
        <v>0</v>
      </c>
      <c r="EX70" s="40">
        <f t="shared" si="154"/>
        <v>0</v>
      </c>
      <c r="EY70" s="40">
        <f t="shared" si="155"/>
        <v>0</v>
      </c>
      <c r="EZ70" s="40">
        <f t="shared" si="156"/>
        <v>3</v>
      </c>
      <c r="FA70" s="40">
        <f t="shared" si="157"/>
        <v>0</v>
      </c>
      <c r="FB70" s="40">
        <f t="shared" si="158"/>
        <v>0</v>
      </c>
      <c r="FC70" s="40">
        <f t="shared" si="159"/>
        <v>0</v>
      </c>
      <c r="FD70" s="40">
        <f t="shared" si="160"/>
        <v>0</v>
      </c>
      <c r="FE70" s="40">
        <f t="shared" si="161"/>
        <v>1</v>
      </c>
      <c r="FF70" s="40">
        <f t="shared" si="162"/>
        <v>1</v>
      </c>
      <c r="FG70" s="40">
        <f t="shared" si="163"/>
        <v>0</v>
      </c>
      <c r="FH70" s="40">
        <f t="shared" si="164"/>
        <v>3</v>
      </c>
      <c r="FI70" s="40">
        <f t="shared" si="165"/>
        <v>1</v>
      </c>
      <c r="FJ70" s="40">
        <f t="shared" si="166"/>
        <v>0</v>
      </c>
      <c r="FK70" s="38">
        <f t="shared" si="167"/>
        <v>9</v>
      </c>
      <c r="FL70">
        <v>7</v>
      </c>
      <c r="FM70">
        <v>7</v>
      </c>
      <c r="FN70">
        <v>7</v>
      </c>
      <c r="FO70">
        <v>0</v>
      </c>
      <c r="FP70">
        <v>6</v>
      </c>
      <c r="FQ70">
        <v>6</v>
      </c>
      <c r="FR70">
        <v>0</v>
      </c>
      <c r="FS70">
        <v>4</v>
      </c>
      <c r="FT70">
        <v>4</v>
      </c>
      <c r="FU70">
        <v>0</v>
      </c>
      <c r="FV70" s="38">
        <f t="shared" si="184"/>
        <v>24</v>
      </c>
      <c r="FW70" s="38">
        <f t="shared" si="185"/>
        <v>17</v>
      </c>
      <c r="FX70">
        <v>5</v>
      </c>
      <c r="FY70">
        <v>5</v>
      </c>
      <c r="FZ70">
        <v>5</v>
      </c>
      <c r="GA70">
        <v>4</v>
      </c>
      <c r="GB70">
        <v>0</v>
      </c>
      <c r="GC70">
        <v>0</v>
      </c>
      <c r="GD70">
        <v>0</v>
      </c>
      <c r="GE70">
        <v>2</v>
      </c>
      <c r="GF70">
        <v>3</v>
      </c>
      <c r="GG70">
        <v>1</v>
      </c>
      <c r="GH70">
        <v>5</v>
      </c>
      <c r="GI70">
        <v>5</v>
      </c>
      <c r="GJ70">
        <v>5</v>
      </c>
      <c r="GK70">
        <v>5</v>
      </c>
      <c r="GL70">
        <v>5</v>
      </c>
      <c r="GM70">
        <v>5</v>
      </c>
      <c r="GN70">
        <v>5</v>
      </c>
      <c r="GO70">
        <v>5</v>
      </c>
      <c r="GP70">
        <v>5</v>
      </c>
      <c r="GQ70">
        <v>5</v>
      </c>
      <c r="GR70">
        <v>5</v>
      </c>
      <c r="GS70">
        <v>5</v>
      </c>
      <c r="GT70">
        <v>5</v>
      </c>
      <c r="GU70">
        <v>5</v>
      </c>
      <c r="GV70">
        <v>5</v>
      </c>
      <c r="GW70">
        <v>5</v>
      </c>
      <c r="GX70">
        <v>5</v>
      </c>
      <c r="GY70">
        <v>5</v>
      </c>
      <c r="GZ70">
        <v>5</v>
      </c>
      <c r="HA70">
        <v>5</v>
      </c>
      <c r="HB70">
        <v>5</v>
      </c>
      <c r="HC70">
        <v>5</v>
      </c>
      <c r="HD70" s="38">
        <f t="shared" si="186"/>
        <v>4.75</v>
      </c>
      <c r="HE70" s="38">
        <f t="shared" si="187"/>
        <v>0</v>
      </c>
      <c r="HF70" s="38">
        <f t="shared" si="188"/>
        <v>2</v>
      </c>
      <c r="HG70" s="38">
        <f t="shared" si="189"/>
        <v>5</v>
      </c>
      <c r="HH70" s="38">
        <f t="shared" si="190"/>
        <v>5</v>
      </c>
      <c r="HI70" s="38">
        <f t="shared" si="191"/>
        <v>5</v>
      </c>
      <c r="HJ70" s="38">
        <f t="shared" si="192"/>
        <v>5</v>
      </c>
      <c r="HK70" s="38">
        <f t="shared" si="193"/>
        <v>5</v>
      </c>
      <c r="HL70" t="s">
        <v>814</v>
      </c>
      <c r="HM70">
        <v>1</v>
      </c>
      <c r="HN70" t="s">
        <v>815</v>
      </c>
      <c r="HO70">
        <v>7</v>
      </c>
      <c r="HP70">
        <v>0</v>
      </c>
      <c r="HQ70">
        <v>0</v>
      </c>
      <c r="HR70">
        <v>0</v>
      </c>
      <c r="HS70">
        <v>0</v>
      </c>
      <c r="HT70">
        <v>1</v>
      </c>
      <c r="HU70">
        <v>1</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1</v>
      </c>
      <c r="JB70">
        <v>0</v>
      </c>
      <c r="JC70">
        <v>0</v>
      </c>
      <c r="JD70">
        <v>0</v>
      </c>
      <c r="JE70">
        <v>0</v>
      </c>
      <c r="JF70">
        <v>1</v>
      </c>
      <c r="JG70">
        <v>1</v>
      </c>
      <c r="JH70">
        <v>0</v>
      </c>
      <c r="JI70">
        <v>0</v>
      </c>
      <c r="JJ70">
        <v>0</v>
      </c>
      <c r="JK70">
        <v>0</v>
      </c>
      <c r="JL70">
        <v>0</v>
      </c>
      <c r="JM70">
        <v>0</v>
      </c>
      <c r="JN70">
        <v>0</v>
      </c>
      <c r="JO70">
        <v>2</v>
      </c>
      <c r="JP70">
        <v>2</v>
      </c>
      <c r="JQ70">
        <v>2</v>
      </c>
      <c r="JR70">
        <v>2</v>
      </c>
      <c r="JS70">
        <v>1</v>
      </c>
      <c r="JT70">
        <v>1</v>
      </c>
      <c r="JU70">
        <v>2</v>
      </c>
      <c r="JV70">
        <v>2</v>
      </c>
      <c r="JW70">
        <v>3</v>
      </c>
      <c r="JX70">
        <v>3</v>
      </c>
      <c r="JY70">
        <v>1</v>
      </c>
      <c r="JZ70">
        <v>2</v>
      </c>
      <c r="KA70">
        <v>1</v>
      </c>
      <c r="KB70">
        <v>0</v>
      </c>
      <c r="KC70">
        <v>0</v>
      </c>
      <c r="KD70" s="52">
        <f t="shared" si="194"/>
        <v>21</v>
      </c>
      <c r="KE70" s="48">
        <f t="shared" si="195"/>
        <v>3</v>
      </c>
      <c r="KF70" s="53">
        <f t="shared" si="196"/>
        <v>24</v>
      </c>
      <c r="KG70">
        <v>82</v>
      </c>
      <c r="KH70">
        <v>1</v>
      </c>
      <c r="KI70">
        <v>1</v>
      </c>
      <c r="KJ70">
        <v>1</v>
      </c>
      <c r="KK70">
        <v>0</v>
      </c>
      <c r="KL70">
        <v>0</v>
      </c>
      <c r="KM70">
        <v>0</v>
      </c>
      <c r="KN70">
        <v>0</v>
      </c>
      <c r="KO70">
        <v>0</v>
      </c>
      <c r="KP70">
        <v>0</v>
      </c>
      <c r="KQ70">
        <v>0</v>
      </c>
      <c r="KR70">
        <v>0</v>
      </c>
      <c r="KS70" t="s">
        <v>18</v>
      </c>
      <c r="KT70" t="s">
        <v>816</v>
      </c>
      <c r="KU70" t="s">
        <v>817</v>
      </c>
      <c r="KV70">
        <v>3</v>
      </c>
      <c r="KW70">
        <v>1</v>
      </c>
      <c r="KX70">
        <v>1</v>
      </c>
      <c r="KY70">
        <v>1</v>
      </c>
      <c r="KZ70">
        <v>0</v>
      </c>
      <c r="LA70">
        <v>2</v>
      </c>
      <c r="LB70">
        <v>2</v>
      </c>
      <c r="LC70">
        <v>1</v>
      </c>
      <c r="LD70">
        <v>2</v>
      </c>
      <c r="LE70">
        <v>1</v>
      </c>
      <c r="LF70">
        <v>1</v>
      </c>
      <c r="LG70" t="s">
        <v>818</v>
      </c>
      <c r="LH70">
        <v>4</v>
      </c>
      <c r="LI70">
        <v>5</v>
      </c>
      <c r="LJ70">
        <v>3</v>
      </c>
      <c r="LK70">
        <v>1</v>
      </c>
      <c r="LL70">
        <v>3</v>
      </c>
      <c r="LM70">
        <v>5</v>
      </c>
      <c r="LN70">
        <v>5</v>
      </c>
      <c r="LO70">
        <v>1</v>
      </c>
      <c r="LP70">
        <v>1</v>
      </c>
      <c r="LQ70">
        <v>1</v>
      </c>
      <c r="LR70">
        <v>1</v>
      </c>
      <c r="LS70">
        <v>2</v>
      </c>
      <c r="LT70">
        <v>3</v>
      </c>
      <c r="LU70">
        <v>5</v>
      </c>
      <c r="LV70">
        <v>1</v>
      </c>
      <c r="LW70">
        <v>2</v>
      </c>
      <c r="LX70">
        <v>5</v>
      </c>
      <c r="LY70">
        <v>1</v>
      </c>
      <c r="LZ70">
        <v>1</v>
      </c>
      <c r="MA70">
        <v>5</v>
      </c>
      <c r="MB70" s="3">
        <f t="shared" si="143"/>
        <v>4</v>
      </c>
      <c r="MC70" s="3">
        <f t="shared" si="168"/>
        <v>1</v>
      </c>
      <c r="MD70" s="3">
        <f t="shared" si="134"/>
        <v>3</v>
      </c>
      <c r="ME70" s="3">
        <f t="shared" si="135"/>
        <v>1</v>
      </c>
      <c r="MF70" s="3">
        <f t="shared" si="136"/>
        <v>3</v>
      </c>
      <c r="MG70" s="3">
        <f t="shared" si="137"/>
        <v>5</v>
      </c>
      <c r="MH70" s="3">
        <f t="shared" si="169"/>
        <v>1</v>
      </c>
      <c r="MI70" s="3">
        <f t="shared" si="170"/>
        <v>5</v>
      </c>
      <c r="MJ70" s="3">
        <f t="shared" si="129"/>
        <v>1</v>
      </c>
      <c r="MK70" s="3">
        <f t="shared" si="138"/>
        <v>1</v>
      </c>
      <c r="ML70" s="3">
        <f t="shared" si="130"/>
        <v>1</v>
      </c>
      <c r="MM70" s="3">
        <f t="shared" si="139"/>
        <v>2</v>
      </c>
      <c r="MN70" s="3">
        <f t="shared" si="131"/>
        <v>3</v>
      </c>
      <c r="MO70" s="3">
        <f t="shared" si="140"/>
        <v>5</v>
      </c>
      <c r="MP70" s="3">
        <f t="shared" si="132"/>
        <v>1</v>
      </c>
      <c r="MQ70" s="3">
        <f t="shared" si="133"/>
        <v>2</v>
      </c>
      <c r="MR70" s="3">
        <f t="shared" si="171"/>
        <v>5</v>
      </c>
      <c r="MS70" s="3">
        <f t="shared" si="172"/>
        <v>5</v>
      </c>
      <c r="MT70" s="3">
        <f t="shared" si="142"/>
        <v>1</v>
      </c>
      <c r="MU70" s="3">
        <f t="shared" si="173"/>
        <v>1</v>
      </c>
      <c r="MV70" s="34">
        <f t="shared" si="174"/>
        <v>51</v>
      </c>
      <c r="MW70">
        <v>2</v>
      </c>
      <c r="MX70">
        <v>0</v>
      </c>
      <c r="MY70">
        <v>1</v>
      </c>
      <c r="MZ70">
        <v>0</v>
      </c>
      <c r="NA70">
        <v>2</v>
      </c>
      <c r="NB70">
        <v>2</v>
      </c>
      <c r="NC70">
        <v>1</v>
      </c>
      <c r="ND70">
        <v>1</v>
      </c>
      <c r="NE70">
        <v>0</v>
      </c>
      <c r="NF70">
        <v>1</v>
      </c>
      <c r="NG70">
        <v>2</v>
      </c>
      <c r="NH70" s="59">
        <f t="shared" si="175"/>
        <v>0</v>
      </c>
      <c r="NI70">
        <f t="shared" si="176"/>
        <v>50</v>
      </c>
      <c r="NJ70">
        <f t="shared" si="177"/>
        <v>10</v>
      </c>
      <c r="NK70" s="34">
        <f t="shared" si="178"/>
        <v>20</v>
      </c>
    </row>
    <row r="71" spans="1:375" x14ac:dyDescent="0.2">
      <c r="A71" t="s">
        <v>159</v>
      </c>
      <c r="B71">
        <v>70</v>
      </c>
      <c r="C71" s="26">
        <v>42781</v>
      </c>
      <c r="D71">
        <v>6</v>
      </c>
      <c r="E71">
        <v>6</v>
      </c>
      <c r="F71">
        <v>6</v>
      </c>
      <c r="G71">
        <v>1</v>
      </c>
      <c r="H71">
        <v>0</v>
      </c>
      <c r="I71">
        <v>0</v>
      </c>
      <c r="J71">
        <v>0</v>
      </c>
      <c r="K71">
        <v>0</v>
      </c>
      <c r="L71">
        <v>0</v>
      </c>
      <c r="M71">
        <v>0</v>
      </c>
      <c r="N71">
        <v>0</v>
      </c>
      <c r="O71">
        <v>0</v>
      </c>
      <c r="P71">
        <v>2</v>
      </c>
      <c r="Q71">
        <v>3</v>
      </c>
      <c r="R71">
        <v>0</v>
      </c>
      <c r="S71">
        <v>0</v>
      </c>
      <c r="T71">
        <f t="shared" si="144"/>
        <v>0</v>
      </c>
      <c r="U71">
        <f t="shared" si="145"/>
        <v>0</v>
      </c>
      <c r="V71" s="35">
        <f t="shared" si="179"/>
        <v>5</v>
      </c>
      <c r="W71">
        <v>1</v>
      </c>
      <c r="X71">
        <v>0</v>
      </c>
      <c r="Y71">
        <v>0</v>
      </c>
      <c r="Z71">
        <v>1</v>
      </c>
      <c r="AA71">
        <v>1</v>
      </c>
      <c r="AB71">
        <v>0</v>
      </c>
      <c r="AC71">
        <v>0</v>
      </c>
      <c r="AD71">
        <v>1</v>
      </c>
      <c r="AE71">
        <v>0</v>
      </c>
      <c r="AF71">
        <v>1</v>
      </c>
      <c r="AG71">
        <v>0</v>
      </c>
      <c r="AH71">
        <v>0</v>
      </c>
      <c r="AI71">
        <v>0</v>
      </c>
      <c r="AJ71" s="38">
        <f t="shared" si="180"/>
        <v>2</v>
      </c>
      <c r="AK71" s="38">
        <f t="shared" si="181"/>
        <v>0</v>
      </c>
      <c r="AL71" s="38">
        <f t="shared" si="182"/>
        <v>3</v>
      </c>
      <c r="AM71" s="38">
        <f t="shared" si="183"/>
        <v>5</v>
      </c>
      <c r="AN71">
        <v>1</v>
      </c>
      <c r="AO71">
        <v>0</v>
      </c>
      <c r="AP71">
        <v>0</v>
      </c>
      <c r="AQ71">
        <v>0</v>
      </c>
      <c r="AR71">
        <v>0</v>
      </c>
      <c r="AS71">
        <v>1</v>
      </c>
      <c r="AT71">
        <v>0</v>
      </c>
      <c r="AU71">
        <v>0</v>
      </c>
      <c r="AV71">
        <v>0</v>
      </c>
      <c r="AW71">
        <v>0</v>
      </c>
      <c r="AX71">
        <v>1</v>
      </c>
      <c r="AY71">
        <v>0</v>
      </c>
      <c r="AZ71">
        <v>0</v>
      </c>
      <c r="BA71">
        <v>0</v>
      </c>
      <c r="BB71">
        <v>0</v>
      </c>
      <c r="BC71">
        <v>1</v>
      </c>
      <c r="BD71">
        <v>1</v>
      </c>
      <c r="BE71">
        <v>0</v>
      </c>
      <c r="BF71">
        <v>0</v>
      </c>
      <c r="BG71">
        <v>0</v>
      </c>
      <c r="BH71">
        <v>1</v>
      </c>
      <c r="BI71">
        <v>0</v>
      </c>
      <c r="BJ71">
        <v>0</v>
      </c>
      <c r="BK71">
        <v>0</v>
      </c>
      <c r="BL71">
        <v>0</v>
      </c>
      <c r="BM71">
        <v>1</v>
      </c>
      <c r="BN71">
        <v>0</v>
      </c>
      <c r="BO71">
        <v>0</v>
      </c>
      <c r="BP71">
        <v>0</v>
      </c>
      <c r="BQ71">
        <v>0</v>
      </c>
      <c r="BR71">
        <v>1</v>
      </c>
      <c r="BS71">
        <v>1</v>
      </c>
      <c r="BT71">
        <v>0</v>
      </c>
      <c r="BU71">
        <v>0</v>
      </c>
      <c r="BV71">
        <v>0</v>
      </c>
      <c r="BW71">
        <v>1</v>
      </c>
      <c r="BX71">
        <v>1</v>
      </c>
      <c r="BY71">
        <v>0</v>
      </c>
      <c r="BZ71">
        <v>0</v>
      </c>
      <c r="CA71">
        <v>0</v>
      </c>
      <c r="CB71">
        <v>1</v>
      </c>
      <c r="CC71">
        <v>0</v>
      </c>
      <c r="CD71">
        <v>0</v>
      </c>
      <c r="CE71">
        <v>0</v>
      </c>
      <c r="CF71">
        <v>0</v>
      </c>
      <c r="CG71">
        <v>1</v>
      </c>
      <c r="CH71">
        <v>0</v>
      </c>
      <c r="CI71">
        <v>0</v>
      </c>
      <c r="CJ71">
        <v>0</v>
      </c>
      <c r="CK71">
        <v>0</v>
      </c>
      <c r="CL71">
        <v>1</v>
      </c>
      <c r="CM71">
        <v>0</v>
      </c>
      <c r="CN71">
        <v>0</v>
      </c>
      <c r="CO71">
        <v>1</v>
      </c>
      <c r="CP71">
        <v>0</v>
      </c>
      <c r="CQ71">
        <v>1</v>
      </c>
      <c r="CR71">
        <v>0</v>
      </c>
      <c r="CS71">
        <v>0</v>
      </c>
      <c r="CT71">
        <v>0</v>
      </c>
      <c r="CU71">
        <v>0</v>
      </c>
      <c r="CV71">
        <v>1</v>
      </c>
      <c r="CW71">
        <v>0</v>
      </c>
      <c r="CX71">
        <v>0</v>
      </c>
      <c r="CY71">
        <v>0</v>
      </c>
      <c r="CZ71">
        <v>0</v>
      </c>
      <c r="DA71">
        <v>0</v>
      </c>
      <c r="DB71">
        <v>1</v>
      </c>
      <c r="DC71">
        <v>0</v>
      </c>
      <c r="DD71">
        <v>1</v>
      </c>
      <c r="DE71">
        <v>0</v>
      </c>
      <c r="DF71">
        <v>1</v>
      </c>
      <c r="DG71">
        <v>1</v>
      </c>
      <c r="DH71">
        <v>0</v>
      </c>
      <c r="DI71">
        <v>0</v>
      </c>
      <c r="DJ71">
        <v>0</v>
      </c>
      <c r="DK71">
        <v>0</v>
      </c>
      <c r="DL71">
        <v>1</v>
      </c>
      <c r="DM71">
        <v>0</v>
      </c>
      <c r="DN71">
        <v>0</v>
      </c>
      <c r="DO71">
        <v>0</v>
      </c>
      <c r="DP71">
        <v>0</v>
      </c>
      <c r="DQ71">
        <v>1</v>
      </c>
      <c r="DR71">
        <v>0</v>
      </c>
      <c r="DS71">
        <v>0</v>
      </c>
      <c r="DT71">
        <v>0</v>
      </c>
      <c r="DU71">
        <v>1</v>
      </c>
      <c r="DV71">
        <v>0</v>
      </c>
      <c r="DW71">
        <v>0</v>
      </c>
      <c r="DX71">
        <v>0</v>
      </c>
      <c r="DY71">
        <v>0</v>
      </c>
      <c r="DZ71">
        <v>1</v>
      </c>
      <c r="EA71">
        <v>0</v>
      </c>
      <c r="EB71">
        <v>0</v>
      </c>
      <c r="EC71">
        <v>0</v>
      </c>
      <c r="ED71">
        <v>0</v>
      </c>
      <c r="EF71">
        <v>1</v>
      </c>
      <c r="EG71">
        <v>0</v>
      </c>
      <c r="EH71">
        <v>0</v>
      </c>
      <c r="EI71">
        <v>0</v>
      </c>
      <c r="EJ71">
        <v>0</v>
      </c>
      <c r="EK71">
        <v>0</v>
      </c>
      <c r="EL71">
        <v>1</v>
      </c>
      <c r="EM71">
        <v>0</v>
      </c>
      <c r="EN71">
        <v>0</v>
      </c>
      <c r="EO71">
        <v>0</v>
      </c>
      <c r="EP71" s="40">
        <f t="shared" si="146"/>
        <v>0</v>
      </c>
      <c r="EQ71" s="40">
        <f t="shared" si="147"/>
        <v>0</v>
      </c>
      <c r="ER71" s="40">
        <f t="shared" si="148"/>
        <v>0</v>
      </c>
      <c r="ES71" s="40">
        <f t="shared" si="149"/>
        <v>1</v>
      </c>
      <c r="ET71" s="40">
        <f t="shared" si="150"/>
        <v>0</v>
      </c>
      <c r="EU71" s="40">
        <f t="shared" si="151"/>
        <v>0</v>
      </c>
      <c r="EV71" s="40">
        <f t="shared" si="152"/>
        <v>1</v>
      </c>
      <c r="EW71" s="40">
        <f t="shared" si="153"/>
        <v>1</v>
      </c>
      <c r="EX71" s="40">
        <f t="shared" si="154"/>
        <v>0</v>
      </c>
      <c r="EY71" s="40">
        <f t="shared" si="155"/>
        <v>0</v>
      </c>
      <c r="EZ71" s="40">
        <f t="shared" si="156"/>
        <v>3</v>
      </c>
      <c r="FA71" s="40">
        <f t="shared" si="157"/>
        <v>0</v>
      </c>
      <c r="FB71" s="40">
        <f t="shared" si="158"/>
        <v>0</v>
      </c>
      <c r="FC71" s="40">
        <f t="shared" si="159"/>
        <v>3</v>
      </c>
      <c r="FD71" s="40">
        <f t="shared" si="160"/>
        <v>1</v>
      </c>
      <c r="FE71" s="40">
        <f t="shared" si="161"/>
        <v>1</v>
      </c>
      <c r="FF71" s="40">
        <f t="shared" si="162"/>
        <v>1</v>
      </c>
      <c r="FG71" s="40">
        <f t="shared" si="163"/>
        <v>0</v>
      </c>
      <c r="FH71" s="40">
        <f t="shared" si="164"/>
        <v>0</v>
      </c>
      <c r="FI71" s="40">
        <f t="shared" si="165"/>
        <v>0</v>
      </c>
      <c r="FJ71" s="40">
        <f t="shared" si="166"/>
        <v>1</v>
      </c>
      <c r="FK71" s="38">
        <f t="shared" si="167"/>
        <v>13</v>
      </c>
      <c r="FL71">
        <v>7</v>
      </c>
      <c r="FM71">
        <v>7</v>
      </c>
      <c r="FN71">
        <v>7</v>
      </c>
      <c r="FO71">
        <v>7</v>
      </c>
      <c r="FP71">
        <v>7</v>
      </c>
      <c r="FQ71">
        <v>7</v>
      </c>
      <c r="FR71">
        <v>5</v>
      </c>
      <c r="FS71">
        <v>2</v>
      </c>
      <c r="FT71">
        <v>6</v>
      </c>
      <c r="FU71">
        <v>1</v>
      </c>
      <c r="FV71" s="38">
        <f t="shared" si="184"/>
        <v>29</v>
      </c>
      <c r="FW71" s="38">
        <f t="shared" si="185"/>
        <v>27</v>
      </c>
      <c r="FX71">
        <v>1</v>
      </c>
      <c r="FY71">
        <v>5</v>
      </c>
      <c r="FZ71">
        <v>4</v>
      </c>
      <c r="GA71">
        <v>2</v>
      </c>
      <c r="GB71">
        <v>5</v>
      </c>
      <c r="GC71">
        <v>4</v>
      </c>
      <c r="GD71">
        <v>5</v>
      </c>
      <c r="GE71">
        <v>1</v>
      </c>
      <c r="GF71">
        <v>2</v>
      </c>
      <c r="GG71">
        <v>4</v>
      </c>
      <c r="GH71">
        <v>5</v>
      </c>
      <c r="GI71">
        <v>3</v>
      </c>
      <c r="GJ71">
        <v>1</v>
      </c>
      <c r="GK71">
        <v>2</v>
      </c>
      <c r="GL71">
        <v>3</v>
      </c>
      <c r="GM71">
        <v>3</v>
      </c>
      <c r="GN71">
        <v>1</v>
      </c>
      <c r="GO71">
        <v>1</v>
      </c>
      <c r="GP71">
        <v>1</v>
      </c>
      <c r="GQ71">
        <v>2</v>
      </c>
      <c r="GR71">
        <v>1</v>
      </c>
      <c r="GS71">
        <v>1</v>
      </c>
      <c r="GT71">
        <v>4</v>
      </c>
      <c r="GU71">
        <v>1</v>
      </c>
      <c r="GV71">
        <v>4</v>
      </c>
      <c r="GW71">
        <v>4</v>
      </c>
      <c r="GX71">
        <v>0</v>
      </c>
      <c r="GY71">
        <v>0</v>
      </c>
      <c r="GZ71">
        <v>1</v>
      </c>
      <c r="HA71">
        <v>0</v>
      </c>
      <c r="HB71">
        <v>0</v>
      </c>
      <c r="HC71">
        <v>3</v>
      </c>
      <c r="HD71" s="38">
        <f t="shared" si="186"/>
        <v>3</v>
      </c>
      <c r="HE71" s="38">
        <f t="shared" si="187"/>
        <v>4.666666666666667</v>
      </c>
      <c r="HF71" s="38">
        <f t="shared" si="188"/>
        <v>2.3333333333333335</v>
      </c>
      <c r="HG71" s="38">
        <f t="shared" si="189"/>
        <v>2.5714285714285716</v>
      </c>
      <c r="HH71" s="38">
        <f t="shared" si="190"/>
        <v>1.2</v>
      </c>
      <c r="HI71" s="38">
        <f t="shared" si="191"/>
        <v>3.25</v>
      </c>
      <c r="HJ71" s="38">
        <f t="shared" si="192"/>
        <v>0.33333333333333331</v>
      </c>
      <c r="HK71" s="38">
        <f t="shared" si="193"/>
        <v>1</v>
      </c>
      <c r="HL71">
        <v>670</v>
      </c>
      <c r="HM71">
        <v>0</v>
      </c>
      <c r="HN71" t="s">
        <v>584</v>
      </c>
      <c r="HO71">
        <v>4</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1</v>
      </c>
      <c r="JG71">
        <v>1</v>
      </c>
      <c r="JH71">
        <v>0</v>
      </c>
      <c r="JI71">
        <v>0</v>
      </c>
      <c r="JJ71">
        <v>0</v>
      </c>
      <c r="JK71">
        <v>0</v>
      </c>
      <c r="JL71">
        <v>0</v>
      </c>
      <c r="JM71">
        <v>0</v>
      </c>
      <c r="JN71">
        <v>0</v>
      </c>
      <c r="JO71">
        <v>2</v>
      </c>
      <c r="JP71">
        <v>1</v>
      </c>
      <c r="JQ71">
        <v>0</v>
      </c>
      <c r="JR71">
        <v>2</v>
      </c>
      <c r="JS71">
        <v>1</v>
      </c>
      <c r="JT71">
        <v>0</v>
      </c>
      <c r="JU71">
        <v>0</v>
      </c>
      <c r="JV71">
        <v>2</v>
      </c>
      <c r="JW71">
        <v>0</v>
      </c>
      <c r="JX71">
        <v>0</v>
      </c>
      <c r="JY71">
        <v>0</v>
      </c>
      <c r="JZ71">
        <v>1</v>
      </c>
      <c r="KA71">
        <v>0</v>
      </c>
      <c r="KB71">
        <v>0</v>
      </c>
      <c r="KC71">
        <v>0</v>
      </c>
      <c r="KD71" s="52">
        <f t="shared" si="194"/>
        <v>8</v>
      </c>
      <c r="KE71" s="48">
        <f t="shared" si="195"/>
        <v>1</v>
      </c>
      <c r="KF71" s="53">
        <f t="shared" si="196"/>
        <v>9</v>
      </c>
      <c r="KG71">
        <v>60</v>
      </c>
      <c r="KH71">
        <v>1</v>
      </c>
      <c r="KI71">
        <v>1</v>
      </c>
      <c r="KJ71">
        <v>1</v>
      </c>
      <c r="KK71">
        <v>0</v>
      </c>
      <c r="KL71">
        <v>0</v>
      </c>
      <c r="KM71">
        <v>0</v>
      </c>
      <c r="KN71">
        <v>0</v>
      </c>
      <c r="KO71">
        <v>0</v>
      </c>
      <c r="KP71">
        <v>0</v>
      </c>
      <c r="KQ71">
        <v>0</v>
      </c>
      <c r="KR71">
        <v>0</v>
      </c>
      <c r="KS71" t="s">
        <v>584</v>
      </c>
      <c r="KT71" t="s">
        <v>819</v>
      </c>
      <c r="KU71" t="s">
        <v>820</v>
      </c>
      <c r="KV71">
        <v>3</v>
      </c>
      <c r="KW71">
        <v>1</v>
      </c>
      <c r="KX71">
        <v>0</v>
      </c>
      <c r="KY71">
        <v>2</v>
      </c>
      <c r="KZ71">
        <v>0</v>
      </c>
      <c r="LA71">
        <v>3</v>
      </c>
      <c r="LB71">
        <v>3</v>
      </c>
      <c r="LC71">
        <v>3</v>
      </c>
      <c r="LD71">
        <v>3</v>
      </c>
      <c r="LE71">
        <v>3</v>
      </c>
      <c r="LF71">
        <v>3</v>
      </c>
      <c r="LG71" t="s">
        <v>584</v>
      </c>
      <c r="LH71">
        <v>4</v>
      </c>
      <c r="LI71">
        <v>3</v>
      </c>
      <c r="LJ71">
        <v>1</v>
      </c>
      <c r="LK71">
        <v>4</v>
      </c>
      <c r="LL71">
        <v>1</v>
      </c>
      <c r="LM71">
        <v>4</v>
      </c>
      <c r="LN71">
        <v>5</v>
      </c>
      <c r="LO71">
        <v>3</v>
      </c>
      <c r="LP71">
        <v>4</v>
      </c>
      <c r="LQ71">
        <v>4</v>
      </c>
      <c r="LR71">
        <v>3</v>
      </c>
      <c r="LS71">
        <v>5</v>
      </c>
      <c r="LT71">
        <v>1</v>
      </c>
      <c r="LU71">
        <v>1</v>
      </c>
      <c r="LV71">
        <v>2</v>
      </c>
      <c r="LW71">
        <v>2</v>
      </c>
      <c r="LX71">
        <v>5</v>
      </c>
      <c r="LY71">
        <v>2</v>
      </c>
      <c r="LZ71">
        <v>1</v>
      </c>
      <c r="MA71">
        <v>5</v>
      </c>
      <c r="MB71" s="3">
        <f t="shared" si="143"/>
        <v>4</v>
      </c>
      <c r="MC71" s="3">
        <f t="shared" si="168"/>
        <v>3</v>
      </c>
      <c r="MD71" s="3">
        <f t="shared" si="134"/>
        <v>1</v>
      </c>
      <c r="ME71" s="3">
        <f t="shared" si="135"/>
        <v>4</v>
      </c>
      <c r="MF71" s="3">
        <f t="shared" si="136"/>
        <v>1</v>
      </c>
      <c r="MG71" s="3">
        <f t="shared" si="137"/>
        <v>4</v>
      </c>
      <c r="MH71" s="3">
        <f t="shared" si="169"/>
        <v>1</v>
      </c>
      <c r="MI71" s="3">
        <f t="shared" si="170"/>
        <v>3</v>
      </c>
      <c r="MJ71" s="3">
        <f t="shared" si="129"/>
        <v>4</v>
      </c>
      <c r="MK71" s="3">
        <f t="shared" si="138"/>
        <v>4</v>
      </c>
      <c r="ML71" s="3">
        <f t="shared" si="130"/>
        <v>3</v>
      </c>
      <c r="MM71" s="3">
        <f t="shared" si="139"/>
        <v>5</v>
      </c>
      <c r="MN71" s="3">
        <f t="shared" si="131"/>
        <v>1</v>
      </c>
      <c r="MO71" s="3">
        <f t="shared" si="140"/>
        <v>1</v>
      </c>
      <c r="MP71" s="3">
        <f t="shared" si="132"/>
        <v>2</v>
      </c>
      <c r="MQ71" s="3">
        <f t="shared" si="133"/>
        <v>2</v>
      </c>
      <c r="MR71" s="3">
        <f t="shared" si="171"/>
        <v>5</v>
      </c>
      <c r="MS71" s="3">
        <f t="shared" si="172"/>
        <v>4</v>
      </c>
      <c r="MT71" s="3">
        <f t="shared" si="142"/>
        <v>1</v>
      </c>
      <c r="MU71" s="3">
        <f t="shared" si="173"/>
        <v>1</v>
      </c>
      <c r="MV71" s="34">
        <f t="shared" si="174"/>
        <v>54</v>
      </c>
      <c r="MW71">
        <v>2</v>
      </c>
      <c r="MX71">
        <v>0</v>
      </c>
      <c r="MY71">
        <v>1</v>
      </c>
      <c r="MZ71">
        <v>1</v>
      </c>
      <c r="NA71">
        <v>2</v>
      </c>
      <c r="NB71">
        <v>3</v>
      </c>
      <c r="NC71">
        <v>0</v>
      </c>
      <c r="ND71">
        <v>0</v>
      </c>
      <c r="NE71">
        <v>1</v>
      </c>
      <c r="NF71">
        <v>1</v>
      </c>
      <c r="NG71">
        <v>2</v>
      </c>
      <c r="NH71" s="59">
        <f t="shared" si="175"/>
        <v>0</v>
      </c>
      <c r="NI71">
        <f t="shared" si="176"/>
        <v>50</v>
      </c>
      <c r="NJ71">
        <f t="shared" si="177"/>
        <v>11</v>
      </c>
      <c r="NK71" s="34">
        <f t="shared" si="178"/>
        <v>22</v>
      </c>
    </row>
    <row r="72" spans="1:375" x14ac:dyDescent="0.2">
      <c r="A72" t="s">
        <v>160</v>
      </c>
      <c r="B72">
        <v>71</v>
      </c>
      <c r="C72" s="26">
        <v>42796</v>
      </c>
      <c r="D72">
        <v>5</v>
      </c>
      <c r="E72">
        <v>9</v>
      </c>
      <c r="F72">
        <v>7</v>
      </c>
      <c r="G72">
        <v>0</v>
      </c>
      <c r="H72">
        <v>0</v>
      </c>
      <c r="I72">
        <v>0</v>
      </c>
      <c r="J72">
        <v>1</v>
      </c>
      <c r="K72">
        <v>0</v>
      </c>
      <c r="L72">
        <v>1</v>
      </c>
      <c r="M72">
        <v>0</v>
      </c>
      <c r="N72">
        <v>3</v>
      </c>
      <c r="O72">
        <v>0</v>
      </c>
      <c r="P72">
        <v>4</v>
      </c>
      <c r="Q72">
        <v>0</v>
      </c>
      <c r="R72">
        <v>4</v>
      </c>
      <c r="S72">
        <v>1</v>
      </c>
      <c r="T72">
        <f t="shared" si="144"/>
        <v>1</v>
      </c>
      <c r="U72">
        <f t="shared" si="145"/>
        <v>2</v>
      </c>
      <c r="V72" s="35">
        <f t="shared" si="179"/>
        <v>15</v>
      </c>
      <c r="W72">
        <v>3</v>
      </c>
      <c r="X72">
        <v>0</v>
      </c>
      <c r="Y72">
        <v>2</v>
      </c>
      <c r="Z72">
        <v>1</v>
      </c>
      <c r="AA72">
        <v>0</v>
      </c>
      <c r="AB72">
        <v>0</v>
      </c>
      <c r="AC72">
        <v>0</v>
      </c>
      <c r="AD72">
        <v>3</v>
      </c>
      <c r="AE72">
        <v>1</v>
      </c>
      <c r="AF72">
        <v>1</v>
      </c>
      <c r="AG72">
        <v>3</v>
      </c>
      <c r="AH72">
        <v>0</v>
      </c>
      <c r="AI72">
        <v>0</v>
      </c>
      <c r="AJ72" s="38">
        <f t="shared" si="180"/>
        <v>8</v>
      </c>
      <c r="AK72" s="38">
        <f t="shared" si="181"/>
        <v>0</v>
      </c>
      <c r="AL72" s="38">
        <f t="shared" si="182"/>
        <v>6</v>
      </c>
      <c r="AM72" s="38">
        <f t="shared" si="183"/>
        <v>14</v>
      </c>
      <c r="AN72">
        <v>1</v>
      </c>
      <c r="AO72">
        <v>0</v>
      </c>
      <c r="AP72">
        <v>0</v>
      </c>
      <c r="AQ72">
        <v>0</v>
      </c>
      <c r="AR72">
        <v>0</v>
      </c>
      <c r="AS72">
        <v>1</v>
      </c>
      <c r="AT72">
        <v>0</v>
      </c>
      <c r="AU72">
        <v>0</v>
      </c>
      <c r="AV72">
        <v>0</v>
      </c>
      <c r="AW72">
        <v>0</v>
      </c>
      <c r="AX72">
        <v>1</v>
      </c>
      <c r="AY72">
        <v>0</v>
      </c>
      <c r="AZ72">
        <v>0</v>
      </c>
      <c r="BA72">
        <v>0</v>
      </c>
      <c r="BB72">
        <v>0</v>
      </c>
      <c r="BC72">
        <v>0</v>
      </c>
      <c r="BD72">
        <v>1</v>
      </c>
      <c r="BE72">
        <v>0</v>
      </c>
      <c r="BF72">
        <v>0</v>
      </c>
      <c r="BG72">
        <v>0</v>
      </c>
      <c r="BH72">
        <v>1</v>
      </c>
      <c r="BI72">
        <v>0</v>
      </c>
      <c r="BJ72">
        <v>0</v>
      </c>
      <c r="BK72">
        <v>0</v>
      </c>
      <c r="BL72">
        <v>0</v>
      </c>
      <c r="BM72">
        <v>0</v>
      </c>
      <c r="BN72">
        <v>1</v>
      </c>
      <c r="BO72">
        <v>0</v>
      </c>
      <c r="BP72">
        <v>0</v>
      </c>
      <c r="BQ72">
        <v>0</v>
      </c>
      <c r="BR72">
        <v>1</v>
      </c>
      <c r="BS72">
        <v>0</v>
      </c>
      <c r="BT72">
        <v>0</v>
      </c>
      <c r="BU72">
        <v>0</v>
      </c>
      <c r="BV72">
        <v>0</v>
      </c>
      <c r="BW72">
        <v>1</v>
      </c>
      <c r="BX72">
        <v>0</v>
      </c>
      <c r="BY72">
        <v>0</v>
      </c>
      <c r="BZ72">
        <v>0</v>
      </c>
      <c r="CA72">
        <v>0</v>
      </c>
      <c r="CB72">
        <v>1</v>
      </c>
      <c r="CC72">
        <v>0</v>
      </c>
      <c r="CD72">
        <v>0</v>
      </c>
      <c r="CE72">
        <v>0</v>
      </c>
      <c r="CF72">
        <v>0</v>
      </c>
      <c r="CG72">
        <v>1</v>
      </c>
      <c r="CH72">
        <v>0</v>
      </c>
      <c r="CI72">
        <v>0</v>
      </c>
      <c r="CJ72">
        <v>0</v>
      </c>
      <c r="CK72">
        <v>0</v>
      </c>
      <c r="CL72">
        <v>0</v>
      </c>
      <c r="CM72">
        <v>1</v>
      </c>
      <c r="CN72">
        <v>0</v>
      </c>
      <c r="CO72">
        <v>0</v>
      </c>
      <c r="CP72">
        <v>0</v>
      </c>
      <c r="CQ72">
        <v>0</v>
      </c>
      <c r="CR72">
        <v>1</v>
      </c>
      <c r="CS72">
        <v>0</v>
      </c>
      <c r="CT72">
        <v>0</v>
      </c>
      <c r="CU72">
        <v>0</v>
      </c>
      <c r="CV72">
        <v>0</v>
      </c>
      <c r="CW72">
        <v>1</v>
      </c>
      <c r="CX72">
        <v>0</v>
      </c>
      <c r="CY72">
        <v>0</v>
      </c>
      <c r="CZ72">
        <v>0</v>
      </c>
      <c r="DA72">
        <v>1</v>
      </c>
      <c r="DB72">
        <v>0</v>
      </c>
      <c r="DC72">
        <v>0</v>
      </c>
      <c r="DD72">
        <v>0</v>
      </c>
      <c r="DE72">
        <v>0</v>
      </c>
      <c r="DF72">
        <v>0</v>
      </c>
      <c r="DG72">
        <v>0</v>
      </c>
      <c r="DH72">
        <v>1</v>
      </c>
      <c r="DI72">
        <v>0</v>
      </c>
      <c r="DJ72">
        <v>0</v>
      </c>
      <c r="DK72">
        <v>0</v>
      </c>
      <c r="DL72">
        <v>1</v>
      </c>
      <c r="DM72">
        <v>0</v>
      </c>
      <c r="DN72">
        <v>0</v>
      </c>
      <c r="DO72">
        <v>0</v>
      </c>
      <c r="DP72">
        <v>0</v>
      </c>
      <c r="DQ72">
        <v>0</v>
      </c>
      <c r="DR72">
        <v>1</v>
      </c>
      <c r="DS72">
        <v>0</v>
      </c>
      <c r="DT72">
        <v>0</v>
      </c>
      <c r="DU72">
        <v>1</v>
      </c>
      <c r="DV72">
        <v>0</v>
      </c>
      <c r="DW72">
        <v>0</v>
      </c>
      <c r="DX72">
        <v>0</v>
      </c>
      <c r="DY72">
        <v>0</v>
      </c>
      <c r="DZ72">
        <v>1</v>
      </c>
      <c r="EA72">
        <v>0</v>
      </c>
      <c r="EB72">
        <v>0</v>
      </c>
      <c r="EC72">
        <v>0</v>
      </c>
      <c r="ED72">
        <v>0</v>
      </c>
      <c r="EF72">
        <v>0</v>
      </c>
      <c r="EG72">
        <v>1</v>
      </c>
      <c r="EH72">
        <v>0</v>
      </c>
      <c r="EI72">
        <v>0</v>
      </c>
      <c r="EJ72">
        <v>0</v>
      </c>
      <c r="EK72">
        <v>0</v>
      </c>
      <c r="EL72">
        <v>0</v>
      </c>
      <c r="EM72">
        <v>1</v>
      </c>
      <c r="EN72">
        <v>0</v>
      </c>
      <c r="EO72">
        <v>0</v>
      </c>
      <c r="EP72" s="40">
        <f t="shared" si="146"/>
        <v>0</v>
      </c>
      <c r="EQ72" s="40">
        <f t="shared" si="147"/>
        <v>0</v>
      </c>
      <c r="ER72" s="40">
        <f t="shared" si="148"/>
        <v>0</v>
      </c>
      <c r="ES72" s="40">
        <f t="shared" si="149"/>
        <v>1</v>
      </c>
      <c r="ET72" s="40">
        <f t="shared" si="150"/>
        <v>0</v>
      </c>
      <c r="EU72" s="40">
        <f t="shared" si="151"/>
        <v>1</v>
      </c>
      <c r="EV72" s="40">
        <f t="shared" si="152"/>
        <v>0</v>
      </c>
      <c r="EW72" s="40">
        <f t="shared" si="153"/>
        <v>0</v>
      </c>
      <c r="EX72" s="40">
        <f t="shared" si="154"/>
        <v>0</v>
      </c>
      <c r="EY72" s="40">
        <f t="shared" si="155"/>
        <v>0</v>
      </c>
      <c r="EZ72" s="40">
        <f t="shared" si="156"/>
        <v>1</v>
      </c>
      <c r="FA72" s="40">
        <f t="shared" si="157"/>
        <v>1</v>
      </c>
      <c r="FB72" s="40">
        <f t="shared" si="158"/>
        <v>1</v>
      </c>
      <c r="FC72" s="40">
        <f t="shared" si="159"/>
        <v>0</v>
      </c>
      <c r="FD72" s="40">
        <f t="shared" si="160"/>
        <v>2</v>
      </c>
      <c r="FE72" s="40">
        <f t="shared" si="161"/>
        <v>1</v>
      </c>
      <c r="FF72" s="40">
        <f t="shared" si="162"/>
        <v>2</v>
      </c>
      <c r="FG72" s="40">
        <f t="shared" si="163"/>
        <v>0</v>
      </c>
      <c r="FH72" s="40">
        <f t="shared" si="164"/>
        <v>0</v>
      </c>
      <c r="FI72" s="40">
        <f t="shared" si="165"/>
        <v>1</v>
      </c>
      <c r="FJ72" s="40">
        <f t="shared" si="166"/>
        <v>2</v>
      </c>
      <c r="FK72" s="38">
        <f t="shared" si="167"/>
        <v>13</v>
      </c>
      <c r="FL72">
        <v>5</v>
      </c>
      <c r="FM72">
        <v>5</v>
      </c>
      <c r="FN72">
        <v>5</v>
      </c>
      <c r="FO72">
        <v>5</v>
      </c>
      <c r="FP72">
        <v>5</v>
      </c>
      <c r="FQ72">
        <v>6</v>
      </c>
      <c r="FR72">
        <v>1</v>
      </c>
      <c r="FS72">
        <v>1</v>
      </c>
      <c r="FT72">
        <v>1</v>
      </c>
      <c r="FU72">
        <v>1</v>
      </c>
      <c r="FV72" s="38">
        <f t="shared" si="184"/>
        <v>18</v>
      </c>
      <c r="FW72" s="38">
        <f t="shared" si="185"/>
        <v>17</v>
      </c>
      <c r="FX72">
        <v>3</v>
      </c>
      <c r="FY72">
        <v>4</v>
      </c>
      <c r="FZ72">
        <v>4</v>
      </c>
      <c r="GA72">
        <v>3</v>
      </c>
      <c r="GB72">
        <v>3</v>
      </c>
      <c r="GC72">
        <v>3</v>
      </c>
      <c r="GD72">
        <v>3</v>
      </c>
      <c r="GE72">
        <v>2</v>
      </c>
      <c r="GF72">
        <v>2</v>
      </c>
      <c r="GG72">
        <v>3</v>
      </c>
      <c r="GH72">
        <v>4</v>
      </c>
      <c r="GI72">
        <v>4</v>
      </c>
      <c r="GJ72">
        <v>4</v>
      </c>
      <c r="GK72">
        <v>4</v>
      </c>
      <c r="GL72">
        <v>4</v>
      </c>
      <c r="GM72">
        <v>4</v>
      </c>
      <c r="GN72">
        <v>4</v>
      </c>
      <c r="GO72">
        <v>3</v>
      </c>
      <c r="GP72">
        <v>4</v>
      </c>
      <c r="GQ72">
        <v>4</v>
      </c>
      <c r="GR72">
        <v>4</v>
      </c>
      <c r="GS72">
        <v>4</v>
      </c>
      <c r="GT72">
        <v>5</v>
      </c>
      <c r="GU72">
        <v>4</v>
      </c>
      <c r="GV72">
        <v>5</v>
      </c>
      <c r="GW72">
        <v>4</v>
      </c>
      <c r="GX72">
        <v>3</v>
      </c>
      <c r="GY72">
        <v>2</v>
      </c>
      <c r="GZ72">
        <v>3</v>
      </c>
      <c r="HA72">
        <v>2</v>
      </c>
      <c r="HB72">
        <v>3</v>
      </c>
      <c r="HC72">
        <v>5</v>
      </c>
      <c r="HD72" s="38">
        <f t="shared" si="186"/>
        <v>3.5</v>
      </c>
      <c r="HE72" s="38">
        <f t="shared" si="187"/>
        <v>3</v>
      </c>
      <c r="HF72" s="38">
        <f t="shared" si="188"/>
        <v>2.3333333333333335</v>
      </c>
      <c r="HG72" s="38">
        <f t="shared" si="189"/>
        <v>4</v>
      </c>
      <c r="HH72" s="38">
        <f t="shared" si="190"/>
        <v>3.8</v>
      </c>
      <c r="HI72" s="38">
        <f t="shared" si="191"/>
        <v>4.5</v>
      </c>
      <c r="HJ72" s="38">
        <f t="shared" si="192"/>
        <v>2.6666666666666665</v>
      </c>
      <c r="HK72" s="38">
        <f t="shared" si="193"/>
        <v>3.3333333333333335</v>
      </c>
      <c r="HL72" t="s">
        <v>821</v>
      </c>
      <c r="HM72">
        <v>1</v>
      </c>
      <c r="HN72" t="s">
        <v>822</v>
      </c>
      <c r="HO72">
        <v>1</v>
      </c>
      <c r="HP72">
        <v>0</v>
      </c>
      <c r="HQ72">
        <v>0</v>
      </c>
      <c r="HR72">
        <v>0</v>
      </c>
      <c r="HS72">
        <v>0</v>
      </c>
      <c r="HT72">
        <v>1</v>
      </c>
      <c r="HU72">
        <v>1</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1</v>
      </c>
      <c r="JB72">
        <v>0</v>
      </c>
      <c r="JC72">
        <v>0</v>
      </c>
      <c r="JD72">
        <v>1</v>
      </c>
      <c r="JE72">
        <v>1</v>
      </c>
      <c r="JF72">
        <v>0</v>
      </c>
      <c r="JG72">
        <v>0</v>
      </c>
      <c r="JH72">
        <v>0</v>
      </c>
      <c r="JI72">
        <v>0</v>
      </c>
      <c r="JJ72">
        <v>0</v>
      </c>
      <c r="JK72">
        <v>0</v>
      </c>
      <c r="JL72">
        <v>0</v>
      </c>
      <c r="JM72">
        <v>0</v>
      </c>
      <c r="JN72">
        <v>0</v>
      </c>
      <c r="JO72">
        <v>0</v>
      </c>
      <c r="JP72">
        <v>1</v>
      </c>
      <c r="JQ72">
        <v>2</v>
      </c>
      <c r="JR72">
        <v>3</v>
      </c>
      <c r="JS72">
        <v>2</v>
      </c>
      <c r="JT72">
        <v>0</v>
      </c>
      <c r="JU72">
        <v>0</v>
      </c>
      <c r="JV72">
        <v>3</v>
      </c>
      <c r="JW72">
        <v>2</v>
      </c>
      <c r="JX72">
        <v>0</v>
      </c>
      <c r="JY72">
        <v>0</v>
      </c>
      <c r="JZ72">
        <v>3</v>
      </c>
      <c r="KA72">
        <v>0</v>
      </c>
      <c r="KB72">
        <v>1</v>
      </c>
      <c r="KC72">
        <v>1</v>
      </c>
      <c r="KD72" s="52">
        <f t="shared" si="194"/>
        <v>13</v>
      </c>
      <c r="KE72" s="48">
        <f t="shared" si="195"/>
        <v>5</v>
      </c>
      <c r="KF72" s="53">
        <f t="shared" si="196"/>
        <v>18</v>
      </c>
      <c r="KG72">
        <v>56</v>
      </c>
      <c r="KH72">
        <v>0</v>
      </c>
      <c r="KI72">
        <v>0</v>
      </c>
      <c r="KJ72">
        <v>0</v>
      </c>
      <c r="KK72">
        <v>0</v>
      </c>
      <c r="KL72">
        <v>1</v>
      </c>
      <c r="KM72">
        <v>1</v>
      </c>
      <c r="KN72">
        <v>0</v>
      </c>
      <c r="KO72">
        <v>0</v>
      </c>
      <c r="KP72">
        <v>1</v>
      </c>
      <c r="KQ72">
        <v>1</v>
      </c>
      <c r="KR72">
        <v>0</v>
      </c>
      <c r="KS72" t="s">
        <v>823</v>
      </c>
      <c r="KT72" t="s">
        <v>824</v>
      </c>
      <c r="KU72" t="s">
        <v>825</v>
      </c>
      <c r="KV72">
        <v>3</v>
      </c>
      <c r="KW72">
        <v>0</v>
      </c>
      <c r="KX72">
        <v>0</v>
      </c>
      <c r="KY72">
        <v>1</v>
      </c>
      <c r="KZ72">
        <v>1</v>
      </c>
      <c r="LA72">
        <v>2</v>
      </c>
      <c r="LB72">
        <v>2</v>
      </c>
      <c r="LC72">
        <v>2</v>
      </c>
      <c r="LD72">
        <v>2</v>
      </c>
      <c r="LE72">
        <v>2</v>
      </c>
      <c r="LF72">
        <v>1</v>
      </c>
      <c r="LG72" t="s">
        <v>584</v>
      </c>
      <c r="LH72">
        <v>5</v>
      </c>
      <c r="LI72">
        <v>4</v>
      </c>
      <c r="LJ72">
        <v>1</v>
      </c>
      <c r="LK72">
        <v>1</v>
      </c>
      <c r="LL72">
        <v>3</v>
      </c>
      <c r="LM72">
        <v>5</v>
      </c>
      <c r="LN72">
        <v>4</v>
      </c>
      <c r="LO72">
        <v>3</v>
      </c>
      <c r="LP72">
        <v>4</v>
      </c>
      <c r="LQ72">
        <v>2</v>
      </c>
      <c r="LR72">
        <v>4</v>
      </c>
      <c r="LS72">
        <v>4</v>
      </c>
      <c r="LT72">
        <v>4</v>
      </c>
      <c r="LU72">
        <v>3</v>
      </c>
      <c r="LV72">
        <v>4</v>
      </c>
      <c r="LW72">
        <v>5</v>
      </c>
      <c r="LX72">
        <v>5</v>
      </c>
      <c r="LY72">
        <v>5</v>
      </c>
      <c r="LZ72">
        <v>3</v>
      </c>
      <c r="MA72">
        <v>4</v>
      </c>
      <c r="MB72" s="3">
        <f t="shared" si="143"/>
        <v>5</v>
      </c>
      <c r="MC72" s="3">
        <f t="shared" si="168"/>
        <v>2</v>
      </c>
      <c r="MD72" s="3">
        <f t="shared" si="134"/>
        <v>1</v>
      </c>
      <c r="ME72" s="3">
        <f t="shared" si="135"/>
        <v>1</v>
      </c>
      <c r="MF72" s="3">
        <f t="shared" si="136"/>
        <v>3</v>
      </c>
      <c r="MG72" s="3">
        <f t="shared" si="137"/>
        <v>5</v>
      </c>
      <c r="MH72" s="3">
        <f t="shared" si="169"/>
        <v>2</v>
      </c>
      <c r="MI72" s="3">
        <f t="shared" si="170"/>
        <v>3</v>
      </c>
      <c r="MJ72" s="3">
        <f t="shared" si="129"/>
        <v>4</v>
      </c>
      <c r="MK72" s="3">
        <f t="shared" si="138"/>
        <v>2</v>
      </c>
      <c r="ML72" s="3">
        <f t="shared" si="130"/>
        <v>4</v>
      </c>
      <c r="MM72" s="3">
        <f t="shared" si="139"/>
        <v>4</v>
      </c>
      <c r="MN72" s="3">
        <f t="shared" si="131"/>
        <v>4</v>
      </c>
      <c r="MO72" s="3">
        <f t="shared" si="140"/>
        <v>3</v>
      </c>
      <c r="MP72" s="3">
        <f t="shared" si="132"/>
        <v>4</v>
      </c>
      <c r="MQ72" s="3">
        <f t="shared" si="133"/>
        <v>5</v>
      </c>
      <c r="MR72" s="3">
        <f t="shared" si="171"/>
        <v>5</v>
      </c>
      <c r="MS72" s="3">
        <f t="shared" si="172"/>
        <v>1</v>
      </c>
      <c r="MT72" s="3">
        <f t="shared" si="142"/>
        <v>3</v>
      </c>
      <c r="MU72" s="3">
        <f t="shared" si="173"/>
        <v>2</v>
      </c>
      <c r="MV72" s="34">
        <f t="shared" si="174"/>
        <v>63</v>
      </c>
      <c r="MW72">
        <v>1</v>
      </c>
      <c r="MX72">
        <v>0</v>
      </c>
      <c r="MY72">
        <v>1</v>
      </c>
      <c r="MZ72">
        <v>1</v>
      </c>
      <c r="NA72">
        <v>2</v>
      </c>
      <c r="NB72">
        <v>2</v>
      </c>
      <c r="NC72">
        <v>2</v>
      </c>
      <c r="ND72">
        <v>2</v>
      </c>
      <c r="NE72">
        <v>2</v>
      </c>
      <c r="NF72">
        <v>2</v>
      </c>
      <c r="NG72">
        <v>2</v>
      </c>
      <c r="NH72" s="59">
        <f t="shared" si="175"/>
        <v>0</v>
      </c>
      <c r="NI72">
        <f t="shared" si="176"/>
        <v>50</v>
      </c>
      <c r="NJ72">
        <f t="shared" si="177"/>
        <v>15</v>
      </c>
      <c r="NK72" s="34">
        <f t="shared" si="178"/>
        <v>30</v>
      </c>
    </row>
    <row r="73" spans="1:375" x14ac:dyDescent="0.2">
      <c r="A73" t="s">
        <v>161</v>
      </c>
      <c r="B73">
        <v>72</v>
      </c>
      <c r="C73" s="26">
        <v>42782</v>
      </c>
      <c r="D73">
        <v>4</v>
      </c>
      <c r="E73">
        <v>7</v>
      </c>
      <c r="F73">
        <v>7</v>
      </c>
      <c r="G73">
        <v>0</v>
      </c>
      <c r="H73">
        <v>1</v>
      </c>
      <c r="I73">
        <v>0</v>
      </c>
      <c r="J73">
        <v>0</v>
      </c>
      <c r="K73">
        <v>0</v>
      </c>
      <c r="L73">
        <v>1</v>
      </c>
      <c r="M73">
        <v>3</v>
      </c>
      <c r="N73">
        <v>2</v>
      </c>
      <c r="O73">
        <v>1</v>
      </c>
      <c r="P73">
        <v>3</v>
      </c>
      <c r="Q73">
        <v>2</v>
      </c>
      <c r="R73">
        <v>1</v>
      </c>
      <c r="S73">
        <v>2</v>
      </c>
      <c r="T73">
        <f t="shared" si="144"/>
        <v>-1</v>
      </c>
      <c r="U73">
        <f t="shared" si="145"/>
        <v>2</v>
      </c>
      <c r="V73" s="35">
        <f t="shared" si="179"/>
        <v>15</v>
      </c>
      <c r="W73">
        <v>1</v>
      </c>
      <c r="X73">
        <v>0</v>
      </c>
      <c r="Y73">
        <v>2</v>
      </c>
      <c r="Z73">
        <v>2</v>
      </c>
      <c r="AA73">
        <v>2</v>
      </c>
      <c r="AB73">
        <v>3</v>
      </c>
      <c r="AC73">
        <v>3</v>
      </c>
      <c r="AD73">
        <v>3</v>
      </c>
      <c r="AE73">
        <v>2</v>
      </c>
      <c r="AF73">
        <v>2</v>
      </c>
      <c r="AG73">
        <v>2</v>
      </c>
      <c r="AH73">
        <v>2</v>
      </c>
      <c r="AI73">
        <v>2</v>
      </c>
      <c r="AJ73" s="38">
        <f t="shared" si="180"/>
        <v>9</v>
      </c>
      <c r="AK73" s="38">
        <f t="shared" si="181"/>
        <v>8</v>
      </c>
      <c r="AL73" s="38">
        <f t="shared" si="182"/>
        <v>9</v>
      </c>
      <c r="AM73" s="38">
        <f t="shared" si="183"/>
        <v>26</v>
      </c>
      <c r="AN73">
        <v>1</v>
      </c>
      <c r="AO73">
        <v>0</v>
      </c>
      <c r="AP73">
        <v>0</v>
      </c>
      <c r="AQ73">
        <v>0</v>
      </c>
      <c r="AR73">
        <v>0</v>
      </c>
      <c r="AS73">
        <v>1</v>
      </c>
      <c r="AT73">
        <v>0</v>
      </c>
      <c r="AU73">
        <v>0</v>
      </c>
      <c r="AV73">
        <v>0</v>
      </c>
      <c r="AW73">
        <v>0</v>
      </c>
      <c r="AX73">
        <v>1</v>
      </c>
      <c r="AY73">
        <v>0</v>
      </c>
      <c r="AZ73">
        <v>0</v>
      </c>
      <c r="BA73">
        <v>0</v>
      </c>
      <c r="BB73">
        <v>0</v>
      </c>
      <c r="BC73">
        <v>1</v>
      </c>
      <c r="BD73">
        <v>0</v>
      </c>
      <c r="BE73">
        <v>0</v>
      </c>
      <c r="BF73">
        <v>0</v>
      </c>
      <c r="BG73">
        <v>0</v>
      </c>
      <c r="BH73">
        <v>1</v>
      </c>
      <c r="BI73">
        <v>0</v>
      </c>
      <c r="BJ73">
        <v>0</v>
      </c>
      <c r="BK73">
        <v>0</v>
      </c>
      <c r="BL73">
        <v>0</v>
      </c>
      <c r="BM73">
        <v>1</v>
      </c>
      <c r="BN73">
        <v>0</v>
      </c>
      <c r="BO73">
        <v>0</v>
      </c>
      <c r="BP73">
        <v>0</v>
      </c>
      <c r="BQ73">
        <v>0</v>
      </c>
      <c r="BR73">
        <v>1</v>
      </c>
      <c r="BS73">
        <v>0</v>
      </c>
      <c r="BT73">
        <v>0</v>
      </c>
      <c r="BU73">
        <v>0</v>
      </c>
      <c r="BV73">
        <v>0</v>
      </c>
      <c r="BW73">
        <v>1</v>
      </c>
      <c r="BX73">
        <v>0</v>
      </c>
      <c r="BY73">
        <v>0</v>
      </c>
      <c r="BZ73">
        <v>0</v>
      </c>
      <c r="CA73">
        <v>0</v>
      </c>
      <c r="CB73">
        <v>1</v>
      </c>
      <c r="CC73">
        <v>0</v>
      </c>
      <c r="CD73">
        <v>0</v>
      </c>
      <c r="CE73">
        <v>0</v>
      </c>
      <c r="CF73">
        <v>0</v>
      </c>
      <c r="CG73">
        <v>1</v>
      </c>
      <c r="CH73">
        <v>0</v>
      </c>
      <c r="CI73">
        <v>0</v>
      </c>
      <c r="CJ73">
        <v>0</v>
      </c>
      <c r="CK73">
        <v>0</v>
      </c>
      <c r="CL73">
        <v>1</v>
      </c>
      <c r="CM73">
        <v>0</v>
      </c>
      <c r="CN73">
        <v>0</v>
      </c>
      <c r="CO73">
        <v>0</v>
      </c>
      <c r="CP73">
        <v>0</v>
      </c>
      <c r="CQ73">
        <v>1</v>
      </c>
      <c r="CR73">
        <v>0</v>
      </c>
      <c r="CS73">
        <v>0</v>
      </c>
      <c r="CT73">
        <v>0</v>
      </c>
      <c r="CU73">
        <v>0</v>
      </c>
      <c r="CV73">
        <v>0</v>
      </c>
      <c r="CW73">
        <v>1</v>
      </c>
      <c r="CX73">
        <v>0</v>
      </c>
      <c r="CY73">
        <v>0</v>
      </c>
      <c r="CZ73">
        <v>0</v>
      </c>
      <c r="DA73">
        <v>1</v>
      </c>
      <c r="DB73">
        <v>0</v>
      </c>
      <c r="DC73">
        <v>0</v>
      </c>
      <c r="DD73">
        <v>0</v>
      </c>
      <c r="DE73">
        <v>0</v>
      </c>
      <c r="DF73">
        <v>0</v>
      </c>
      <c r="DG73">
        <v>1</v>
      </c>
      <c r="DH73">
        <v>0</v>
      </c>
      <c r="DI73">
        <v>0</v>
      </c>
      <c r="DJ73">
        <v>0</v>
      </c>
      <c r="DK73">
        <v>0</v>
      </c>
      <c r="DL73">
        <v>1</v>
      </c>
      <c r="DM73">
        <v>0</v>
      </c>
      <c r="DN73">
        <v>0</v>
      </c>
      <c r="DO73">
        <v>0</v>
      </c>
      <c r="DP73">
        <v>0</v>
      </c>
      <c r="DQ73">
        <v>1</v>
      </c>
      <c r="DR73">
        <v>0</v>
      </c>
      <c r="DS73">
        <v>0</v>
      </c>
      <c r="DT73">
        <v>0</v>
      </c>
      <c r="DU73">
        <v>1</v>
      </c>
      <c r="DV73">
        <v>0</v>
      </c>
      <c r="DW73">
        <v>0</v>
      </c>
      <c r="DX73">
        <v>0</v>
      </c>
      <c r="DY73">
        <v>0</v>
      </c>
      <c r="DZ73">
        <v>0</v>
      </c>
      <c r="EA73">
        <v>1</v>
      </c>
      <c r="EB73">
        <v>0</v>
      </c>
      <c r="EC73">
        <v>0</v>
      </c>
      <c r="ED73">
        <v>0</v>
      </c>
      <c r="EE73">
        <v>0</v>
      </c>
      <c r="EF73">
        <v>1</v>
      </c>
      <c r="EG73">
        <v>0</v>
      </c>
      <c r="EH73">
        <v>0</v>
      </c>
      <c r="EI73">
        <v>0</v>
      </c>
      <c r="EJ73">
        <v>0</v>
      </c>
      <c r="EK73">
        <v>0</v>
      </c>
      <c r="EL73">
        <v>1</v>
      </c>
      <c r="EM73">
        <v>0</v>
      </c>
      <c r="EN73">
        <v>0</v>
      </c>
      <c r="EO73">
        <v>0</v>
      </c>
      <c r="EP73" s="40">
        <f t="shared" si="146"/>
        <v>0</v>
      </c>
      <c r="EQ73" s="40">
        <f t="shared" si="147"/>
        <v>0</v>
      </c>
      <c r="ER73" s="40">
        <f t="shared" si="148"/>
        <v>0</v>
      </c>
      <c r="ES73" s="40">
        <f t="shared" si="149"/>
        <v>0</v>
      </c>
      <c r="ET73" s="40">
        <f t="shared" si="150"/>
        <v>0</v>
      </c>
      <c r="EU73" s="40">
        <f t="shared" si="151"/>
        <v>0</v>
      </c>
      <c r="EV73" s="40">
        <f t="shared" si="152"/>
        <v>0</v>
      </c>
      <c r="EW73" s="40">
        <f t="shared" si="153"/>
        <v>0</v>
      </c>
      <c r="EX73" s="40">
        <f t="shared" si="154"/>
        <v>0</v>
      </c>
      <c r="EY73" s="40">
        <f t="shared" si="155"/>
        <v>0</v>
      </c>
      <c r="EZ73" s="40">
        <f t="shared" si="156"/>
        <v>0</v>
      </c>
      <c r="FA73" s="40">
        <f t="shared" si="157"/>
        <v>0</v>
      </c>
      <c r="FB73" s="40">
        <f t="shared" si="158"/>
        <v>1</v>
      </c>
      <c r="FC73" s="40">
        <f t="shared" si="159"/>
        <v>0</v>
      </c>
      <c r="FD73" s="40">
        <f t="shared" si="160"/>
        <v>1</v>
      </c>
      <c r="FE73" s="40">
        <f t="shared" si="161"/>
        <v>1</v>
      </c>
      <c r="FF73" s="40">
        <f t="shared" si="162"/>
        <v>1</v>
      </c>
      <c r="FG73" s="40">
        <f t="shared" si="163"/>
        <v>0</v>
      </c>
      <c r="FH73" s="40">
        <f t="shared" si="164"/>
        <v>1</v>
      </c>
      <c r="FI73" s="40">
        <f t="shared" si="165"/>
        <v>0</v>
      </c>
      <c r="FJ73" s="40">
        <f t="shared" si="166"/>
        <v>1</v>
      </c>
      <c r="FK73" s="38">
        <f t="shared" si="167"/>
        <v>6</v>
      </c>
      <c r="FL73">
        <v>4</v>
      </c>
      <c r="FM73">
        <v>4</v>
      </c>
      <c r="FN73">
        <v>5</v>
      </c>
      <c r="FO73">
        <v>6</v>
      </c>
      <c r="FP73">
        <v>6</v>
      </c>
      <c r="FQ73">
        <v>6</v>
      </c>
      <c r="FR73">
        <v>6</v>
      </c>
      <c r="FS73">
        <v>6</v>
      </c>
      <c r="FT73">
        <v>4</v>
      </c>
      <c r="FU73">
        <v>2</v>
      </c>
      <c r="FV73" s="38">
        <f t="shared" si="184"/>
        <v>29</v>
      </c>
      <c r="FW73" s="38">
        <f t="shared" si="185"/>
        <v>20</v>
      </c>
      <c r="FX73">
        <v>3</v>
      </c>
      <c r="FY73">
        <v>4</v>
      </c>
      <c r="FZ73">
        <v>4</v>
      </c>
      <c r="GA73">
        <v>1</v>
      </c>
      <c r="GB73">
        <v>3</v>
      </c>
      <c r="GC73">
        <v>3</v>
      </c>
      <c r="GD73">
        <v>5</v>
      </c>
      <c r="GE73">
        <v>3</v>
      </c>
      <c r="GF73">
        <v>4</v>
      </c>
      <c r="GG73">
        <v>2</v>
      </c>
      <c r="GH73">
        <v>2</v>
      </c>
      <c r="GI73">
        <v>2</v>
      </c>
      <c r="GJ73">
        <v>3</v>
      </c>
      <c r="GK73">
        <v>2</v>
      </c>
      <c r="GL73">
        <v>3</v>
      </c>
      <c r="GM73">
        <v>4</v>
      </c>
      <c r="GN73">
        <v>3</v>
      </c>
      <c r="GO73">
        <v>4</v>
      </c>
      <c r="GP73">
        <v>5</v>
      </c>
      <c r="GQ73">
        <v>5</v>
      </c>
      <c r="GR73">
        <v>5</v>
      </c>
      <c r="GS73">
        <v>5</v>
      </c>
      <c r="GT73">
        <v>4</v>
      </c>
      <c r="GU73">
        <v>4</v>
      </c>
      <c r="GV73">
        <v>4</v>
      </c>
      <c r="GW73">
        <v>2</v>
      </c>
      <c r="GX73">
        <v>3</v>
      </c>
      <c r="GY73">
        <v>2</v>
      </c>
      <c r="GZ73">
        <v>3</v>
      </c>
      <c r="HA73">
        <v>4</v>
      </c>
      <c r="HB73">
        <v>5</v>
      </c>
      <c r="HC73">
        <v>5</v>
      </c>
      <c r="HD73" s="38">
        <f t="shared" si="186"/>
        <v>3</v>
      </c>
      <c r="HE73" s="38">
        <f t="shared" si="187"/>
        <v>3.6666666666666665</v>
      </c>
      <c r="HF73" s="38">
        <f t="shared" si="188"/>
        <v>3</v>
      </c>
      <c r="HG73" s="38">
        <f t="shared" si="189"/>
        <v>2.7142857142857144</v>
      </c>
      <c r="HH73" s="38">
        <f t="shared" si="190"/>
        <v>4.8</v>
      </c>
      <c r="HI73" s="38">
        <f t="shared" si="191"/>
        <v>3.5</v>
      </c>
      <c r="HJ73" s="38">
        <f t="shared" si="192"/>
        <v>2.6666666666666665</v>
      </c>
      <c r="HK73" s="38">
        <f t="shared" si="193"/>
        <v>4.666666666666667</v>
      </c>
      <c r="HL73" t="s">
        <v>826</v>
      </c>
      <c r="HM73">
        <v>1</v>
      </c>
      <c r="HN73" t="s">
        <v>827</v>
      </c>
      <c r="HO73">
        <v>1</v>
      </c>
      <c r="HP73">
        <v>0</v>
      </c>
      <c r="HQ73">
        <v>0</v>
      </c>
      <c r="HR73">
        <v>0</v>
      </c>
      <c r="HS73">
        <v>0</v>
      </c>
      <c r="HT73">
        <v>0</v>
      </c>
      <c r="HU73">
        <v>0</v>
      </c>
      <c r="HV73">
        <v>0</v>
      </c>
      <c r="HW73">
        <v>0</v>
      </c>
      <c r="HX73">
        <v>1</v>
      </c>
      <c r="HY73">
        <v>1</v>
      </c>
      <c r="HZ73">
        <v>0</v>
      </c>
      <c r="IA73">
        <v>0</v>
      </c>
      <c r="IB73">
        <v>0</v>
      </c>
      <c r="IC73">
        <v>0</v>
      </c>
      <c r="ID73">
        <v>0</v>
      </c>
      <c r="IE73">
        <v>0</v>
      </c>
      <c r="IF73">
        <v>0</v>
      </c>
      <c r="IG73">
        <v>0</v>
      </c>
      <c r="IH73">
        <v>0</v>
      </c>
      <c r="II73">
        <v>0</v>
      </c>
      <c r="IJ73">
        <v>0</v>
      </c>
      <c r="IK73">
        <v>0</v>
      </c>
      <c r="IL73">
        <v>0</v>
      </c>
      <c r="IM73">
        <v>0</v>
      </c>
      <c r="IN73">
        <v>0</v>
      </c>
      <c r="IO73">
        <v>0</v>
      </c>
      <c r="IP73">
        <v>0</v>
      </c>
      <c r="IQ73">
        <v>0</v>
      </c>
      <c r="IR73">
        <v>0</v>
      </c>
      <c r="IS73">
        <v>0</v>
      </c>
      <c r="IT73">
        <v>0</v>
      </c>
      <c r="IU73">
        <v>0</v>
      </c>
      <c r="IV73">
        <v>0</v>
      </c>
      <c r="IW73">
        <v>0</v>
      </c>
      <c r="IX73">
        <v>0</v>
      </c>
      <c r="IY73">
        <v>0</v>
      </c>
      <c r="IZ73">
        <v>1</v>
      </c>
      <c r="JA73">
        <v>1</v>
      </c>
      <c r="JB73">
        <v>0</v>
      </c>
      <c r="JC73">
        <v>0</v>
      </c>
      <c r="JD73">
        <v>0</v>
      </c>
      <c r="JE73">
        <v>0</v>
      </c>
      <c r="JF73">
        <v>1</v>
      </c>
      <c r="JG73">
        <v>1</v>
      </c>
      <c r="JH73">
        <v>0</v>
      </c>
      <c r="JI73">
        <v>0</v>
      </c>
      <c r="JJ73">
        <v>0</v>
      </c>
      <c r="JK73">
        <v>0</v>
      </c>
      <c r="JL73">
        <v>0</v>
      </c>
      <c r="JM73">
        <v>0</v>
      </c>
      <c r="JN73">
        <v>0</v>
      </c>
      <c r="JO73">
        <v>2</v>
      </c>
      <c r="JP73">
        <v>2</v>
      </c>
      <c r="JR73">
        <v>3</v>
      </c>
      <c r="JS73">
        <v>2</v>
      </c>
      <c r="JT73">
        <v>2</v>
      </c>
      <c r="JU73">
        <v>0</v>
      </c>
      <c r="JV73">
        <v>2</v>
      </c>
      <c r="JW73">
        <v>1</v>
      </c>
      <c r="JY73">
        <v>2</v>
      </c>
      <c r="JZ73">
        <v>3</v>
      </c>
      <c r="KA73">
        <v>3</v>
      </c>
      <c r="KB73">
        <v>2</v>
      </c>
      <c r="KC73">
        <v>2</v>
      </c>
      <c r="KD73" s="52">
        <f t="shared" si="194"/>
        <v>16</v>
      </c>
      <c r="KE73" s="48">
        <f t="shared" si="195"/>
        <v>10</v>
      </c>
      <c r="KF73" s="53">
        <f t="shared" si="196"/>
        <v>26</v>
      </c>
      <c r="KG73">
        <v>51</v>
      </c>
      <c r="KH73">
        <v>1</v>
      </c>
      <c r="KI73">
        <v>1</v>
      </c>
      <c r="KJ73">
        <v>1</v>
      </c>
      <c r="KK73">
        <v>0</v>
      </c>
      <c r="KL73">
        <v>0</v>
      </c>
      <c r="KM73">
        <v>0</v>
      </c>
      <c r="KN73">
        <v>0</v>
      </c>
      <c r="KO73">
        <v>0</v>
      </c>
      <c r="KP73">
        <v>0</v>
      </c>
      <c r="KQ73">
        <v>0</v>
      </c>
      <c r="KR73">
        <v>0</v>
      </c>
      <c r="KS73" t="s">
        <v>584</v>
      </c>
      <c r="KT73" t="s">
        <v>584</v>
      </c>
      <c r="KU73" t="s">
        <v>828</v>
      </c>
      <c r="KV73">
        <v>3</v>
      </c>
      <c r="KW73">
        <v>1</v>
      </c>
      <c r="KX73">
        <v>1</v>
      </c>
      <c r="KY73">
        <v>1</v>
      </c>
      <c r="KZ73">
        <v>1</v>
      </c>
      <c r="LA73">
        <v>3</v>
      </c>
      <c r="LB73">
        <v>3</v>
      </c>
      <c r="LC73">
        <v>3</v>
      </c>
      <c r="LD73">
        <v>3</v>
      </c>
      <c r="LE73">
        <v>3</v>
      </c>
      <c r="LF73">
        <v>3</v>
      </c>
      <c r="LG73" t="s">
        <v>584</v>
      </c>
      <c r="LH73">
        <v>4</v>
      </c>
      <c r="LI73">
        <v>4</v>
      </c>
      <c r="LJ73">
        <v>5</v>
      </c>
      <c r="LK73">
        <v>4</v>
      </c>
      <c r="LL73">
        <v>3</v>
      </c>
      <c r="LM73">
        <v>3</v>
      </c>
      <c r="LN73">
        <v>5</v>
      </c>
      <c r="LO73">
        <v>5</v>
      </c>
      <c r="LP73">
        <v>5</v>
      </c>
      <c r="LQ73">
        <v>3</v>
      </c>
      <c r="LR73">
        <v>5</v>
      </c>
      <c r="LS73">
        <v>5</v>
      </c>
      <c r="LT73">
        <v>5</v>
      </c>
      <c r="LU73">
        <v>5</v>
      </c>
      <c r="LV73">
        <v>5</v>
      </c>
      <c r="LW73">
        <v>3</v>
      </c>
      <c r="LX73">
        <v>5</v>
      </c>
      <c r="LY73">
        <v>3</v>
      </c>
      <c r="LZ73">
        <v>5</v>
      </c>
      <c r="MA73">
        <v>4</v>
      </c>
      <c r="MB73" s="3">
        <f t="shared" si="143"/>
        <v>4</v>
      </c>
      <c r="MC73" s="3">
        <f t="shared" si="168"/>
        <v>2</v>
      </c>
      <c r="MD73" s="3">
        <f t="shared" si="134"/>
        <v>5</v>
      </c>
      <c r="ME73" s="3">
        <f t="shared" si="135"/>
        <v>4</v>
      </c>
      <c r="MF73" s="3">
        <f t="shared" si="136"/>
        <v>3</v>
      </c>
      <c r="MG73" s="3">
        <f t="shared" si="137"/>
        <v>3</v>
      </c>
      <c r="MH73" s="3">
        <f t="shared" si="169"/>
        <v>1</v>
      </c>
      <c r="MI73" s="3">
        <f t="shared" si="170"/>
        <v>1</v>
      </c>
      <c r="MJ73" s="3">
        <f t="shared" si="129"/>
        <v>5</v>
      </c>
      <c r="MK73" s="3">
        <f t="shared" si="138"/>
        <v>3</v>
      </c>
      <c r="ML73" s="3">
        <f t="shared" si="130"/>
        <v>5</v>
      </c>
      <c r="MM73" s="3">
        <f t="shared" si="139"/>
        <v>5</v>
      </c>
      <c r="MN73" s="3">
        <f t="shared" si="131"/>
        <v>5</v>
      </c>
      <c r="MO73" s="3">
        <f t="shared" si="140"/>
        <v>5</v>
      </c>
      <c r="MP73" s="3">
        <f t="shared" si="132"/>
        <v>5</v>
      </c>
      <c r="MQ73" s="3">
        <f t="shared" si="133"/>
        <v>3</v>
      </c>
      <c r="MR73" s="3">
        <f t="shared" si="171"/>
        <v>5</v>
      </c>
      <c r="MS73" s="3">
        <f t="shared" si="172"/>
        <v>3</v>
      </c>
      <c r="MT73" s="3">
        <f t="shared" si="142"/>
        <v>5</v>
      </c>
      <c r="MU73" s="3">
        <f t="shared" si="173"/>
        <v>2</v>
      </c>
      <c r="MV73" s="34">
        <f t="shared" si="174"/>
        <v>74</v>
      </c>
      <c r="MW73">
        <v>2</v>
      </c>
      <c r="MX73">
        <v>0</v>
      </c>
      <c r="MY73">
        <v>3</v>
      </c>
      <c r="MZ73">
        <v>2</v>
      </c>
      <c r="NA73">
        <v>2</v>
      </c>
      <c r="NB73">
        <v>4</v>
      </c>
      <c r="NC73">
        <v>2</v>
      </c>
      <c r="ND73">
        <v>4</v>
      </c>
      <c r="NE73">
        <v>3</v>
      </c>
      <c r="NF73">
        <v>2</v>
      </c>
      <c r="NG73">
        <v>2</v>
      </c>
      <c r="NH73" s="59">
        <f t="shared" si="175"/>
        <v>0</v>
      </c>
      <c r="NI73">
        <f t="shared" si="176"/>
        <v>50</v>
      </c>
      <c r="NJ73">
        <f t="shared" si="177"/>
        <v>24</v>
      </c>
      <c r="NK73" s="34">
        <f t="shared" si="178"/>
        <v>48</v>
      </c>
    </row>
    <row r="74" spans="1:375" x14ac:dyDescent="0.2">
      <c r="A74" t="s">
        <v>162</v>
      </c>
      <c r="B74">
        <v>73</v>
      </c>
      <c r="C74" s="26">
        <v>42810</v>
      </c>
      <c r="D74">
        <v>6</v>
      </c>
      <c r="E74">
        <v>7</v>
      </c>
      <c r="F74">
        <v>5</v>
      </c>
      <c r="G74">
        <v>1</v>
      </c>
      <c r="H74">
        <v>0</v>
      </c>
      <c r="I74">
        <v>0</v>
      </c>
      <c r="J74">
        <v>0</v>
      </c>
      <c r="K74">
        <v>0</v>
      </c>
      <c r="L74">
        <v>0</v>
      </c>
      <c r="M74">
        <v>1</v>
      </c>
      <c r="N74">
        <v>0</v>
      </c>
      <c r="O74">
        <v>0</v>
      </c>
      <c r="P74">
        <v>0</v>
      </c>
      <c r="Q74">
        <v>0</v>
      </c>
      <c r="R74">
        <v>0</v>
      </c>
      <c r="S74">
        <v>1</v>
      </c>
      <c r="T74">
        <f t="shared" si="144"/>
        <v>0</v>
      </c>
      <c r="U74">
        <f t="shared" si="145"/>
        <v>0</v>
      </c>
      <c r="V74" s="35">
        <f t="shared" si="179"/>
        <v>2</v>
      </c>
      <c r="W74">
        <v>1</v>
      </c>
      <c r="X74">
        <v>0</v>
      </c>
      <c r="Y74">
        <v>2</v>
      </c>
      <c r="Z74">
        <v>0</v>
      </c>
      <c r="AA74">
        <v>0</v>
      </c>
      <c r="AB74">
        <v>0</v>
      </c>
      <c r="AC74">
        <v>0</v>
      </c>
      <c r="AD74">
        <v>2</v>
      </c>
      <c r="AE74">
        <v>1</v>
      </c>
      <c r="AF74">
        <v>1</v>
      </c>
      <c r="AG74">
        <v>1</v>
      </c>
      <c r="AH74">
        <v>2</v>
      </c>
      <c r="AI74">
        <v>0</v>
      </c>
      <c r="AJ74" s="38">
        <f t="shared" si="180"/>
        <v>5</v>
      </c>
      <c r="AK74" s="38">
        <f t="shared" si="181"/>
        <v>0</v>
      </c>
      <c r="AL74" s="38">
        <f t="shared" si="182"/>
        <v>5</v>
      </c>
      <c r="AM74" s="38">
        <f t="shared" si="183"/>
        <v>10</v>
      </c>
      <c r="AN74">
        <v>1</v>
      </c>
      <c r="AO74">
        <v>0</v>
      </c>
      <c r="AP74">
        <v>0</v>
      </c>
      <c r="AQ74">
        <v>0</v>
      </c>
      <c r="AR74">
        <v>0</v>
      </c>
      <c r="AS74">
        <v>0</v>
      </c>
      <c r="AT74">
        <v>1</v>
      </c>
      <c r="AU74">
        <v>0</v>
      </c>
      <c r="AV74">
        <v>0</v>
      </c>
      <c r="AW74">
        <v>0</v>
      </c>
      <c r="AX74">
        <v>1</v>
      </c>
      <c r="AY74">
        <v>0</v>
      </c>
      <c r="AZ74">
        <v>0</v>
      </c>
      <c r="BA74">
        <v>0</v>
      </c>
      <c r="BB74">
        <v>0</v>
      </c>
      <c r="BC74">
        <v>0</v>
      </c>
      <c r="BD74">
        <v>1</v>
      </c>
      <c r="BE74">
        <v>0</v>
      </c>
      <c r="BF74">
        <v>0</v>
      </c>
      <c r="BG74">
        <v>0</v>
      </c>
      <c r="BH74">
        <v>0</v>
      </c>
      <c r="BI74">
        <v>0</v>
      </c>
      <c r="BJ74">
        <v>0</v>
      </c>
      <c r="BK74">
        <v>0</v>
      </c>
      <c r="BL74">
        <v>1</v>
      </c>
      <c r="BM74">
        <v>0</v>
      </c>
      <c r="BN74">
        <v>1</v>
      </c>
      <c r="BO74">
        <v>0</v>
      </c>
      <c r="BP74">
        <v>0</v>
      </c>
      <c r="BQ74">
        <v>0</v>
      </c>
      <c r="BR74">
        <v>0</v>
      </c>
      <c r="BS74">
        <v>1</v>
      </c>
      <c r="BT74">
        <v>0</v>
      </c>
      <c r="BU74">
        <v>0</v>
      </c>
      <c r="BV74">
        <v>0</v>
      </c>
      <c r="BW74">
        <v>0</v>
      </c>
      <c r="BX74">
        <v>1</v>
      </c>
      <c r="BY74">
        <v>0</v>
      </c>
      <c r="BZ74">
        <v>0</v>
      </c>
      <c r="CA74">
        <v>0</v>
      </c>
      <c r="CB74">
        <v>0</v>
      </c>
      <c r="CC74">
        <v>1</v>
      </c>
      <c r="CD74">
        <v>0</v>
      </c>
      <c r="CE74">
        <v>0</v>
      </c>
      <c r="CF74">
        <v>0</v>
      </c>
      <c r="CG74">
        <v>1</v>
      </c>
      <c r="CH74">
        <v>0</v>
      </c>
      <c r="CI74">
        <v>0</v>
      </c>
      <c r="CJ74">
        <v>0</v>
      </c>
      <c r="CK74">
        <v>0</v>
      </c>
      <c r="CL74">
        <v>1</v>
      </c>
      <c r="CM74">
        <v>0</v>
      </c>
      <c r="CN74">
        <v>0</v>
      </c>
      <c r="CO74">
        <v>0</v>
      </c>
      <c r="CP74">
        <v>0</v>
      </c>
      <c r="CQ74">
        <v>0</v>
      </c>
      <c r="CR74">
        <v>1</v>
      </c>
      <c r="CS74">
        <v>0</v>
      </c>
      <c r="CT74">
        <v>0</v>
      </c>
      <c r="CU74">
        <v>0</v>
      </c>
      <c r="CV74">
        <v>0</v>
      </c>
      <c r="CW74">
        <v>1</v>
      </c>
      <c r="CX74">
        <v>0</v>
      </c>
      <c r="CY74">
        <v>0</v>
      </c>
      <c r="CZ74">
        <v>0</v>
      </c>
      <c r="DA74">
        <v>1</v>
      </c>
      <c r="DB74">
        <v>0</v>
      </c>
      <c r="DC74">
        <v>0</v>
      </c>
      <c r="DD74">
        <v>0</v>
      </c>
      <c r="DE74">
        <v>0</v>
      </c>
      <c r="DF74">
        <v>0</v>
      </c>
      <c r="DG74">
        <v>1</v>
      </c>
      <c r="DH74">
        <v>0</v>
      </c>
      <c r="DI74">
        <v>0</v>
      </c>
      <c r="DJ74">
        <v>0</v>
      </c>
      <c r="DK74">
        <v>0</v>
      </c>
      <c r="DL74">
        <v>1</v>
      </c>
      <c r="DM74">
        <v>0</v>
      </c>
      <c r="DN74">
        <v>0</v>
      </c>
      <c r="DO74">
        <v>0</v>
      </c>
      <c r="DP74">
        <v>0</v>
      </c>
      <c r="DQ74">
        <v>1</v>
      </c>
      <c r="DR74">
        <v>0</v>
      </c>
      <c r="DS74">
        <v>0</v>
      </c>
      <c r="DT74">
        <v>0</v>
      </c>
      <c r="DU74">
        <v>1</v>
      </c>
      <c r="DV74">
        <v>0</v>
      </c>
      <c r="DW74">
        <v>0</v>
      </c>
      <c r="DX74">
        <v>0</v>
      </c>
      <c r="DY74">
        <v>0</v>
      </c>
      <c r="DZ74">
        <v>1</v>
      </c>
      <c r="EA74">
        <v>0</v>
      </c>
      <c r="EB74">
        <v>0</v>
      </c>
      <c r="EC74">
        <v>0</v>
      </c>
      <c r="ED74">
        <v>0</v>
      </c>
      <c r="EF74">
        <v>1</v>
      </c>
      <c r="EG74">
        <v>0</v>
      </c>
      <c r="EH74">
        <v>0</v>
      </c>
      <c r="EI74">
        <v>0</v>
      </c>
      <c r="EJ74">
        <v>0</v>
      </c>
      <c r="EK74">
        <v>0</v>
      </c>
      <c r="EL74">
        <v>0</v>
      </c>
      <c r="EM74">
        <v>0</v>
      </c>
      <c r="EN74">
        <v>0</v>
      </c>
      <c r="EO74">
        <v>1</v>
      </c>
      <c r="EP74" s="40">
        <f t="shared" si="146"/>
        <v>0</v>
      </c>
      <c r="EQ74" s="40">
        <f t="shared" si="147"/>
        <v>1</v>
      </c>
      <c r="ER74" s="40">
        <f t="shared" si="148"/>
        <v>0</v>
      </c>
      <c r="ES74" s="40">
        <f t="shared" si="149"/>
        <v>1</v>
      </c>
      <c r="ET74" s="40" t="str">
        <f t="shared" si="150"/>
        <v>SKIP</v>
      </c>
      <c r="EU74" s="40">
        <f t="shared" si="151"/>
        <v>1</v>
      </c>
      <c r="EV74" s="40">
        <f t="shared" si="152"/>
        <v>1</v>
      </c>
      <c r="EW74" s="40">
        <f t="shared" si="153"/>
        <v>1</v>
      </c>
      <c r="EX74" s="40">
        <f t="shared" si="154"/>
        <v>1</v>
      </c>
      <c r="EY74" s="40">
        <f t="shared" si="155"/>
        <v>0</v>
      </c>
      <c r="EZ74" s="40">
        <f t="shared" si="156"/>
        <v>0</v>
      </c>
      <c r="FA74" s="40">
        <f t="shared" si="157"/>
        <v>1</v>
      </c>
      <c r="FB74" s="40">
        <f t="shared" si="158"/>
        <v>1</v>
      </c>
      <c r="FC74" s="40">
        <f t="shared" si="159"/>
        <v>0</v>
      </c>
      <c r="FD74" s="40">
        <f t="shared" si="160"/>
        <v>1</v>
      </c>
      <c r="FE74" s="40">
        <f t="shared" si="161"/>
        <v>1</v>
      </c>
      <c r="FF74" s="40">
        <f t="shared" si="162"/>
        <v>1</v>
      </c>
      <c r="FG74" s="40">
        <f t="shared" si="163"/>
        <v>0</v>
      </c>
      <c r="FH74" s="40">
        <f t="shared" si="164"/>
        <v>0</v>
      </c>
      <c r="FI74" s="40">
        <f t="shared" si="165"/>
        <v>0</v>
      </c>
      <c r="FJ74" s="40" t="str">
        <f t="shared" si="166"/>
        <v>SKIP</v>
      </c>
      <c r="FK74" s="38">
        <f t="shared" si="167"/>
        <v>11</v>
      </c>
      <c r="FL74">
        <v>0</v>
      </c>
      <c r="FM74">
        <v>0</v>
      </c>
      <c r="FN74">
        <v>0</v>
      </c>
      <c r="FO74">
        <v>99</v>
      </c>
      <c r="FP74">
        <v>99</v>
      </c>
      <c r="FQ74">
        <v>99</v>
      </c>
      <c r="FR74">
        <v>0</v>
      </c>
      <c r="FS74">
        <v>99</v>
      </c>
      <c r="FT74">
        <v>5</v>
      </c>
      <c r="FU74">
        <v>99</v>
      </c>
      <c r="FV74" s="38">
        <f t="shared" si="184"/>
        <v>297</v>
      </c>
      <c r="FW74" s="38">
        <f t="shared" si="185"/>
        <v>203</v>
      </c>
      <c r="FX74" s="32">
        <f>AVERAGE(FY74:GA74)</f>
        <v>4</v>
      </c>
      <c r="FY74">
        <v>4</v>
      </c>
      <c r="FZ74">
        <v>4</v>
      </c>
      <c r="GA74">
        <v>4</v>
      </c>
      <c r="GB74" s="32">
        <f>AVERAGE(GD74)</f>
        <v>0</v>
      </c>
      <c r="GC74" s="32">
        <f>AVERAGE(GD74)</f>
        <v>0</v>
      </c>
      <c r="GD74">
        <v>0</v>
      </c>
      <c r="GE74">
        <v>0</v>
      </c>
      <c r="GF74">
        <v>0</v>
      </c>
      <c r="GG74">
        <v>2</v>
      </c>
      <c r="GH74">
        <v>2</v>
      </c>
      <c r="GI74">
        <v>3</v>
      </c>
      <c r="GJ74">
        <v>2</v>
      </c>
      <c r="GK74">
        <v>3</v>
      </c>
      <c r="GL74" s="32">
        <f>AVERAGE(GH74:GK74,GM74:GN74)</f>
        <v>3</v>
      </c>
      <c r="GM74">
        <v>4</v>
      </c>
      <c r="GN74">
        <v>4</v>
      </c>
      <c r="GO74">
        <v>0</v>
      </c>
      <c r="GP74">
        <v>2</v>
      </c>
      <c r="GQ74" s="32">
        <f>AVERAGE(GO74:GP74,GR74:GS74)</f>
        <v>1.25</v>
      </c>
      <c r="GR74">
        <v>3</v>
      </c>
      <c r="GS74">
        <v>0</v>
      </c>
      <c r="GT74" s="32">
        <v>0</v>
      </c>
      <c r="GU74" s="32">
        <v>0</v>
      </c>
      <c r="GV74">
        <v>0</v>
      </c>
      <c r="GW74" s="32">
        <v>0</v>
      </c>
      <c r="GX74">
        <v>0</v>
      </c>
      <c r="GY74">
        <v>0</v>
      </c>
      <c r="GZ74">
        <v>0</v>
      </c>
      <c r="HA74">
        <v>2</v>
      </c>
      <c r="HB74">
        <v>2</v>
      </c>
      <c r="HC74">
        <v>2</v>
      </c>
      <c r="HD74" s="38">
        <f>AVERAGE(FX74:GA74)</f>
        <v>4</v>
      </c>
      <c r="HE74" s="38">
        <f>AVERAGE(GB74:GD74)</f>
        <v>0</v>
      </c>
      <c r="HF74" s="38">
        <f t="shared" si="188"/>
        <v>0.66666666666666663</v>
      </c>
      <c r="HG74" s="38">
        <f>AVERAGE(GH74:GN74)</f>
        <v>3</v>
      </c>
      <c r="HH74" s="38">
        <f>AVERAGE(GO74:GS74)</f>
        <v>1.25</v>
      </c>
      <c r="HI74" s="38">
        <f>AVERAGE(GT74:GW74)</f>
        <v>0</v>
      </c>
      <c r="HJ74" s="38">
        <f t="shared" si="192"/>
        <v>0</v>
      </c>
      <c r="HK74" s="38">
        <f t="shared" si="193"/>
        <v>2</v>
      </c>
      <c r="HL74">
        <v>52</v>
      </c>
      <c r="HM74">
        <v>0</v>
      </c>
      <c r="HN74" t="s">
        <v>829</v>
      </c>
      <c r="HO74">
        <v>7</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1</v>
      </c>
      <c r="JG74">
        <v>1</v>
      </c>
      <c r="JH74">
        <v>0</v>
      </c>
      <c r="JI74">
        <v>0</v>
      </c>
      <c r="JJ74">
        <v>0</v>
      </c>
      <c r="JK74">
        <v>0</v>
      </c>
      <c r="JL74">
        <v>0</v>
      </c>
      <c r="JM74">
        <v>0</v>
      </c>
      <c r="JN74">
        <v>0</v>
      </c>
      <c r="JO74">
        <v>0</v>
      </c>
      <c r="JP74">
        <v>0</v>
      </c>
      <c r="JQ74">
        <v>0</v>
      </c>
      <c r="JR74">
        <v>0</v>
      </c>
      <c r="JS74">
        <v>1</v>
      </c>
      <c r="JT74">
        <v>0</v>
      </c>
      <c r="JU74">
        <v>0</v>
      </c>
      <c r="JV74">
        <v>0</v>
      </c>
      <c r="JW74">
        <v>0</v>
      </c>
      <c r="JX74">
        <v>2</v>
      </c>
      <c r="JY74">
        <v>0</v>
      </c>
      <c r="JZ74">
        <v>2</v>
      </c>
      <c r="KA74">
        <v>0</v>
      </c>
      <c r="KB74">
        <v>0</v>
      </c>
      <c r="KC74">
        <v>0</v>
      </c>
      <c r="KD74" s="52">
        <f t="shared" si="194"/>
        <v>3</v>
      </c>
      <c r="KE74" s="48">
        <f t="shared" si="195"/>
        <v>2</v>
      </c>
      <c r="KF74" s="53">
        <f t="shared" si="196"/>
        <v>5</v>
      </c>
      <c r="KG74">
        <v>49</v>
      </c>
      <c r="KH74">
        <v>1</v>
      </c>
      <c r="KI74">
        <v>0</v>
      </c>
      <c r="KJ74">
        <v>0</v>
      </c>
      <c r="KK74">
        <v>0</v>
      </c>
      <c r="KL74">
        <v>0</v>
      </c>
      <c r="KM74">
        <v>0</v>
      </c>
      <c r="KN74">
        <v>0</v>
      </c>
      <c r="KO74">
        <v>0</v>
      </c>
      <c r="KP74">
        <v>0</v>
      </c>
      <c r="KQ74">
        <v>0</v>
      </c>
      <c r="KR74">
        <v>0</v>
      </c>
      <c r="KS74" t="s">
        <v>584</v>
      </c>
      <c r="KT74" t="s">
        <v>830</v>
      </c>
      <c r="KU74" t="s">
        <v>584</v>
      </c>
      <c r="KV74">
        <v>2</v>
      </c>
      <c r="KW74">
        <v>0</v>
      </c>
      <c r="KX74">
        <v>0</v>
      </c>
      <c r="KY74">
        <v>3</v>
      </c>
      <c r="KZ74">
        <v>0</v>
      </c>
      <c r="LA74">
        <v>3</v>
      </c>
      <c r="LB74">
        <v>3</v>
      </c>
      <c r="LC74">
        <v>3</v>
      </c>
      <c r="LD74">
        <v>3</v>
      </c>
      <c r="LE74">
        <v>3</v>
      </c>
      <c r="LF74">
        <v>3</v>
      </c>
      <c r="LG74" t="s">
        <v>584</v>
      </c>
      <c r="LH74">
        <v>2</v>
      </c>
      <c r="LI74">
        <v>5</v>
      </c>
      <c r="LJ74">
        <v>99</v>
      </c>
      <c r="LK74">
        <v>99</v>
      </c>
      <c r="LL74">
        <v>1</v>
      </c>
      <c r="LM74">
        <v>3</v>
      </c>
      <c r="LN74">
        <v>5</v>
      </c>
      <c r="LO74">
        <v>3</v>
      </c>
      <c r="LP74">
        <v>3</v>
      </c>
      <c r="LQ74">
        <v>99</v>
      </c>
      <c r="LR74">
        <v>4</v>
      </c>
      <c r="LS74">
        <v>99</v>
      </c>
      <c r="LT74">
        <v>5</v>
      </c>
      <c r="LU74">
        <v>99</v>
      </c>
      <c r="LV74">
        <v>3</v>
      </c>
      <c r="LW74">
        <v>3</v>
      </c>
      <c r="LX74">
        <v>99</v>
      </c>
      <c r="LY74">
        <v>99</v>
      </c>
      <c r="LZ74">
        <v>99</v>
      </c>
      <c r="MA74">
        <v>5</v>
      </c>
      <c r="MB74" s="3">
        <f t="shared" si="143"/>
        <v>2</v>
      </c>
      <c r="MC74" s="3">
        <f t="shared" si="168"/>
        <v>1</v>
      </c>
      <c r="MD74" s="56">
        <f>AVERAGE(MB74:MC74,MF74:MJ74,ML74,MN74,MP74:MQ74,MS74,MU74)</f>
        <v>2.5384615384615383</v>
      </c>
      <c r="ME74" s="56">
        <f>MD74</f>
        <v>2.5384615384615383</v>
      </c>
      <c r="MF74" s="3">
        <f t="shared" ref="MF74:MF105" si="197">LL74</f>
        <v>1</v>
      </c>
      <c r="MG74" s="3">
        <f t="shared" ref="MG74:MG105" si="198">LM74</f>
        <v>3</v>
      </c>
      <c r="MH74" s="3">
        <f t="shared" si="169"/>
        <v>1</v>
      </c>
      <c r="MI74" s="3">
        <f t="shared" si="170"/>
        <v>3</v>
      </c>
      <c r="MJ74" s="3">
        <f t="shared" si="129"/>
        <v>3</v>
      </c>
      <c r="MK74" s="56">
        <f>MD74</f>
        <v>2.5384615384615383</v>
      </c>
      <c r="ML74" s="3">
        <f t="shared" si="130"/>
        <v>4</v>
      </c>
      <c r="MM74" s="56">
        <f>MD74</f>
        <v>2.5384615384615383</v>
      </c>
      <c r="MN74" s="3">
        <f t="shared" si="131"/>
        <v>5</v>
      </c>
      <c r="MO74" s="56">
        <f>MD74</f>
        <v>2.5384615384615383</v>
      </c>
      <c r="MP74" s="3">
        <f t="shared" si="132"/>
        <v>3</v>
      </c>
      <c r="MQ74" s="3">
        <f t="shared" si="133"/>
        <v>3</v>
      </c>
      <c r="MR74" s="56">
        <f>MD74</f>
        <v>2.5384615384615383</v>
      </c>
      <c r="MS74" s="3">
        <f t="shared" si="172"/>
        <v>3</v>
      </c>
      <c r="MT74" s="56">
        <f>MD74</f>
        <v>2.5384615384615383</v>
      </c>
      <c r="MU74" s="3">
        <f t="shared" si="173"/>
        <v>1</v>
      </c>
      <c r="MV74" s="34">
        <f t="shared" si="174"/>
        <v>50.769230769230774</v>
      </c>
      <c r="MW74">
        <v>1</v>
      </c>
      <c r="MX74">
        <v>0</v>
      </c>
      <c r="MY74">
        <v>3</v>
      </c>
      <c r="MZ74">
        <v>0</v>
      </c>
      <c r="NA74">
        <v>2</v>
      </c>
      <c r="NB74">
        <v>1</v>
      </c>
      <c r="NC74">
        <v>1</v>
      </c>
      <c r="ND74">
        <v>4</v>
      </c>
      <c r="NE74">
        <v>0</v>
      </c>
      <c r="NF74">
        <v>1</v>
      </c>
      <c r="NG74">
        <v>2</v>
      </c>
      <c r="NH74" s="59">
        <f t="shared" si="175"/>
        <v>0</v>
      </c>
      <c r="NI74">
        <f t="shared" si="176"/>
        <v>50</v>
      </c>
      <c r="NJ74">
        <f t="shared" si="177"/>
        <v>13</v>
      </c>
      <c r="NK74" s="34">
        <f t="shared" si="178"/>
        <v>26</v>
      </c>
    </row>
    <row r="75" spans="1:375" x14ac:dyDescent="0.2">
      <c r="A75" t="s">
        <v>163</v>
      </c>
      <c r="B75">
        <v>74</v>
      </c>
      <c r="C75" s="26">
        <v>42796</v>
      </c>
      <c r="D75">
        <v>4</v>
      </c>
      <c r="E75">
        <v>5</v>
      </c>
      <c r="F75">
        <v>4</v>
      </c>
      <c r="G75">
        <v>0</v>
      </c>
      <c r="H75">
        <v>0</v>
      </c>
      <c r="I75">
        <v>1</v>
      </c>
      <c r="J75">
        <v>0</v>
      </c>
      <c r="K75">
        <v>0</v>
      </c>
      <c r="L75">
        <v>1</v>
      </c>
      <c r="M75">
        <v>3</v>
      </c>
      <c r="N75">
        <v>3</v>
      </c>
      <c r="O75">
        <v>2</v>
      </c>
      <c r="P75">
        <v>3</v>
      </c>
      <c r="Q75">
        <v>3</v>
      </c>
      <c r="R75">
        <v>3</v>
      </c>
      <c r="S75">
        <v>2</v>
      </c>
      <c r="T75">
        <f t="shared" si="144"/>
        <v>1</v>
      </c>
      <c r="U75">
        <f t="shared" si="145"/>
        <v>2</v>
      </c>
      <c r="V75" s="35">
        <f t="shared" si="179"/>
        <v>22</v>
      </c>
      <c r="W75">
        <v>4</v>
      </c>
      <c r="X75">
        <v>2</v>
      </c>
      <c r="Y75">
        <v>3</v>
      </c>
      <c r="Z75">
        <v>3</v>
      </c>
      <c r="AA75">
        <v>2</v>
      </c>
      <c r="AB75">
        <v>4</v>
      </c>
      <c r="AC75">
        <v>2</v>
      </c>
      <c r="AD75">
        <v>3</v>
      </c>
      <c r="AE75">
        <v>2</v>
      </c>
      <c r="AF75">
        <v>2</v>
      </c>
      <c r="AG75">
        <v>2</v>
      </c>
      <c r="AH75">
        <v>1</v>
      </c>
      <c r="AI75">
        <v>1</v>
      </c>
      <c r="AJ75" s="38">
        <f t="shared" si="180"/>
        <v>9</v>
      </c>
      <c r="AK75" s="38">
        <f t="shared" si="181"/>
        <v>7</v>
      </c>
      <c r="AL75" s="38">
        <f t="shared" si="182"/>
        <v>15</v>
      </c>
      <c r="AM75" s="38">
        <f t="shared" si="183"/>
        <v>31</v>
      </c>
      <c r="AN75">
        <v>0</v>
      </c>
      <c r="AO75">
        <v>1</v>
      </c>
      <c r="AP75">
        <v>0</v>
      </c>
      <c r="AQ75">
        <v>0</v>
      </c>
      <c r="AR75">
        <v>0</v>
      </c>
      <c r="AS75">
        <v>0</v>
      </c>
      <c r="AT75">
        <v>0</v>
      </c>
      <c r="AU75">
        <v>1</v>
      </c>
      <c r="AV75">
        <v>0</v>
      </c>
      <c r="AW75">
        <v>0</v>
      </c>
      <c r="AX75">
        <v>1</v>
      </c>
      <c r="AY75">
        <v>0</v>
      </c>
      <c r="AZ75">
        <v>0</v>
      </c>
      <c r="BA75">
        <v>0</v>
      </c>
      <c r="BB75">
        <v>0</v>
      </c>
      <c r="BC75">
        <v>0</v>
      </c>
      <c r="BD75">
        <v>1</v>
      </c>
      <c r="BE75">
        <v>0</v>
      </c>
      <c r="BF75">
        <v>0</v>
      </c>
      <c r="BG75">
        <v>0</v>
      </c>
      <c r="BH75">
        <v>1</v>
      </c>
      <c r="BI75">
        <v>0</v>
      </c>
      <c r="BJ75">
        <v>0</v>
      </c>
      <c r="BK75">
        <v>0</v>
      </c>
      <c r="BL75">
        <v>0</v>
      </c>
      <c r="BM75">
        <v>0</v>
      </c>
      <c r="BN75">
        <v>1</v>
      </c>
      <c r="BO75">
        <v>0</v>
      </c>
      <c r="BP75">
        <v>0</v>
      </c>
      <c r="BQ75">
        <v>0</v>
      </c>
      <c r="BR75">
        <v>0</v>
      </c>
      <c r="BS75">
        <v>1</v>
      </c>
      <c r="BT75">
        <v>0</v>
      </c>
      <c r="BU75">
        <v>0</v>
      </c>
      <c r="BV75">
        <v>0</v>
      </c>
      <c r="BW75">
        <v>0</v>
      </c>
      <c r="BX75">
        <v>1</v>
      </c>
      <c r="BY75">
        <v>0</v>
      </c>
      <c r="BZ75">
        <v>0</v>
      </c>
      <c r="CA75">
        <v>0</v>
      </c>
      <c r="CB75">
        <v>1</v>
      </c>
      <c r="CC75">
        <v>0</v>
      </c>
      <c r="CD75">
        <v>0</v>
      </c>
      <c r="CE75">
        <v>0</v>
      </c>
      <c r="CF75">
        <v>0</v>
      </c>
      <c r="CG75">
        <v>0</v>
      </c>
      <c r="CH75">
        <v>1</v>
      </c>
      <c r="CI75">
        <v>0</v>
      </c>
      <c r="CJ75">
        <v>0</v>
      </c>
      <c r="CK75">
        <v>0</v>
      </c>
      <c r="CL75">
        <v>0</v>
      </c>
      <c r="CM75">
        <v>1</v>
      </c>
      <c r="CN75">
        <v>0</v>
      </c>
      <c r="CO75">
        <v>0</v>
      </c>
      <c r="CP75">
        <v>0</v>
      </c>
      <c r="CQ75">
        <v>0</v>
      </c>
      <c r="CR75">
        <v>0</v>
      </c>
      <c r="CS75">
        <v>1</v>
      </c>
      <c r="CT75">
        <v>0</v>
      </c>
      <c r="CU75">
        <v>0</v>
      </c>
      <c r="CV75">
        <v>0</v>
      </c>
      <c r="CW75">
        <v>0</v>
      </c>
      <c r="CX75">
        <v>1</v>
      </c>
      <c r="CY75">
        <v>0</v>
      </c>
      <c r="CZ75">
        <v>0</v>
      </c>
      <c r="DA75">
        <v>0</v>
      </c>
      <c r="DB75">
        <v>0</v>
      </c>
      <c r="DC75">
        <v>1</v>
      </c>
      <c r="DD75">
        <v>0</v>
      </c>
      <c r="DE75">
        <v>0</v>
      </c>
      <c r="DF75">
        <v>0</v>
      </c>
      <c r="DG75">
        <v>0</v>
      </c>
      <c r="DH75">
        <v>1</v>
      </c>
      <c r="DI75">
        <v>0</v>
      </c>
      <c r="DJ75">
        <v>0</v>
      </c>
      <c r="DK75">
        <v>0</v>
      </c>
      <c r="DL75">
        <v>0</v>
      </c>
      <c r="DM75">
        <v>0</v>
      </c>
      <c r="DN75">
        <v>1</v>
      </c>
      <c r="DO75">
        <v>0</v>
      </c>
      <c r="DP75">
        <v>0</v>
      </c>
      <c r="DQ75">
        <v>0</v>
      </c>
      <c r="DR75">
        <v>1</v>
      </c>
      <c r="DS75">
        <v>0</v>
      </c>
      <c r="DT75">
        <v>0</v>
      </c>
      <c r="DU75">
        <v>0</v>
      </c>
      <c r="DV75">
        <v>1</v>
      </c>
      <c r="DW75">
        <v>0</v>
      </c>
      <c r="DX75">
        <v>0</v>
      </c>
      <c r="DY75">
        <v>0</v>
      </c>
      <c r="DZ75">
        <v>1</v>
      </c>
      <c r="EA75">
        <v>0</v>
      </c>
      <c r="EB75">
        <v>0</v>
      </c>
      <c r="EC75">
        <v>0</v>
      </c>
      <c r="ED75">
        <v>0</v>
      </c>
      <c r="EF75">
        <v>0</v>
      </c>
      <c r="EG75">
        <v>0</v>
      </c>
      <c r="EH75">
        <v>1</v>
      </c>
      <c r="EI75">
        <v>0</v>
      </c>
      <c r="EJ75">
        <v>0</v>
      </c>
      <c r="EK75">
        <v>0</v>
      </c>
      <c r="EL75">
        <v>0</v>
      </c>
      <c r="EM75">
        <v>0</v>
      </c>
      <c r="EN75">
        <v>1</v>
      </c>
      <c r="EO75">
        <v>0</v>
      </c>
      <c r="EP75" s="40">
        <f t="shared" si="146"/>
        <v>1</v>
      </c>
      <c r="EQ75" s="40">
        <f t="shared" si="147"/>
        <v>2</v>
      </c>
      <c r="ER75" s="40">
        <f t="shared" si="148"/>
        <v>0</v>
      </c>
      <c r="ES75" s="40">
        <f t="shared" si="149"/>
        <v>1</v>
      </c>
      <c r="ET75" s="40">
        <f t="shared" si="150"/>
        <v>0</v>
      </c>
      <c r="EU75" s="40">
        <f t="shared" si="151"/>
        <v>1</v>
      </c>
      <c r="EV75" s="40">
        <f t="shared" si="152"/>
        <v>1</v>
      </c>
      <c r="EW75" s="40">
        <f t="shared" si="153"/>
        <v>1</v>
      </c>
      <c r="EX75" s="40">
        <f t="shared" si="154"/>
        <v>0</v>
      </c>
      <c r="EY75" s="40">
        <f t="shared" si="155"/>
        <v>1</v>
      </c>
      <c r="EZ75" s="40">
        <f t="shared" si="156"/>
        <v>1</v>
      </c>
      <c r="FA75" s="40">
        <f t="shared" si="157"/>
        <v>2</v>
      </c>
      <c r="FB75" s="40">
        <f t="shared" si="158"/>
        <v>2</v>
      </c>
      <c r="FC75" s="40">
        <f t="shared" si="159"/>
        <v>2</v>
      </c>
      <c r="FD75" s="40">
        <f t="shared" si="160"/>
        <v>2</v>
      </c>
      <c r="FE75" s="40">
        <f t="shared" si="161"/>
        <v>3</v>
      </c>
      <c r="FF75" s="40">
        <f t="shared" si="162"/>
        <v>2</v>
      </c>
      <c r="FG75" s="40">
        <f t="shared" si="163"/>
        <v>1</v>
      </c>
      <c r="FH75" s="40">
        <f t="shared" si="164"/>
        <v>0</v>
      </c>
      <c r="FI75" s="40">
        <f t="shared" si="165"/>
        <v>2</v>
      </c>
      <c r="FJ75" s="40">
        <f t="shared" si="166"/>
        <v>3</v>
      </c>
      <c r="FK75" s="38">
        <f t="shared" si="167"/>
        <v>28</v>
      </c>
      <c r="FL75">
        <v>4</v>
      </c>
      <c r="FM75">
        <v>4</v>
      </c>
      <c r="FN75">
        <v>5</v>
      </c>
      <c r="FO75">
        <v>6</v>
      </c>
      <c r="FP75">
        <v>5</v>
      </c>
      <c r="FQ75">
        <v>4</v>
      </c>
      <c r="FR75">
        <v>1</v>
      </c>
      <c r="FS75">
        <v>1</v>
      </c>
      <c r="FT75">
        <v>1</v>
      </c>
      <c r="FU75">
        <v>1</v>
      </c>
      <c r="FV75" s="38">
        <f t="shared" si="184"/>
        <v>17</v>
      </c>
      <c r="FW75" s="38">
        <f t="shared" si="185"/>
        <v>15</v>
      </c>
      <c r="FX75">
        <v>4</v>
      </c>
      <c r="FY75">
        <v>5</v>
      </c>
      <c r="FZ75">
        <v>5</v>
      </c>
      <c r="GA75">
        <v>5</v>
      </c>
      <c r="GB75">
        <v>1</v>
      </c>
      <c r="GC75">
        <v>3</v>
      </c>
      <c r="GD75">
        <v>2</v>
      </c>
      <c r="GE75">
        <v>5</v>
      </c>
      <c r="GF75">
        <v>5</v>
      </c>
      <c r="GG75">
        <v>1</v>
      </c>
      <c r="GH75">
        <v>1</v>
      </c>
      <c r="GI75">
        <v>5</v>
      </c>
      <c r="GJ75">
        <v>4</v>
      </c>
      <c r="GK75">
        <v>4</v>
      </c>
      <c r="GL75">
        <v>4</v>
      </c>
      <c r="GM75">
        <v>1</v>
      </c>
      <c r="GN75">
        <v>2</v>
      </c>
      <c r="GO75">
        <v>4</v>
      </c>
      <c r="GP75">
        <v>5</v>
      </c>
      <c r="GQ75">
        <v>4</v>
      </c>
      <c r="GR75">
        <v>5</v>
      </c>
      <c r="GS75">
        <v>4</v>
      </c>
      <c r="GT75">
        <v>2</v>
      </c>
      <c r="GU75">
        <v>3</v>
      </c>
      <c r="GV75">
        <v>2</v>
      </c>
      <c r="GW75">
        <v>2</v>
      </c>
      <c r="GX75">
        <v>3</v>
      </c>
      <c r="GY75">
        <v>4</v>
      </c>
      <c r="GZ75">
        <v>3</v>
      </c>
      <c r="HA75">
        <v>5</v>
      </c>
      <c r="HB75">
        <v>5</v>
      </c>
      <c r="HC75">
        <v>5</v>
      </c>
      <c r="HD75" s="38">
        <f t="shared" si="186"/>
        <v>4.75</v>
      </c>
      <c r="HE75" s="38">
        <f t="shared" si="187"/>
        <v>2</v>
      </c>
      <c r="HF75" s="38">
        <f t="shared" si="188"/>
        <v>3.6666666666666665</v>
      </c>
      <c r="HG75" s="38">
        <f>AVERAGE(GH75:GN75)</f>
        <v>3</v>
      </c>
      <c r="HH75" s="38">
        <f t="shared" si="190"/>
        <v>4.4000000000000004</v>
      </c>
      <c r="HI75" s="38">
        <f t="shared" si="191"/>
        <v>2.25</v>
      </c>
      <c r="HJ75" s="38">
        <f t="shared" si="192"/>
        <v>3.3333333333333335</v>
      </c>
      <c r="HK75" s="38">
        <f t="shared" si="193"/>
        <v>5</v>
      </c>
      <c r="HL75">
        <v>400</v>
      </c>
      <c r="HM75">
        <v>1</v>
      </c>
      <c r="HN75" t="s">
        <v>831</v>
      </c>
      <c r="HO75">
        <v>1</v>
      </c>
      <c r="HP75">
        <v>0</v>
      </c>
      <c r="HQ75">
        <v>0</v>
      </c>
      <c r="HR75">
        <v>0</v>
      </c>
      <c r="HS75">
        <v>0</v>
      </c>
      <c r="HT75">
        <v>1</v>
      </c>
      <c r="HU75">
        <v>1</v>
      </c>
      <c r="HV75">
        <v>0</v>
      </c>
      <c r="HW75">
        <v>0</v>
      </c>
      <c r="HX75">
        <v>0</v>
      </c>
      <c r="HY75">
        <v>0</v>
      </c>
      <c r="HZ75">
        <v>0</v>
      </c>
      <c r="IA75">
        <v>0</v>
      </c>
      <c r="IB75">
        <v>0</v>
      </c>
      <c r="IC75">
        <v>0</v>
      </c>
      <c r="ID75">
        <v>0</v>
      </c>
      <c r="IE75">
        <v>0</v>
      </c>
      <c r="IF75">
        <v>0</v>
      </c>
      <c r="IG75">
        <v>0</v>
      </c>
      <c r="IH75">
        <v>1</v>
      </c>
      <c r="II75">
        <v>1</v>
      </c>
      <c r="IJ75">
        <v>1</v>
      </c>
      <c r="IK75">
        <v>1</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1</v>
      </c>
      <c r="JG75">
        <v>1</v>
      </c>
      <c r="JH75">
        <v>0</v>
      </c>
      <c r="JI75">
        <v>0</v>
      </c>
      <c r="JJ75">
        <v>0</v>
      </c>
      <c r="JK75">
        <v>0</v>
      </c>
      <c r="JL75">
        <v>0</v>
      </c>
      <c r="JM75">
        <v>0</v>
      </c>
      <c r="JN75">
        <v>0</v>
      </c>
      <c r="JO75">
        <v>2</v>
      </c>
      <c r="JP75">
        <v>2</v>
      </c>
      <c r="JQ75">
        <v>2</v>
      </c>
      <c r="JR75">
        <v>1</v>
      </c>
      <c r="JS75">
        <v>2</v>
      </c>
      <c r="JT75">
        <v>1</v>
      </c>
      <c r="JU75">
        <v>1</v>
      </c>
      <c r="JV75">
        <v>2</v>
      </c>
      <c r="JW75">
        <v>1</v>
      </c>
      <c r="JX75">
        <v>1</v>
      </c>
      <c r="JY75">
        <v>1</v>
      </c>
      <c r="JZ75">
        <v>2</v>
      </c>
      <c r="KA75">
        <v>1</v>
      </c>
      <c r="KB75">
        <v>2</v>
      </c>
      <c r="KC75">
        <v>0</v>
      </c>
      <c r="KD75" s="52">
        <f t="shared" si="194"/>
        <v>16</v>
      </c>
      <c r="KE75" s="48">
        <f t="shared" si="195"/>
        <v>5</v>
      </c>
      <c r="KF75" s="53">
        <f t="shared" si="196"/>
        <v>21</v>
      </c>
      <c r="KG75">
        <v>52</v>
      </c>
      <c r="KH75">
        <v>0</v>
      </c>
      <c r="KI75">
        <v>0</v>
      </c>
      <c r="KJ75">
        <v>0</v>
      </c>
      <c r="KK75">
        <v>0</v>
      </c>
      <c r="KL75">
        <v>0</v>
      </c>
      <c r="KM75">
        <v>1</v>
      </c>
      <c r="KN75">
        <v>0</v>
      </c>
      <c r="KO75">
        <v>0</v>
      </c>
      <c r="KP75">
        <v>0</v>
      </c>
      <c r="KQ75">
        <v>0</v>
      </c>
      <c r="KR75">
        <v>0</v>
      </c>
      <c r="KS75" t="s">
        <v>584</v>
      </c>
      <c r="KT75" t="s">
        <v>832</v>
      </c>
      <c r="KU75" t="s">
        <v>833</v>
      </c>
      <c r="KV75">
        <v>3</v>
      </c>
      <c r="KW75">
        <v>1</v>
      </c>
      <c r="KX75">
        <v>1</v>
      </c>
      <c r="KY75">
        <v>1</v>
      </c>
      <c r="KZ75">
        <v>1</v>
      </c>
      <c r="LA75">
        <v>2</v>
      </c>
      <c r="LB75">
        <v>1</v>
      </c>
      <c r="LC75">
        <v>1</v>
      </c>
      <c r="LD75">
        <v>2</v>
      </c>
      <c r="LE75">
        <v>2</v>
      </c>
      <c r="LF75">
        <v>1</v>
      </c>
      <c r="LG75" t="s">
        <v>584</v>
      </c>
      <c r="LH75">
        <v>4</v>
      </c>
      <c r="LI75">
        <v>3</v>
      </c>
      <c r="LJ75">
        <v>5</v>
      </c>
      <c r="LK75">
        <v>4</v>
      </c>
      <c r="LL75">
        <v>4</v>
      </c>
      <c r="LM75">
        <v>4</v>
      </c>
      <c r="LN75">
        <v>4</v>
      </c>
      <c r="LO75">
        <v>1</v>
      </c>
      <c r="LP75">
        <v>5</v>
      </c>
      <c r="LQ75">
        <v>4</v>
      </c>
      <c r="LR75">
        <v>4</v>
      </c>
      <c r="LS75">
        <v>4</v>
      </c>
      <c r="LT75">
        <v>5</v>
      </c>
      <c r="LU75">
        <v>2</v>
      </c>
      <c r="LV75">
        <v>2</v>
      </c>
      <c r="LW75">
        <v>3</v>
      </c>
      <c r="LX75">
        <v>1</v>
      </c>
      <c r="LY75">
        <v>4</v>
      </c>
      <c r="LZ75">
        <v>5</v>
      </c>
      <c r="MA75">
        <v>5</v>
      </c>
      <c r="MB75" s="3">
        <f t="shared" si="143"/>
        <v>4</v>
      </c>
      <c r="MC75" s="3">
        <f t="shared" si="168"/>
        <v>3</v>
      </c>
      <c r="MD75" s="3">
        <f t="shared" ref="MD75:MD106" si="199">LJ75</f>
        <v>5</v>
      </c>
      <c r="ME75" s="3">
        <f t="shared" ref="ME75:ME106" si="200">LK75</f>
        <v>4</v>
      </c>
      <c r="MF75" s="3">
        <f t="shared" si="197"/>
        <v>4</v>
      </c>
      <c r="MG75" s="3">
        <f t="shared" si="198"/>
        <v>4</v>
      </c>
      <c r="MH75" s="3">
        <f t="shared" si="169"/>
        <v>2</v>
      </c>
      <c r="MI75" s="3">
        <f t="shared" si="170"/>
        <v>5</v>
      </c>
      <c r="MJ75" s="3">
        <f t="shared" si="129"/>
        <v>5</v>
      </c>
      <c r="MK75" s="3">
        <f t="shared" ref="MK75:MK106" si="201">LQ75</f>
        <v>4</v>
      </c>
      <c r="ML75" s="3">
        <f t="shared" si="130"/>
        <v>4</v>
      </c>
      <c r="MM75" s="3">
        <f t="shared" ref="MM75:MM101" si="202">LS75</f>
        <v>4</v>
      </c>
      <c r="MN75" s="3">
        <f t="shared" si="131"/>
        <v>5</v>
      </c>
      <c r="MO75" s="3">
        <f t="shared" ref="MO75:MO106" si="203">LU75</f>
        <v>2</v>
      </c>
      <c r="MP75" s="3">
        <f t="shared" si="132"/>
        <v>2</v>
      </c>
      <c r="MQ75" s="3">
        <f t="shared" si="133"/>
        <v>3</v>
      </c>
      <c r="MR75" s="3">
        <f>LX75</f>
        <v>1</v>
      </c>
      <c r="MS75" s="3">
        <f t="shared" si="172"/>
        <v>2</v>
      </c>
      <c r="MT75" s="3">
        <f t="shared" ref="MT75:MT106" si="204">LZ75</f>
        <v>5</v>
      </c>
      <c r="MU75" s="3">
        <f t="shared" si="173"/>
        <v>1</v>
      </c>
      <c r="MV75" s="34">
        <f t="shared" si="174"/>
        <v>69</v>
      </c>
      <c r="MW75">
        <v>1</v>
      </c>
      <c r="MX75">
        <v>1</v>
      </c>
      <c r="MY75">
        <v>3</v>
      </c>
      <c r="MZ75">
        <v>1</v>
      </c>
      <c r="NA75">
        <v>1</v>
      </c>
      <c r="NB75">
        <v>3</v>
      </c>
      <c r="NC75">
        <v>2</v>
      </c>
      <c r="ND75">
        <v>5</v>
      </c>
      <c r="NE75">
        <v>3</v>
      </c>
      <c r="NF75">
        <v>1</v>
      </c>
      <c r="NG75">
        <v>2</v>
      </c>
      <c r="NH75" s="59">
        <f t="shared" si="175"/>
        <v>0</v>
      </c>
      <c r="NI75">
        <f t="shared" si="176"/>
        <v>50</v>
      </c>
      <c r="NJ75">
        <f t="shared" si="177"/>
        <v>21</v>
      </c>
      <c r="NK75" s="34">
        <f t="shared" si="178"/>
        <v>42</v>
      </c>
    </row>
    <row r="76" spans="1:375" x14ac:dyDescent="0.2">
      <c r="A76" t="s">
        <v>164</v>
      </c>
      <c r="B76">
        <v>75</v>
      </c>
      <c r="C76" s="26">
        <v>42809</v>
      </c>
      <c r="D76">
        <v>7</v>
      </c>
      <c r="E76">
        <v>9</v>
      </c>
      <c r="F76">
        <v>8</v>
      </c>
      <c r="G76">
        <v>0</v>
      </c>
      <c r="H76">
        <v>1</v>
      </c>
      <c r="I76">
        <v>0</v>
      </c>
      <c r="J76">
        <v>0</v>
      </c>
      <c r="K76">
        <v>0</v>
      </c>
      <c r="L76">
        <v>1</v>
      </c>
      <c r="M76">
        <v>2</v>
      </c>
      <c r="N76">
        <v>1</v>
      </c>
      <c r="O76">
        <v>2</v>
      </c>
      <c r="P76">
        <v>2</v>
      </c>
      <c r="Q76">
        <v>3</v>
      </c>
      <c r="R76">
        <v>2</v>
      </c>
      <c r="S76">
        <v>2</v>
      </c>
      <c r="T76">
        <f t="shared" si="144"/>
        <v>-1</v>
      </c>
      <c r="U76">
        <f t="shared" si="145"/>
        <v>2</v>
      </c>
      <c r="V76" s="35">
        <f t="shared" si="179"/>
        <v>15</v>
      </c>
      <c r="W76">
        <v>1</v>
      </c>
      <c r="X76">
        <v>1</v>
      </c>
      <c r="Y76">
        <v>2</v>
      </c>
      <c r="Z76">
        <v>2</v>
      </c>
      <c r="AA76">
        <v>1</v>
      </c>
      <c r="AB76">
        <v>1</v>
      </c>
      <c r="AC76">
        <v>1</v>
      </c>
      <c r="AD76">
        <v>2</v>
      </c>
      <c r="AE76">
        <v>2</v>
      </c>
      <c r="AF76">
        <v>1</v>
      </c>
      <c r="AG76">
        <v>1</v>
      </c>
      <c r="AH76">
        <v>1</v>
      </c>
      <c r="AI76">
        <v>1</v>
      </c>
      <c r="AJ76" s="38">
        <f t="shared" si="180"/>
        <v>6</v>
      </c>
      <c r="AK76" s="38">
        <f t="shared" si="181"/>
        <v>3</v>
      </c>
      <c r="AL76" s="38">
        <f t="shared" si="182"/>
        <v>8</v>
      </c>
      <c r="AM76" s="38">
        <f t="shared" si="183"/>
        <v>17</v>
      </c>
      <c r="AN76">
        <v>0</v>
      </c>
      <c r="AO76">
        <v>0</v>
      </c>
      <c r="AP76">
        <v>0</v>
      </c>
      <c r="AQ76">
        <v>1</v>
      </c>
      <c r="AR76">
        <v>0</v>
      </c>
      <c r="AS76">
        <v>0</v>
      </c>
      <c r="AT76">
        <v>1</v>
      </c>
      <c r="AU76">
        <v>0</v>
      </c>
      <c r="AV76">
        <v>0</v>
      </c>
      <c r="AW76">
        <v>0</v>
      </c>
      <c r="AX76">
        <v>0</v>
      </c>
      <c r="AY76">
        <v>1</v>
      </c>
      <c r="AZ76">
        <v>0</v>
      </c>
      <c r="BA76">
        <v>0</v>
      </c>
      <c r="BB76">
        <v>0</v>
      </c>
      <c r="BC76">
        <v>0</v>
      </c>
      <c r="BD76">
        <v>1</v>
      </c>
      <c r="BE76">
        <v>0</v>
      </c>
      <c r="BF76">
        <v>0</v>
      </c>
      <c r="BG76">
        <v>0</v>
      </c>
      <c r="BH76">
        <v>0</v>
      </c>
      <c r="BI76">
        <v>1</v>
      </c>
      <c r="BJ76">
        <v>0</v>
      </c>
      <c r="BK76">
        <v>0</v>
      </c>
      <c r="BL76">
        <v>0</v>
      </c>
      <c r="BM76">
        <v>0</v>
      </c>
      <c r="BN76">
        <v>1</v>
      </c>
      <c r="BO76">
        <v>0</v>
      </c>
      <c r="BP76">
        <v>0</v>
      </c>
      <c r="BQ76">
        <v>0</v>
      </c>
      <c r="BR76">
        <v>0</v>
      </c>
      <c r="BS76">
        <v>1</v>
      </c>
      <c r="BT76">
        <v>0</v>
      </c>
      <c r="BU76">
        <v>0</v>
      </c>
      <c r="BV76">
        <v>0</v>
      </c>
      <c r="BW76">
        <v>0</v>
      </c>
      <c r="BX76">
        <v>1</v>
      </c>
      <c r="BY76">
        <v>0</v>
      </c>
      <c r="BZ76">
        <v>0</v>
      </c>
      <c r="CA76">
        <v>0</v>
      </c>
      <c r="CB76">
        <v>1</v>
      </c>
      <c r="CC76">
        <v>0</v>
      </c>
      <c r="CD76">
        <v>0</v>
      </c>
      <c r="CE76">
        <v>0</v>
      </c>
      <c r="CF76">
        <v>0</v>
      </c>
      <c r="CG76">
        <v>0</v>
      </c>
      <c r="CH76">
        <v>1</v>
      </c>
      <c r="CI76">
        <v>0</v>
      </c>
      <c r="CJ76">
        <v>0</v>
      </c>
      <c r="CK76">
        <v>0</v>
      </c>
      <c r="CL76">
        <v>0</v>
      </c>
      <c r="CM76">
        <v>1</v>
      </c>
      <c r="CN76">
        <v>0</v>
      </c>
      <c r="CO76">
        <v>0</v>
      </c>
      <c r="CP76">
        <v>0</v>
      </c>
      <c r="CQ76">
        <v>0</v>
      </c>
      <c r="CR76">
        <v>1</v>
      </c>
      <c r="CS76">
        <v>0</v>
      </c>
      <c r="CT76">
        <v>0</v>
      </c>
      <c r="CU76">
        <v>0</v>
      </c>
      <c r="CV76">
        <v>0</v>
      </c>
      <c r="CW76">
        <v>0</v>
      </c>
      <c r="CX76">
        <v>1</v>
      </c>
      <c r="CY76">
        <v>0</v>
      </c>
      <c r="CZ76">
        <v>0</v>
      </c>
      <c r="DA76">
        <v>0</v>
      </c>
      <c r="DB76">
        <v>1</v>
      </c>
      <c r="DC76">
        <v>0</v>
      </c>
      <c r="DD76">
        <v>0</v>
      </c>
      <c r="DE76">
        <v>0</v>
      </c>
      <c r="DF76">
        <v>0</v>
      </c>
      <c r="DG76">
        <v>0</v>
      </c>
      <c r="DH76">
        <v>1</v>
      </c>
      <c r="DI76">
        <v>0</v>
      </c>
      <c r="DJ76">
        <v>0</v>
      </c>
      <c r="DK76">
        <v>0</v>
      </c>
      <c r="DL76">
        <v>1</v>
      </c>
      <c r="DM76">
        <v>0</v>
      </c>
      <c r="DN76">
        <v>0</v>
      </c>
      <c r="DO76">
        <v>0</v>
      </c>
      <c r="DP76">
        <v>0</v>
      </c>
      <c r="DQ76">
        <v>0</v>
      </c>
      <c r="DR76">
        <v>1</v>
      </c>
      <c r="DS76">
        <v>0</v>
      </c>
      <c r="DT76">
        <v>0</v>
      </c>
      <c r="DU76">
        <v>0</v>
      </c>
      <c r="DV76">
        <v>1</v>
      </c>
      <c r="DW76">
        <v>0</v>
      </c>
      <c r="DX76">
        <v>0</v>
      </c>
      <c r="DY76">
        <v>0</v>
      </c>
      <c r="DZ76">
        <v>0</v>
      </c>
      <c r="EA76">
        <v>0</v>
      </c>
      <c r="EB76">
        <v>1</v>
      </c>
      <c r="EC76">
        <v>0</v>
      </c>
      <c r="ED76">
        <v>0</v>
      </c>
      <c r="EE76">
        <v>0</v>
      </c>
      <c r="EF76">
        <v>0</v>
      </c>
      <c r="EG76">
        <v>0</v>
      </c>
      <c r="EH76">
        <v>1</v>
      </c>
      <c r="EI76">
        <v>0</v>
      </c>
      <c r="EJ76">
        <v>0</v>
      </c>
      <c r="EK76">
        <v>0</v>
      </c>
      <c r="EL76">
        <v>1</v>
      </c>
      <c r="EM76">
        <v>0</v>
      </c>
      <c r="EN76">
        <v>0</v>
      </c>
      <c r="EO76">
        <v>0</v>
      </c>
      <c r="EP76" s="40">
        <f t="shared" si="146"/>
        <v>3</v>
      </c>
      <c r="EQ76" s="40">
        <f t="shared" si="147"/>
        <v>1</v>
      </c>
      <c r="ER76" s="40">
        <f t="shared" si="148"/>
        <v>1</v>
      </c>
      <c r="ES76" s="40">
        <f t="shared" si="149"/>
        <v>1</v>
      </c>
      <c r="ET76" s="40">
        <f t="shared" si="150"/>
        <v>1</v>
      </c>
      <c r="EU76" s="40">
        <f t="shared" si="151"/>
        <v>1</v>
      </c>
      <c r="EV76" s="40">
        <f t="shared" si="152"/>
        <v>1</v>
      </c>
      <c r="EW76" s="40">
        <f t="shared" si="153"/>
        <v>1</v>
      </c>
      <c r="EX76" s="40">
        <f t="shared" si="154"/>
        <v>0</v>
      </c>
      <c r="EY76" s="40">
        <f t="shared" si="155"/>
        <v>1</v>
      </c>
      <c r="EZ76" s="40">
        <f t="shared" si="156"/>
        <v>1</v>
      </c>
      <c r="FA76" s="40">
        <f t="shared" si="157"/>
        <v>1</v>
      </c>
      <c r="FB76" s="40">
        <f t="shared" si="158"/>
        <v>2</v>
      </c>
      <c r="FC76" s="40">
        <f t="shared" si="159"/>
        <v>1</v>
      </c>
      <c r="FD76" s="40">
        <f t="shared" si="160"/>
        <v>2</v>
      </c>
      <c r="FE76" s="40">
        <f t="shared" si="161"/>
        <v>1</v>
      </c>
      <c r="FF76" s="40">
        <f t="shared" si="162"/>
        <v>2</v>
      </c>
      <c r="FG76" s="40">
        <f t="shared" si="163"/>
        <v>1</v>
      </c>
      <c r="FH76" s="40">
        <f t="shared" si="164"/>
        <v>2</v>
      </c>
      <c r="FI76" s="40">
        <f t="shared" si="165"/>
        <v>2</v>
      </c>
      <c r="FJ76" s="40">
        <f t="shared" si="166"/>
        <v>1</v>
      </c>
      <c r="FK76" s="38">
        <f t="shared" si="167"/>
        <v>27</v>
      </c>
      <c r="FL76">
        <v>3</v>
      </c>
      <c r="FM76">
        <v>3</v>
      </c>
      <c r="FN76">
        <v>5</v>
      </c>
      <c r="FO76">
        <v>5</v>
      </c>
      <c r="FP76">
        <v>4</v>
      </c>
      <c r="FQ76">
        <v>5</v>
      </c>
      <c r="FR76">
        <v>4</v>
      </c>
      <c r="FS76">
        <v>5</v>
      </c>
      <c r="FT76">
        <v>4</v>
      </c>
      <c r="FU76">
        <v>4</v>
      </c>
      <c r="FV76" s="38">
        <f t="shared" si="184"/>
        <v>25</v>
      </c>
      <c r="FW76" s="38">
        <f t="shared" si="185"/>
        <v>17</v>
      </c>
      <c r="FX76">
        <v>4</v>
      </c>
      <c r="FY76">
        <v>4</v>
      </c>
      <c r="FZ76">
        <v>4</v>
      </c>
      <c r="GA76">
        <v>3</v>
      </c>
      <c r="GB76">
        <v>4</v>
      </c>
      <c r="GC76">
        <v>3</v>
      </c>
      <c r="GD76">
        <v>3</v>
      </c>
      <c r="GE76">
        <v>4</v>
      </c>
      <c r="GF76">
        <v>3</v>
      </c>
      <c r="GG76">
        <v>2</v>
      </c>
      <c r="GH76">
        <v>2</v>
      </c>
      <c r="GI76">
        <v>3</v>
      </c>
      <c r="GJ76">
        <v>3</v>
      </c>
      <c r="GK76">
        <v>4</v>
      </c>
      <c r="GL76">
        <v>4</v>
      </c>
      <c r="GM76">
        <v>4</v>
      </c>
      <c r="GN76">
        <v>3</v>
      </c>
      <c r="GO76">
        <v>4</v>
      </c>
      <c r="GP76">
        <v>4</v>
      </c>
      <c r="GQ76">
        <v>4</v>
      </c>
      <c r="GR76">
        <v>3</v>
      </c>
      <c r="GS76">
        <v>3</v>
      </c>
      <c r="GT76">
        <v>4</v>
      </c>
      <c r="GU76">
        <v>3</v>
      </c>
      <c r="GV76">
        <v>4</v>
      </c>
      <c r="GW76">
        <v>3</v>
      </c>
      <c r="GX76">
        <v>4</v>
      </c>
      <c r="GY76">
        <v>3</v>
      </c>
      <c r="GZ76">
        <v>4</v>
      </c>
      <c r="HA76">
        <v>4</v>
      </c>
      <c r="HB76">
        <v>4</v>
      </c>
      <c r="HC76">
        <v>3</v>
      </c>
      <c r="HD76" s="38">
        <f t="shared" si="186"/>
        <v>3.75</v>
      </c>
      <c r="HE76" s="38">
        <f t="shared" si="187"/>
        <v>3.3333333333333335</v>
      </c>
      <c r="HF76" s="38">
        <f t="shared" si="188"/>
        <v>3</v>
      </c>
      <c r="HG76" s="38">
        <f t="shared" si="189"/>
        <v>3.2857142857142856</v>
      </c>
      <c r="HH76" s="38">
        <f t="shared" si="190"/>
        <v>3.6</v>
      </c>
      <c r="HI76" s="38">
        <f t="shared" si="191"/>
        <v>3.5</v>
      </c>
      <c r="HJ76" s="38">
        <f t="shared" si="192"/>
        <v>3.6666666666666665</v>
      </c>
      <c r="HK76" s="38">
        <f t="shared" si="193"/>
        <v>3.6666666666666665</v>
      </c>
      <c r="HL76">
        <v>1500</v>
      </c>
      <c r="HM76">
        <v>1</v>
      </c>
      <c r="HN76" t="s">
        <v>834</v>
      </c>
      <c r="HO76">
        <v>1</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1</v>
      </c>
      <c r="JG76">
        <v>1</v>
      </c>
      <c r="JH76">
        <v>0</v>
      </c>
      <c r="JI76">
        <v>0</v>
      </c>
      <c r="JJ76">
        <v>0</v>
      </c>
      <c r="JK76">
        <v>0</v>
      </c>
      <c r="JL76">
        <v>0</v>
      </c>
      <c r="JM76">
        <v>0</v>
      </c>
      <c r="JN76">
        <v>0</v>
      </c>
      <c r="JO76">
        <v>1</v>
      </c>
      <c r="JP76">
        <v>2</v>
      </c>
      <c r="JQ76">
        <v>1</v>
      </c>
      <c r="JR76">
        <v>2</v>
      </c>
      <c r="JS76">
        <v>2</v>
      </c>
      <c r="JT76">
        <v>1</v>
      </c>
      <c r="JU76">
        <v>2</v>
      </c>
      <c r="JV76">
        <v>2</v>
      </c>
      <c r="JW76">
        <v>1</v>
      </c>
      <c r="JX76">
        <v>3</v>
      </c>
      <c r="JY76">
        <v>3</v>
      </c>
      <c r="JZ76">
        <v>2</v>
      </c>
      <c r="KA76">
        <v>1</v>
      </c>
      <c r="KB76">
        <v>3</v>
      </c>
      <c r="KC76">
        <v>1</v>
      </c>
      <c r="KD76" s="52">
        <f t="shared" si="194"/>
        <v>20</v>
      </c>
      <c r="KE76" s="48">
        <f t="shared" si="195"/>
        <v>7</v>
      </c>
      <c r="KF76" s="53">
        <f t="shared" si="196"/>
        <v>27</v>
      </c>
      <c r="KG76">
        <v>46</v>
      </c>
      <c r="KH76">
        <v>1</v>
      </c>
      <c r="KI76">
        <v>0</v>
      </c>
      <c r="KJ76">
        <v>1</v>
      </c>
      <c r="KK76">
        <v>0</v>
      </c>
      <c r="KL76">
        <v>0</v>
      </c>
      <c r="KM76">
        <v>0</v>
      </c>
      <c r="KN76">
        <v>0</v>
      </c>
      <c r="KO76">
        <v>0</v>
      </c>
      <c r="KP76">
        <v>0</v>
      </c>
      <c r="KQ76">
        <v>0</v>
      </c>
      <c r="KR76">
        <v>0</v>
      </c>
      <c r="KS76" t="s">
        <v>584</v>
      </c>
      <c r="KT76" t="s">
        <v>835</v>
      </c>
      <c r="KU76" t="s">
        <v>836</v>
      </c>
      <c r="KV76">
        <v>4</v>
      </c>
      <c r="KW76">
        <v>1</v>
      </c>
      <c r="KX76">
        <v>1</v>
      </c>
      <c r="KY76">
        <v>2</v>
      </c>
      <c r="KZ76">
        <v>1</v>
      </c>
      <c r="LA76">
        <v>2</v>
      </c>
      <c r="LB76">
        <v>2</v>
      </c>
      <c r="LC76">
        <v>1</v>
      </c>
      <c r="LD76">
        <v>2</v>
      </c>
      <c r="LE76">
        <v>1</v>
      </c>
      <c r="LF76">
        <v>2</v>
      </c>
      <c r="LG76" t="s">
        <v>584</v>
      </c>
      <c r="LH76">
        <v>4</v>
      </c>
      <c r="LI76">
        <v>2</v>
      </c>
      <c r="LJ76">
        <v>5</v>
      </c>
      <c r="LK76">
        <v>5</v>
      </c>
      <c r="LL76">
        <v>5</v>
      </c>
      <c r="LM76">
        <v>5</v>
      </c>
      <c r="LN76">
        <v>5</v>
      </c>
      <c r="LO76">
        <v>4</v>
      </c>
      <c r="LP76">
        <v>4</v>
      </c>
      <c r="LQ76">
        <v>4</v>
      </c>
      <c r="LR76">
        <v>5</v>
      </c>
      <c r="LS76">
        <v>5</v>
      </c>
      <c r="LT76">
        <v>5</v>
      </c>
      <c r="LU76">
        <v>4</v>
      </c>
      <c r="LV76">
        <v>4</v>
      </c>
      <c r="LW76">
        <v>5</v>
      </c>
      <c r="LX76">
        <v>99</v>
      </c>
      <c r="LY76">
        <v>4</v>
      </c>
      <c r="LZ76">
        <v>5</v>
      </c>
      <c r="MA76">
        <v>5</v>
      </c>
      <c r="MB76" s="3">
        <f t="shared" si="143"/>
        <v>4</v>
      </c>
      <c r="MC76" s="3">
        <f t="shared" si="168"/>
        <v>4</v>
      </c>
      <c r="MD76" s="3">
        <f t="shared" si="199"/>
        <v>5</v>
      </c>
      <c r="ME76" s="3">
        <f t="shared" si="200"/>
        <v>5</v>
      </c>
      <c r="MF76" s="3">
        <f t="shared" si="197"/>
        <v>5</v>
      </c>
      <c r="MG76" s="3">
        <f t="shared" si="198"/>
        <v>5</v>
      </c>
      <c r="MH76" s="3">
        <f t="shared" si="169"/>
        <v>1</v>
      </c>
      <c r="MI76" s="3">
        <f t="shared" si="170"/>
        <v>2</v>
      </c>
      <c r="MJ76" s="3">
        <f t="shared" si="129"/>
        <v>4</v>
      </c>
      <c r="MK76" s="3">
        <f t="shared" si="201"/>
        <v>4</v>
      </c>
      <c r="ML76" s="3">
        <f t="shared" si="130"/>
        <v>5</v>
      </c>
      <c r="MM76" s="3">
        <f t="shared" si="202"/>
        <v>5</v>
      </c>
      <c r="MN76" s="3">
        <f t="shared" si="131"/>
        <v>5</v>
      </c>
      <c r="MO76" s="3">
        <f t="shared" si="203"/>
        <v>4</v>
      </c>
      <c r="MP76" s="3">
        <f t="shared" si="132"/>
        <v>4</v>
      </c>
      <c r="MQ76" s="3">
        <f t="shared" si="133"/>
        <v>5</v>
      </c>
      <c r="MR76" s="56">
        <f>AVERAGE(MS76:MU76,MB76:MQ76)</f>
        <v>3.9473684210526314</v>
      </c>
      <c r="MS76" s="3">
        <f t="shared" si="172"/>
        <v>2</v>
      </c>
      <c r="MT76" s="3">
        <f t="shared" si="204"/>
        <v>5</v>
      </c>
      <c r="MU76" s="3">
        <f t="shared" si="173"/>
        <v>1</v>
      </c>
      <c r="MV76" s="34">
        <f t="shared" si="174"/>
        <v>78.94736842105263</v>
      </c>
      <c r="MW76">
        <v>3</v>
      </c>
      <c r="MX76">
        <v>3</v>
      </c>
      <c r="MY76">
        <v>3</v>
      </c>
      <c r="MZ76">
        <v>2</v>
      </c>
      <c r="NA76">
        <v>2</v>
      </c>
      <c r="NB76">
        <v>3</v>
      </c>
      <c r="NC76">
        <v>1</v>
      </c>
      <c r="ND76">
        <v>3</v>
      </c>
      <c r="NE76">
        <v>2</v>
      </c>
      <c r="NF76">
        <v>2</v>
      </c>
      <c r="NG76">
        <v>2</v>
      </c>
      <c r="NH76" s="59">
        <f t="shared" si="175"/>
        <v>0</v>
      </c>
      <c r="NI76">
        <f t="shared" si="176"/>
        <v>50</v>
      </c>
      <c r="NJ76">
        <f t="shared" si="177"/>
        <v>24</v>
      </c>
      <c r="NK76" s="34">
        <f t="shared" si="178"/>
        <v>48</v>
      </c>
    </row>
    <row r="77" spans="1:375" x14ac:dyDescent="0.2">
      <c r="A77" t="s">
        <v>165</v>
      </c>
      <c r="B77">
        <v>76</v>
      </c>
      <c r="C77" s="26">
        <v>42804</v>
      </c>
      <c r="D77">
        <v>10</v>
      </c>
      <c r="E77">
        <v>10</v>
      </c>
      <c r="F77">
        <v>9</v>
      </c>
      <c r="G77">
        <v>0</v>
      </c>
      <c r="H77">
        <v>1</v>
      </c>
      <c r="I77">
        <v>0</v>
      </c>
      <c r="J77">
        <v>0</v>
      </c>
      <c r="K77">
        <v>0</v>
      </c>
      <c r="L77">
        <v>1</v>
      </c>
      <c r="M77">
        <v>1</v>
      </c>
      <c r="N77">
        <v>5</v>
      </c>
      <c r="O77">
        <v>1</v>
      </c>
      <c r="P77">
        <v>5</v>
      </c>
      <c r="Q77">
        <v>2</v>
      </c>
      <c r="R77">
        <v>5</v>
      </c>
      <c r="S77">
        <v>5</v>
      </c>
      <c r="T77">
        <f t="shared" si="144"/>
        <v>-1</v>
      </c>
      <c r="U77">
        <f t="shared" si="145"/>
        <v>2</v>
      </c>
      <c r="V77" s="35">
        <f t="shared" si="179"/>
        <v>25</v>
      </c>
      <c r="W77">
        <v>4</v>
      </c>
      <c r="X77">
        <v>4</v>
      </c>
      <c r="Y77">
        <v>4</v>
      </c>
      <c r="Z77">
        <v>4</v>
      </c>
      <c r="AA77">
        <v>2</v>
      </c>
      <c r="AB77">
        <v>1</v>
      </c>
      <c r="AC77">
        <v>4</v>
      </c>
      <c r="AD77">
        <v>4</v>
      </c>
      <c r="AE77">
        <v>4</v>
      </c>
      <c r="AF77">
        <v>4</v>
      </c>
      <c r="AG77">
        <v>4</v>
      </c>
      <c r="AH77">
        <v>4</v>
      </c>
      <c r="AI77">
        <v>2</v>
      </c>
      <c r="AJ77" s="38">
        <f t="shared" si="180"/>
        <v>16</v>
      </c>
      <c r="AK77" s="38">
        <f t="shared" si="181"/>
        <v>7</v>
      </c>
      <c r="AL77" s="38">
        <f t="shared" si="182"/>
        <v>22</v>
      </c>
      <c r="AM77" s="38">
        <f t="shared" si="183"/>
        <v>45</v>
      </c>
      <c r="AN77">
        <v>0</v>
      </c>
      <c r="AO77">
        <v>0</v>
      </c>
      <c r="AP77">
        <v>0</v>
      </c>
      <c r="AQ77">
        <v>0</v>
      </c>
      <c r="AR77">
        <v>1</v>
      </c>
      <c r="AS77">
        <v>0</v>
      </c>
      <c r="AT77">
        <v>1</v>
      </c>
      <c r="AU77">
        <v>0</v>
      </c>
      <c r="AV77">
        <v>0</v>
      </c>
      <c r="AW77">
        <v>0</v>
      </c>
      <c r="AX77">
        <v>0</v>
      </c>
      <c r="AY77">
        <v>1</v>
      </c>
      <c r="AZ77">
        <v>0</v>
      </c>
      <c r="BA77">
        <v>0</v>
      </c>
      <c r="BB77">
        <v>0</v>
      </c>
      <c r="BC77">
        <v>0</v>
      </c>
      <c r="BD77">
        <v>0</v>
      </c>
      <c r="BE77">
        <v>1</v>
      </c>
      <c r="BF77">
        <v>0</v>
      </c>
      <c r="BG77">
        <v>0</v>
      </c>
      <c r="BH77">
        <v>1</v>
      </c>
      <c r="BI77">
        <v>0</v>
      </c>
      <c r="BJ77">
        <v>0</v>
      </c>
      <c r="BK77">
        <v>0</v>
      </c>
      <c r="BL77">
        <v>0</v>
      </c>
      <c r="BM77">
        <v>0</v>
      </c>
      <c r="BN77">
        <v>0</v>
      </c>
      <c r="BO77">
        <v>1</v>
      </c>
      <c r="BP77">
        <v>0</v>
      </c>
      <c r="BQ77">
        <v>0</v>
      </c>
      <c r="BR77">
        <v>0</v>
      </c>
      <c r="BS77">
        <v>1</v>
      </c>
      <c r="BT77">
        <v>0</v>
      </c>
      <c r="BU77">
        <v>0</v>
      </c>
      <c r="BV77">
        <v>0</v>
      </c>
      <c r="BW77">
        <v>0</v>
      </c>
      <c r="BX77">
        <v>1</v>
      </c>
      <c r="BY77">
        <v>0</v>
      </c>
      <c r="BZ77">
        <v>0</v>
      </c>
      <c r="CA77">
        <v>0</v>
      </c>
      <c r="CB77">
        <v>1</v>
      </c>
      <c r="CC77">
        <v>0</v>
      </c>
      <c r="CD77">
        <v>0</v>
      </c>
      <c r="CE77">
        <v>0</v>
      </c>
      <c r="CF77">
        <v>0</v>
      </c>
      <c r="CG77">
        <v>0</v>
      </c>
      <c r="CH77">
        <v>0</v>
      </c>
      <c r="CI77">
        <v>0</v>
      </c>
      <c r="CJ77">
        <v>1</v>
      </c>
      <c r="CK77">
        <v>0</v>
      </c>
      <c r="CL77">
        <v>0</v>
      </c>
      <c r="CM77">
        <v>0</v>
      </c>
      <c r="CN77">
        <v>0</v>
      </c>
      <c r="CO77">
        <v>0</v>
      </c>
      <c r="CP77">
        <v>1</v>
      </c>
      <c r="CQ77">
        <v>0</v>
      </c>
      <c r="CR77">
        <v>1</v>
      </c>
      <c r="CS77">
        <v>0</v>
      </c>
      <c r="CT77">
        <v>0</v>
      </c>
      <c r="CU77">
        <v>0</v>
      </c>
      <c r="CV77">
        <v>1</v>
      </c>
      <c r="CW77">
        <v>0</v>
      </c>
      <c r="CX77">
        <v>0</v>
      </c>
      <c r="CY77">
        <v>0</v>
      </c>
      <c r="CZ77">
        <v>0</v>
      </c>
      <c r="DA77">
        <v>0</v>
      </c>
      <c r="DB77">
        <v>0</v>
      </c>
      <c r="DC77">
        <v>0</v>
      </c>
      <c r="DD77">
        <v>0</v>
      </c>
      <c r="DE77">
        <v>1</v>
      </c>
      <c r="DF77">
        <v>0</v>
      </c>
      <c r="DG77">
        <v>0</v>
      </c>
      <c r="DH77">
        <v>1</v>
      </c>
      <c r="DI77">
        <v>0</v>
      </c>
      <c r="DJ77">
        <v>0</v>
      </c>
      <c r="DK77">
        <v>0</v>
      </c>
      <c r="DL77">
        <v>1</v>
      </c>
      <c r="DM77">
        <v>0</v>
      </c>
      <c r="DN77">
        <v>0</v>
      </c>
      <c r="DO77">
        <v>0</v>
      </c>
      <c r="DP77">
        <v>0</v>
      </c>
      <c r="DQ77">
        <v>0</v>
      </c>
      <c r="DR77">
        <v>0</v>
      </c>
      <c r="DS77">
        <v>0</v>
      </c>
      <c r="DT77">
        <v>1</v>
      </c>
      <c r="DU77">
        <v>0</v>
      </c>
      <c r="DV77">
        <v>1</v>
      </c>
      <c r="DW77">
        <v>0</v>
      </c>
      <c r="DX77">
        <v>0</v>
      </c>
      <c r="DY77">
        <v>0</v>
      </c>
      <c r="DZ77">
        <v>0</v>
      </c>
      <c r="EA77">
        <v>0</v>
      </c>
      <c r="EB77">
        <v>0</v>
      </c>
      <c r="EC77">
        <v>0</v>
      </c>
      <c r="ED77">
        <v>1</v>
      </c>
      <c r="EF77">
        <v>0</v>
      </c>
      <c r="EG77">
        <v>1</v>
      </c>
      <c r="EH77">
        <v>0</v>
      </c>
      <c r="EI77">
        <v>0</v>
      </c>
      <c r="EJ77">
        <v>0</v>
      </c>
      <c r="EK77">
        <v>0</v>
      </c>
      <c r="EL77">
        <v>0</v>
      </c>
      <c r="EM77">
        <v>0</v>
      </c>
      <c r="EN77">
        <v>0</v>
      </c>
      <c r="EO77">
        <v>1</v>
      </c>
      <c r="EP77" s="40" t="str">
        <f t="shared" si="146"/>
        <v>SKIP</v>
      </c>
      <c r="EQ77" s="40">
        <f t="shared" si="147"/>
        <v>1</v>
      </c>
      <c r="ER77" s="40">
        <f t="shared" si="148"/>
        <v>1</v>
      </c>
      <c r="ES77" s="40">
        <f t="shared" si="149"/>
        <v>2</v>
      </c>
      <c r="ET77" s="40">
        <f t="shared" si="150"/>
        <v>0</v>
      </c>
      <c r="EU77" s="40">
        <f t="shared" si="151"/>
        <v>2</v>
      </c>
      <c r="EV77" s="40">
        <f t="shared" si="152"/>
        <v>1</v>
      </c>
      <c r="EW77" s="40">
        <f t="shared" si="153"/>
        <v>1</v>
      </c>
      <c r="EX77" s="40">
        <f t="shared" si="154"/>
        <v>0</v>
      </c>
      <c r="EY77" s="40">
        <f t="shared" si="155"/>
        <v>3</v>
      </c>
      <c r="EZ77" s="40" t="str">
        <f t="shared" si="156"/>
        <v>SKIP</v>
      </c>
      <c r="FA77" s="40">
        <f t="shared" si="157"/>
        <v>1</v>
      </c>
      <c r="FB77" s="40">
        <f t="shared" si="158"/>
        <v>0</v>
      </c>
      <c r="FC77" s="40" t="str">
        <f t="shared" si="159"/>
        <v>SKIP</v>
      </c>
      <c r="FD77" s="40">
        <f t="shared" si="160"/>
        <v>2</v>
      </c>
      <c r="FE77" s="40">
        <f t="shared" si="161"/>
        <v>1</v>
      </c>
      <c r="FF77" s="40" t="str">
        <f t="shared" si="162"/>
        <v>SKIP</v>
      </c>
      <c r="FG77" s="40">
        <f t="shared" si="163"/>
        <v>1</v>
      </c>
      <c r="FH77" s="40" t="str">
        <f t="shared" si="164"/>
        <v>SKIP</v>
      </c>
      <c r="FI77" s="40">
        <f t="shared" si="165"/>
        <v>1</v>
      </c>
      <c r="FJ77" s="40" t="str">
        <f t="shared" si="166"/>
        <v>SKIP</v>
      </c>
      <c r="FK77" s="38">
        <f t="shared" si="167"/>
        <v>17</v>
      </c>
      <c r="FL77">
        <v>4</v>
      </c>
      <c r="FM77">
        <v>5</v>
      </c>
      <c r="FN77">
        <v>4</v>
      </c>
      <c r="FO77">
        <v>7</v>
      </c>
      <c r="FP77">
        <v>6</v>
      </c>
      <c r="FQ77">
        <v>4</v>
      </c>
      <c r="FR77">
        <v>7</v>
      </c>
      <c r="FS77">
        <v>7</v>
      </c>
      <c r="FT77">
        <v>7</v>
      </c>
      <c r="FU77">
        <v>7</v>
      </c>
      <c r="FV77" s="38">
        <f t="shared" si="184"/>
        <v>35</v>
      </c>
      <c r="FW77" s="38">
        <f t="shared" si="185"/>
        <v>23</v>
      </c>
      <c r="FX77">
        <v>5</v>
      </c>
      <c r="FY77">
        <v>5</v>
      </c>
      <c r="FZ77">
        <v>5</v>
      </c>
      <c r="GA77">
        <v>5</v>
      </c>
      <c r="GB77">
        <v>5</v>
      </c>
      <c r="GC77">
        <v>5</v>
      </c>
      <c r="GD77">
        <v>5</v>
      </c>
      <c r="GE77">
        <v>5</v>
      </c>
      <c r="GF77">
        <v>5</v>
      </c>
      <c r="GG77">
        <v>5</v>
      </c>
      <c r="GH77">
        <v>1</v>
      </c>
      <c r="GI77">
        <v>5</v>
      </c>
      <c r="GJ77">
        <v>5</v>
      </c>
      <c r="GK77">
        <v>5</v>
      </c>
      <c r="GL77">
        <v>5</v>
      </c>
      <c r="GM77">
        <v>5</v>
      </c>
      <c r="GN77">
        <v>5</v>
      </c>
      <c r="GO77">
        <v>5</v>
      </c>
      <c r="GP77">
        <v>5</v>
      </c>
      <c r="GQ77">
        <v>0</v>
      </c>
      <c r="GR77">
        <v>0</v>
      </c>
      <c r="GS77">
        <v>0</v>
      </c>
      <c r="GT77">
        <v>0</v>
      </c>
      <c r="GU77">
        <v>0</v>
      </c>
      <c r="GV77">
        <v>0</v>
      </c>
      <c r="GW77">
        <v>0</v>
      </c>
      <c r="GX77" s="32">
        <v>2</v>
      </c>
      <c r="GY77" s="32">
        <v>2</v>
      </c>
      <c r="GZ77">
        <v>2</v>
      </c>
      <c r="HA77" s="32">
        <v>5</v>
      </c>
      <c r="HB77">
        <v>5</v>
      </c>
      <c r="HC77" s="32">
        <v>5</v>
      </c>
      <c r="HD77" s="38">
        <f t="shared" si="186"/>
        <v>5</v>
      </c>
      <c r="HE77" s="38">
        <f t="shared" si="187"/>
        <v>5</v>
      </c>
      <c r="HF77" s="38">
        <f t="shared" si="188"/>
        <v>5</v>
      </c>
      <c r="HG77" s="38">
        <f t="shared" si="189"/>
        <v>4.4285714285714288</v>
      </c>
      <c r="HH77" s="38">
        <f t="shared" si="190"/>
        <v>2</v>
      </c>
      <c r="HI77" s="38">
        <f t="shared" si="191"/>
        <v>0</v>
      </c>
      <c r="HJ77" s="38">
        <f>AVERAGE(GX77:GZ77)</f>
        <v>2</v>
      </c>
      <c r="HK77" s="38">
        <f>AVERAGE(HA77:HC77)</f>
        <v>5</v>
      </c>
      <c r="HL77" t="s">
        <v>837</v>
      </c>
      <c r="HM77">
        <v>1</v>
      </c>
      <c r="HN77" t="s">
        <v>838</v>
      </c>
      <c r="HO77">
        <v>2</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1</v>
      </c>
      <c r="JH77">
        <v>0</v>
      </c>
      <c r="JI77">
        <v>0</v>
      </c>
      <c r="JJ77">
        <v>0</v>
      </c>
      <c r="JK77">
        <v>0</v>
      </c>
      <c r="JL77">
        <v>0</v>
      </c>
      <c r="JM77">
        <v>0</v>
      </c>
      <c r="JN77">
        <v>0</v>
      </c>
      <c r="JO77">
        <v>3</v>
      </c>
      <c r="JP77">
        <v>3</v>
      </c>
      <c r="JQ77">
        <v>3</v>
      </c>
      <c r="JR77">
        <v>3</v>
      </c>
      <c r="JS77">
        <v>3</v>
      </c>
      <c r="JT77">
        <v>3</v>
      </c>
      <c r="JU77">
        <v>3</v>
      </c>
      <c r="JV77">
        <v>3</v>
      </c>
      <c r="JW77">
        <v>3</v>
      </c>
      <c r="JX77">
        <v>3</v>
      </c>
      <c r="JY77">
        <v>3</v>
      </c>
      <c r="JZ77">
        <v>3</v>
      </c>
      <c r="KA77">
        <v>3</v>
      </c>
      <c r="KB77">
        <v>3</v>
      </c>
      <c r="KC77">
        <v>3</v>
      </c>
      <c r="KD77" s="52">
        <f t="shared" si="194"/>
        <v>33</v>
      </c>
      <c r="KE77" s="48">
        <f t="shared" si="195"/>
        <v>12</v>
      </c>
      <c r="KF77" s="53">
        <f t="shared" si="196"/>
        <v>45</v>
      </c>
      <c r="KG77">
        <v>90</v>
      </c>
      <c r="KH77">
        <v>1</v>
      </c>
      <c r="KI77">
        <v>1</v>
      </c>
      <c r="KJ77">
        <v>1</v>
      </c>
      <c r="KK77">
        <v>1</v>
      </c>
      <c r="KL77">
        <v>1</v>
      </c>
      <c r="KM77">
        <v>0</v>
      </c>
      <c r="KN77">
        <v>0</v>
      </c>
      <c r="KO77">
        <v>0</v>
      </c>
      <c r="KP77">
        <v>0</v>
      </c>
      <c r="KQ77">
        <v>0</v>
      </c>
      <c r="KR77">
        <v>0</v>
      </c>
      <c r="KS77" t="s">
        <v>584</v>
      </c>
      <c r="KT77" t="s">
        <v>584</v>
      </c>
      <c r="KU77" t="s">
        <v>584</v>
      </c>
      <c r="KV77">
        <v>5</v>
      </c>
      <c r="KW77">
        <v>1</v>
      </c>
      <c r="KX77">
        <v>1</v>
      </c>
      <c r="KY77">
        <v>1</v>
      </c>
      <c r="KZ77">
        <v>1</v>
      </c>
      <c r="LA77">
        <v>2</v>
      </c>
      <c r="LB77">
        <v>2</v>
      </c>
      <c r="LC77">
        <v>2</v>
      </c>
      <c r="LD77">
        <v>2</v>
      </c>
      <c r="LE77">
        <v>2</v>
      </c>
      <c r="LF77">
        <v>1</v>
      </c>
      <c r="LG77" t="s">
        <v>839</v>
      </c>
      <c r="LH77">
        <v>4</v>
      </c>
      <c r="LI77">
        <v>1</v>
      </c>
      <c r="LJ77">
        <v>3</v>
      </c>
      <c r="LK77">
        <v>4</v>
      </c>
      <c r="LL77">
        <v>3</v>
      </c>
      <c r="LM77">
        <v>3</v>
      </c>
      <c r="LN77">
        <v>2</v>
      </c>
      <c r="LO77">
        <v>2</v>
      </c>
      <c r="LP77">
        <v>4</v>
      </c>
      <c r="LQ77">
        <v>2</v>
      </c>
      <c r="LR77">
        <v>3</v>
      </c>
      <c r="LS77">
        <v>2</v>
      </c>
      <c r="LT77">
        <v>4</v>
      </c>
      <c r="LU77">
        <v>2</v>
      </c>
      <c r="LV77">
        <v>3</v>
      </c>
      <c r="LW77">
        <v>4</v>
      </c>
      <c r="LX77">
        <v>5</v>
      </c>
      <c r="LY77">
        <v>3</v>
      </c>
      <c r="LZ77">
        <v>3</v>
      </c>
      <c r="MA77">
        <v>3</v>
      </c>
      <c r="MB77" s="3">
        <f t="shared" si="143"/>
        <v>4</v>
      </c>
      <c r="MC77" s="3">
        <f t="shared" si="168"/>
        <v>5</v>
      </c>
      <c r="MD77" s="3">
        <f t="shared" si="199"/>
        <v>3</v>
      </c>
      <c r="ME77" s="3">
        <f t="shared" si="200"/>
        <v>4</v>
      </c>
      <c r="MF77" s="3">
        <f t="shared" si="197"/>
        <v>3</v>
      </c>
      <c r="MG77" s="3">
        <f t="shared" si="198"/>
        <v>3</v>
      </c>
      <c r="MH77" s="3">
        <f t="shared" si="169"/>
        <v>4</v>
      </c>
      <c r="MI77" s="3">
        <f t="shared" si="170"/>
        <v>4</v>
      </c>
      <c r="MJ77" s="3">
        <f t="shared" si="129"/>
        <v>4</v>
      </c>
      <c r="MK77" s="3">
        <f t="shared" si="201"/>
        <v>2</v>
      </c>
      <c r="ML77" s="3">
        <f t="shared" si="130"/>
        <v>3</v>
      </c>
      <c r="MM77" s="3">
        <f t="shared" si="202"/>
        <v>2</v>
      </c>
      <c r="MN77" s="3">
        <f t="shared" si="131"/>
        <v>4</v>
      </c>
      <c r="MO77" s="3">
        <f t="shared" si="203"/>
        <v>2</v>
      </c>
      <c r="MP77" s="3">
        <f t="shared" si="132"/>
        <v>3</v>
      </c>
      <c r="MQ77" s="3">
        <f t="shared" si="133"/>
        <v>4</v>
      </c>
      <c r="MR77" s="3">
        <f t="shared" ref="MR77:MR108" si="205">LX77</f>
        <v>5</v>
      </c>
      <c r="MS77" s="3">
        <f t="shared" si="172"/>
        <v>3</v>
      </c>
      <c r="MT77" s="3">
        <f t="shared" si="204"/>
        <v>3</v>
      </c>
      <c r="MU77" s="3">
        <f t="shared" si="173"/>
        <v>3</v>
      </c>
      <c r="MV77" s="34">
        <f t="shared" si="174"/>
        <v>68</v>
      </c>
      <c r="MW77">
        <v>4</v>
      </c>
      <c r="MX77">
        <v>1</v>
      </c>
      <c r="MY77">
        <v>1</v>
      </c>
      <c r="MZ77">
        <v>1</v>
      </c>
      <c r="NA77">
        <v>3</v>
      </c>
      <c r="NB77">
        <v>2</v>
      </c>
      <c r="NC77">
        <v>2</v>
      </c>
      <c r="ND77">
        <v>2</v>
      </c>
      <c r="NE77">
        <v>1</v>
      </c>
      <c r="NF77">
        <v>1</v>
      </c>
      <c r="NG77">
        <v>2</v>
      </c>
      <c r="NH77" s="59">
        <f t="shared" si="175"/>
        <v>0</v>
      </c>
      <c r="NI77">
        <f t="shared" si="176"/>
        <v>50</v>
      </c>
      <c r="NJ77">
        <f t="shared" si="177"/>
        <v>18</v>
      </c>
      <c r="NK77" s="34">
        <f t="shared" si="178"/>
        <v>36</v>
      </c>
    </row>
    <row r="78" spans="1:375" x14ac:dyDescent="0.2">
      <c r="A78" t="s">
        <v>166</v>
      </c>
      <c r="B78">
        <v>77</v>
      </c>
      <c r="C78" s="26">
        <v>42795</v>
      </c>
      <c r="D78">
        <v>3</v>
      </c>
      <c r="E78">
        <v>7</v>
      </c>
      <c r="F78">
        <v>4</v>
      </c>
      <c r="G78">
        <v>1</v>
      </c>
      <c r="H78">
        <v>0</v>
      </c>
      <c r="I78">
        <v>0</v>
      </c>
      <c r="J78">
        <v>0</v>
      </c>
      <c r="K78">
        <v>0</v>
      </c>
      <c r="L78">
        <v>1</v>
      </c>
      <c r="M78">
        <v>1</v>
      </c>
      <c r="N78">
        <v>1</v>
      </c>
      <c r="O78">
        <v>0</v>
      </c>
      <c r="P78">
        <v>1</v>
      </c>
      <c r="Q78">
        <v>0</v>
      </c>
      <c r="R78">
        <v>0</v>
      </c>
      <c r="S78">
        <v>2</v>
      </c>
      <c r="T78">
        <f t="shared" si="144"/>
        <v>0</v>
      </c>
      <c r="U78">
        <f t="shared" si="145"/>
        <v>2</v>
      </c>
      <c r="V78" s="35">
        <f t="shared" si="179"/>
        <v>7</v>
      </c>
      <c r="W78">
        <v>1</v>
      </c>
      <c r="X78">
        <v>0</v>
      </c>
      <c r="Y78">
        <v>0</v>
      </c>
      <c r="Z78">
        <v>0</v>
      </c>
      <c r="AA78">
        <v>0</v>
      </c>
      <c r="AB78">
        <v>1</v>
      </c>
      <c r="AC78">
        <v>0</v>
      </c>
      <c r="AD78">
        <v>1</v>
      </c>
      <c r="AE78">
        <v>0</v>
      </c>
      <c r="AF78">
        <v>1</v>
      </c>
      <c r="AG78">
        <v>1</v>
      </c>
      <c r="AH78">
        <v>1</v>
      </c>
      <c r="AI78">
        <v>1</v>
      </c>
      <c r="AJ78" s="38">
        <f t="shared" si="180"/>
        <v>3</v>
      </c>
      <c r="AK78" s="38">
        <f t="shared" si="181"/>
        <v>2</v>
      </c>
      <c r="AL78" s="38">
        <f t="shared" si="182"/>
        <v>2</v>
      </c>
      <c r="AM78" s="38">
        <f t="shared" si="183"/>
        <v>7</v>
      </c>
      <c r="AN78">
        <v>1</v>
      </c>
      <c r="AO78">
        <v>0</v>
      </c>
      <c r="AP78">
        <v>0</v>
      </c>
      <c r="AQ78">
        <v>0</v>
      </c>
      <c r="AR78">
        <v>0</v>
      </c>
      <c r="AS78">
        <v>1</v>
      </c>
      <c r="AT78">
        <v>0</v>
      </c>
      <c r="AU78">
        <v>0</v>
      </c>
      <c r="AV78">
        <v>0</v>
      </c>
      <c r="AW78">
        <v>0</v>
      </c>
      <c r="AX78">
        <v>1</v>
      </c>
      <c r="AY78">
        <v>0</v>
      </c>
      <c r="AZ78">
        <v>0</v>
      </c>
      <c r="BA78">
        <v>0</v>
      </c>
      <c r="BB78">
        <v>0</v>
      </c>
      <c r="BC78">
        <v>0</v>
      </c>
      <c r="BD78">
        <v>1</v>
      </c>
      <c r="BE78">
        <v>0</v>
      </c>
      <c r="BF78">
        <v>0</v>
      </c>
      <c r="BG78">
        <v>0</v>
      </c>
      <c r="BH78">
        <v>1</v>
      </c>
      <c r="BI78">
        <v>0</v>
      </c>
      <c r="BJ78">
        <v>0</v>
      </c>
      <c r="BK78">
        <v>0</v>
      </c>
      <c r="BL78">
        <v>0</v>
      </c>
      <c r="BM78">
        <v>1</v>
      </c>
      <c r="BN78">
        <v>0</v>
      </c>
      <c r="BO78">
        <v>0</v>
      </c>
      <c r="BP78">
        <v>0</v>
      </c>
      <c r="BQ78">
        <v>0</v>
      </c>
      <c r="BR78">
        <v>1</v>
      </c>
      <c r="BS78">
        <v>0</v>
      </c>
      <c r="BT78">
        <v>0</v>
      </c>
      <c r="BU78">
        <v>0</v>
      </c>
      <c r="BV78">
        <v>0</v>
      </c>
      <c r="BW78">
        <v>1</v>
      </c>
      <c r="BX78">
        <v>0</v>
      </c>
      <c r="BY78">
        <v>0</v>
      </c>
      <c r="BZ78">
        <v>0</v>
      </c>
      <c r="CA78">
        <v>0</v>
      </c>
      <c r="CB78">
        <v>1</v>
      </c>
      <c r="CC78">
        <v>0</v>
      </c>
      <c r="CD78">
        <v>0</v>
      </c>
      <c r="CE78">
        <v>0</v>
      </c>
      <c r="CF78">
        <v>0</v>
      </c>
      <c r="CG78">
        <v>1</v>
      </c>
      <c r="CH78">
        <v>0</v>
      </c>
      <c r="CI78">
        <v>0</v>
      </c>
      <c r="CJ78">
        <v>0</v>
      </c>
      <c r="CK78">
        <v>0</v>
      </c>
      <c r="CL78">
        <v>0</v>
      </c>
      <c r="CM78">
        <v>1</v>
      </c>
      <c r="CN78">
        <v>0</v>
      </c>
      <c r="CO78">
        <v>0</v>
      </c>
      <c r="CP78">
        <v>0</v>
      </c>
      <c r="CQ78">
        <v>1</v>
      </c>
      <c r="CR78">
        <v>0</v>
      </c>
      <c r="CS78">
        <v>0</v>
      </c>
      <c r="CT78">
        <v>0</v>
      </c>
      <c r="CU78">
        <v>0</v>
      </c>
      <c r="CV78">
        <v>1</v>
      </c>
      <c r="CW78">
        <v>0</v>
      </c>
      <c r="CX78">
        <v>0</v>
      </c>
      <c r="CY78">
        <v>0</v>
      </c>
      <c r="CZ78">
        <v>0</v>
      </c>
      <c r="DA78">
        <v>1</v>
      </c>
      <c r="DB78">
        <v>0</v>
      </c>
      <c r="DC78">
        <v>0</v>
      </c>
      <c r="DD78">
        <v>0</v>
      </c>
      <c r="DE78">
        <v>0</v>
      </c>
      <c r="DF78">
        <v>0</v>
      </c>
      <c r="DG78">
        <v>1</v>
      </c>
      <c r="DH78">
        <v>0</v>
      </c>
      <c r="DI78">
        <v>0</v>
      </c>
      <c r="DJ78">
        <v>0</v>
      </c>
      <c r="DK78">
        <v>0</v>
      </c>
      <c r="DL78">
        <v>1</v>
      </c>
      <c r="DM78">
        <v>0</v>
      </c>
      <c r="DN78">
        <v>0</v>
      </c>
      <c r="DO78">
        <v>0</v>
      </c>
      <c r="DP78">
        <v>1</v>
      </c>
      <c r="DQ78">
        <v>0</v>
      </c>
      <c r="DR78">
        <v>0</v>
      </c>
      <c r="DS78">
        <v>0</v>
      </c>
      <c r="DT78">
        <v>0</v>
      </c>
      <c r="DU78">
        <v>1</v>
      </c>
      <c r="DV78">
        <v>0</v>
      </c>
      <c r="DW78">
        <v>0</v>
      </c>
      <c r="DX78">
        <v>0</v>
      </c>
      <c r="DY78">
        <v>0</v>
      </c>
      <c r="DZ78">
        <v>0</v>
      </c>
      <c r="EA78">
        <v>1</v>
      </c>
      <c r="EB78">
        <v>0</v>
      </c>
      <c r="EC78">
        <v>0</v>
      </c>
      <c r="ED78">
        <v>0</v>
      </c>
      <c r="EE78">
        <v>1</v>
      </c>
      <c r="EF78">
        <v>1</v>
      </c>
      <c r="EG78">
        <v>0</v>
      </c>
      <c r="EH78">
        <v>0</v>
      </c>
      <c r="EI78">
        <v>0</v>
      </c>
      <c r="EJ78">
        <v>0</v>
      </c>
      <c r="EK78">
        <v>1</v>
      </c>
      <c r="EL78">
        <v>0</v>
      </c>
      <c r="EM78">
        <v>0</v>
      </c>
      <c r="EN78">
        <v>0</v>
      </c>
      <c r="EO78">
        <v>0</v>
      </c>
      <c r="EP78" s="40">
        <f t="shared" si="146"/>
        <v>0</v>
      </c>
      <c r="EQ78" s="40">
        <f t="shared" si="147"/>
        <v>0</v>
      </c>
      <c r="ER78" s="40">
        <f t="shared" si="148"/>
        <v>0</v>
      </c>
      <c r="ES78" s="40">
        <f t="shared" si="149"/>
        <v>1</v>
      </c>
      <c r="ET78" s="40">
        <f t="shared" si="150"/>
        <v>0</v>
      </c>
      <c r="EU78" s="40">
        <f t="shared" si="151"/>
        <v>0</v>
      </c>
      <c r="EV78" s="40">
        <f t="shared" si="152"/>
        <v>0</v>
      </c>
      <c r="EW78" s="40">
        <f t="shared" si="153"/>
        <v>0</v>
      </c>
      <c r="EX78" s="40">
        <f t="shared" si="154"/>
        <v>0</v>
      </c>
      <c r="EY78" s="40">
        <f t="shared" si="155"/>
        <v>0</v>
      </c>
      <c r="EZ78" s="40">
        <f t="shared" si="156"/>
        <v>1</v>
      </c>
      <c r="FA78" s="40">
        <f t="shared" si="157"/>
        <v>0</v>
      </c>
      <c r="FB78" s="40">
        <f t="shared" si="158"/>
        <v>0</v>
      </c>
      <c r="FC78" s="40">
        <f t="shared" si="159"/>
        <v>0</v>
      </c>
      <c r="FD78" s="40">
        <f t="shared" si="160"/>
        <v>1</v>
      </c>
      <c r="FE78" s="40">
        <f t="shared" si="161"/>
        <v>1</v>
      </c>
      <c r="FF78" s="40">
        <f t="shared" si="162"/>
        <v>0</v>
      </c>
      <c r="FG78" s="40">
        <f t="shared" si="163"/>
        <v>0</v>
      </c>
      <c r="FH78" s="40">
        <f t="shared" si="164"/>
        <v>1</v>
      </c>
      <c r="FI78" s="40">
        <f t="shared" si="165"/>
        <v>0</v>
      </c>
      <c r="FJ78" s="40">
        <f t="shared" si="166"/>
        <v>0</v>
      </c>
      <c r="FK78" s="38">
        <f t="shared" si="167"/>
        <v>5</v>
      </c>
      <c r="FL78">
        <v>6</v>
      </c>
      <c r="FM78">
        <v>6</v>
      </c>
      <c r="FN78">
        <v>6</v>
      </c>
      <c r="FO78">
        <v>5</v>
      </c>
      <c r="FP78">
        <v>5</v>
      </c>
      <c r="FQ78">
        <v>5</v>
      </c>
      <c r="FR78">
        <v>7</v>
      </c>
      <c r="FS78">
        <v>4</v>
      </c>
      <c r="FT78">
        <v>7</v>
      </c>
      <c r="FU78">
        <v>2</v>
      </c>
      <c r="FV78" s="38">
        <f t="shared" si="184"/>
        <v>30</v>
      </c>
      <c r="FW78" s="38">
        <f t="shared" si="185"/>
        <v>23</v>
      </c>
      <c r="FX78">
        <v>4</v>
      </c>
      <c r="FY78">
        <v>4</v>
      </c>
      <c r="FZ78">
        <v>4</v>
      </c>
      <c r="GA78">
        <v>1</v>
      </c>
      <c r="GB78">
        <v>2</v>
      </c>
      <c r="GC78">
        <v>4</v>
      </c>
      <c r="GD78">
        <v>5</v>
      </c>
      <c r="GE78">
        <v>4</v>
      </c>
      <c r="GF78">
        <v>1</v>
      </c>
      <c r="GG78">
        <v>5</v>
      </c>
      <c r="GH78">
        <v>4</v>
      </c>
      <c r="GI78" s="32">
        <f>AVERAGE(GH78,GJ78:GN78)</f>
        <v>4.166666666666667</v>
      </c>
      <c r="GJ78">
        <v>5</v>
      </c>
      <c r="GK78">
        <v>4</v>
      </c>
      <c r="GL78">
        <v>4</v>
      </c>
      <c r="GM78">
        <v>4</v>
      </c>
      <c r="GN78">
        <v>4</v>
      </c>
      <c r="GO78">
        <v>1</v>
      </c>
      <c r="GP78">
        <v>1</v>
      </c>
      <c r="GQ78">
        <v>1</v>
      </c>
      <c r="GR78">
        <v>1</v>
      </c>
      <c r="GS78">
        <v>1</v>
      </c>
      <c r="GT78">
        <v>3</v>
      </c>
      <c r="GU78">
        <v>1</v>
      </c>
      <c r="GV78">
        <v>2</v>
      </c>
      <c r="GW78">
        <v>4</v>
      </c>
      <c r="GX78">
        <v>3</v>
      </c>
      <c r="GY78">
        <v>2</v>
      </c>
      <c r="GZ78">
        <v>2</v>
      </c>
      <c r="HA78">
        <v>5</v>
      </c>
      <c r="HB78">
        <v>5</v>
      </c>
      <c r="HC78">
        <v>4</v>
      </c>
      <c r="HD78" s="38">
        <f t="shared" si="186"/>
        <v>3.25</v>
      </c>
      <c r="HE78" s="38">
        <f t="shared" si="187"/>
        <v>3.6666666666666665</v>
      </c>
      <c r="HF78" s="38">
        <f t="shared" si="188"/>
        <v>3.3333333333333335</v>
      </c>
      <c r="HG78" s="38">
        <f>AVERAGE(GH78:GN78)</f>
        <v>4.166666666666667</v>
      </c>
      <c r="HH78" s="38">
        <f t="shared" si="190"/>
        <v>1</v>
      </c>
      <c r="HI78" s="38">
        <f t="shared" si="191"/>
        <v>2.5</v>
      </c>
      <c r="HJ78" s="38">
        <f t="shared" si="192"/>
        <v>2.3333333333333335</v>
      </c>
      <c r="HK78" s="38">
        <f t="shared" si="193"/>
        <v>4.666666666666667</v>
      </c>
      <c r="HL78">
        <v>32</v>
      </c>
      <c r="HM78">
        <v>1</v>
      </c>
      <c r="HN78" t="s">
        <v>840</v>
      </c>
      <c r="HO78">
        <v>2</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1</v>
      </c>
      <c r="JH78">
        <v>1</v>
      </c>
      <c r="JI78">
        <v>0</v>
      </c>
      <c r="JJ78">
        <v>0</v>
      </c>
      <c r="JK78">
        <v>0</v>
      </c>
      <c r="JL78">
        <v>0</v>
      </c>
      <c r="JM78">
        <v>0</v>
      </c>
      <c r="JN78">
        <v>0</v>
      </c>
      <c r="JO78">
        <v>1</v>
      </c>
      <c r="JP78">
        <v>1</v>
      </c>
      <c r="JQ78">
        <v>1</v>
      </c>
      <c r="JR78">
        <v>2</v>
      </c>
      <c r="JS78">
        <v>1</v>
      </c>
      <c r="JT78">
        <v>1</v>
      </c>
      <c r="JU78">
        <v>0</v>
      </c>
      <c r="JV78">
        <v>2</v>
      </c>
      <c r="JW78">
        <v>2</v>
      </c>
      <c r="JX78">
        <v>1</v>
      </c>
      <c r="JY78">
        <v>2</v>
      </c>
      <c r="JZ78">
        <v>2</v>
      </c>
      <c r="KA78">
        <v>0</v>
      </c>
      <c r="KB78">
        <v>0</v>
      </c>
      <c r="KC78">
        <v>0</v>
      </c>
      <c r="KD78" s="52">
        <f t="shared" si="194"/>
        <v>14</v>
      </c>
      <c r="KE78" s="48">
        <f t="shared" si="195"/>
        <v>2</v>
      </c>
      <c r="KF78" s="53">
        <f t="shared" si="196"/>
        <v>16</v>
      </c>
      <c r="KG78">
        <v>48</v>
      </c>
      <c r="KH78">
        <v>0</v>
      </c>
      <c r="KI78">
        <v>1</v>
      </c>
      <c r="KJ78">
        <v>0</v>
      </c>
      <c r="KK78">
        <v>0</v>
      </c>
      <c r="KL78">
        <v>0</v>
      </c>
      <c r="KM78">
        <v>0</v>
      </c>
      <c r="KN78">
        <v>0</v>
      </c>
      <c r="KO78">
        <v>0</v>
      </c>
      <c r="KP78">
        <v>0</v>
      </c>
      <c r="KQ78">
        <v>0</v>
      </c>
      <c r="KR78">
        <v>0</v>
      </c>
      <c r="KS78" t="s">
        <v>584</v>
      </c>
      <c r="KT78" t="s">
        <v>841</v>
      </c>
      <c r="KU78" t="s">
        <v>842</v>
      </c>
      <c r="KV78">
        <v>3</v>
      </c>
      <c r="KW78">
        <v>1</v>
      </c>
      <c r="KX78">
        <v>1</v>
      </c>
      <c r="KY78">
        <v>2</v>
      </c>
      <c r="KZ78">
        <v>0</v>
      </c>
      <c r="LA78">
        <v>2</v>
      </c>
      <c r="LB78">
        <v>2</v>
      </c>
      <c r="LC78">
        <v>2</v>
      </c>
      <c r="LD78">
        <v>2</v>
      </c>
      <c r="LE78">
        <v>2</v>
      </c>
      <c r="LF78">
        <v>2</v>
      </c>
      <c r="LG78" t="s">
        <v>584</v>
      </c>
      <c r="LH78">
        <v>3</v>
      </c>
      <c r="LI78">
        <v>2</v>
      </c>
      <c r="LJ78">
        <v>5</v>
      </c>
      <c r="LK78">
        <v>5</v>
      </c>
      <c r="LL78">
        <v>3</v>
      </c>
      <c r="LM78">
        <v>5</v>
      </c>
      <c r="LN78">
        <v>5</v>
      </c>
      <c r="LO78">
        <v>1</v>
      </c>
      <c r="LP78">
        <v>2</v>
      </c>
      <c r="LQ78">
        <v>2</v>
      </c>
      <c r="LR78">
        <v>3</v>
      </c>
      <c r="LS78">
        <v>5</v>
      </c>
      <c r="LT78">
        <v>4</v>
      </c>
      <c r="LU78">
        <v>1</v>
      </c>
      <c r="LV78">
        <v>3</v>
      </c>
      <c r="LW78">
        <v>5</v>
      </c>
      <c r="LX78">
        <v>5</v>
      </c>
      <c r="LY78">
        <v>3</v>
      </c>
      <c r="LZ78">
        <v>2</v>
      </c>
      <c r="MA78">
        <v>1</v>
      </c>
      <c r="MB78" s="3">
        <f t="shared" si="143"/>
        <v>3</v>
      </c>
      <c r="MC78" s="3">
        <f t="shared" si="168"/>
        <v>4</v>
      </c>
      <c r="MD78" s="3">
        <f t="shared" si="199"/>
        <v>5</v>
      </c>
      <c r="ME78" s="3">
        <f t="shared" si="200"/>
        <v>5</v>
      </c>
      <c r="MF78" s="3">
        <f t="shared" si="197"/>
        <v>3</v>
      </c>
      <c r="MG78" s="3">
        <f t="shared" si="198"/>
        <v>5</v>
      </c>
      <c r="MH78" s="3">
        <f t="shared" si="169"/>
        <v>1</v>
      </c>
      <c r="MI78" s="3">
        <f t="shared" si="170"/>
        <v>5</v>
      </c>
      <c r="MJ78" s="3">
        <f t="shared" si="129"/>
        <v>2</v>
      </c>
      <c r="MK78" s="3">
        <f t="shared" si="201"/>
        <v>2</v>
      </c>
      <c r="ML78" s="3">
        <f t="shared" si="130"/>
        <v>3</v>
      </c>
      <c r="MM78" s="3">
        <f t="shared" si="202"/>
        <v>5</v>
      </c>
      <c r="MN78" s="3">
        <f t="shared" si="131"/>
        <v>4</v>
      </c>
      <c r="MO78" s="3">
        <f t="shared" si="203"/>
        <v>1</v>
      </c>
      <c r="MP78" s="3">
        <f t="shared" si="132"/>
        <v>3</v>
      </c>
      <c r="MQ78" s="3">
        <f t="shared" si="133"/>
        <v>5</v>
      </c>
      <c r="MR78" s="3">
        <f t="shared" si="205"/>
        <v>5</v>
      </c>
      <c r="MS78" s="3">
        <f t="shared" si="172"/>
        <v>3</v>
      </c>
      <c r="MT78" s="3">
        <f t="shared" si="204"/>
        <v>2</v>
      </c>
      <c r="MU78" s="3">
        <f t="shared" si="173"/>
        <v>5</v>
      </c>
      <c r="MV78" s="34">
        <f t="shared" si="174"/>
        <v>71</v>
      </c>
      <c r="MW78">
        <v>1</v>
      </c>
      <c r="MX78">
        <v>0</v>
      </c>
      <c r="MY78">
        <v>1</v>
      </c>
      <c r="MZ78">
        <v>0</v>
      </c>
      <c r="NA78">
        <v>3</v>
      </c>
      <c r="NB78">
        <v>3</v>
      </c>
      <c r="NC78">
        <v>2</v>
      </c>
      <c r="ND78">
        <v>1</v>
      </c>
      <c r="NE78">
        <v>1</v>
      </c>
      <c r="NF78">
        <v>2</v>
      </c>
      <c r="NG78">
        <v>2</v>
      </c>
      <c r="NH78" s="59">
        <f t="shared" si="175"/>
        <v>0</v>
      </c>
      <c r="NI78">
        <f t="shared" si="176"/>
        <v>50</v>
      </c>
      <c r="NJ78">
        <f t="shared" si="177"/>
        <v>14</v>
      </c>
      <c r="NK78" s="34">
        <f t="shared" si="178"/>
        <v>28.000000000000004</v>
      </c>
    </row>
    <row r="79" spans="1:375" x14ac:dyDescent="0.2">
      <c r="A79" t="s">
        <v>167</v>
      </c>
      <c r="B79">
        <v>78</v>
      </c>
      <c r="C79" s="26">
        <v>42832</v>
      </c>
      <c r="D79">
        <v>7</v>
      </c>
      <c r="E79">
        <v>9</v>
      </c>
      <c r="F79">
        <v>9</v>
      </c>
      <c r="G79">
        <v>1</v>
      </c>
      <c r="H79">
        <v>0</v>
      </c>
      <c r="I79">
        <v>0</v>
      </c>
      <c r="J79">
        <v>0</v>
      </c>
      <c r="K79">
        <v>0</v>
      </c>
      <c r="L79">
        <v>1</v>
      </c>
      <c r="M79">
        <v>2</v>
      </c>
      <c r="N79">
        <v>2</v>
      </c>
      <c r="O79">
        <v>1</v>
      </c>
      <c r="P79">
        <v>3</v>
      </c>
      <c r="Q79">
        <v>3</v>
      </c>
      <c r="R79">
        <v>2</v>
      </c>
      <c r="S79">
        <v>2</v>
      </c>
      <c r="T79">
        <f t="shared" si="144"/>
        <v>0</v>
      </c>
      <c r="U79">
        <f t="shared" si="145"/>
        <v>2</v>
      </c>
      <c r="V79" s="35">
        <f t="shared" si="179"/>
        <v>17</v>
      </c>
      <c r="W79">
        <v>3</v>
      </c>
      <c r="X79">
        <v>1</v>
      </c>
      <c r="Y79">
        <v>1</v>
      </c>
      <c r="Z79">
        <v>1</v>
      </c>
      <c r="AA79">
        <v>2</v>
      </c>
      <c r="AB79">
        <v>0</v>
      </c>
      <c r="AC79">
        <v>1</v>
      </c>
      <c r="AD79">
        <v>2</v>
      </c>
      <c r="AE79">
        <v>2</v>
      </c>
      <c r="AF79">
        <v>3</v>
      </c>
      <c r="AG79">
        <v>2</v>
      </c>
      <c r="AH79">
        <v>3</v>
      </c>
      <c r="AI79">
        <v>1</v>
      </c>
      <c r="AJ79" s="38">
        <f t="shared" si="180"/>
        <v>9</v>
      </c>
      <c r="AK79" s="38">
        <f t="shared" si="181"/>
        <v>2</v>
      </c>
      <c r="AL79" s="38">
        <f t="shared" si="182"/>
        <v>11</v>
      </c>
      <c r="AM79" s="38">
        <f t="shared" si="183"/>
        <v>22</v>
      </c>
      <c r="AN79">
        <v>1</v>
      </c>
      <c r="AO79">
        <v>0</v>
      </c>
      <c r="AP79">
        <v>0</v>
      </c>
      <c r="AQ79">
        <v>0</v>
      </c>
      <c r="AR79">
        <v>0</v>
      </c>
      <c r="AS79">
        <v>0</v>
      </c>
      <c r="AT79">
        <v>1</v>
      </c>
      <c r="AU79">
        <v>0</v>
      </c>
      <c r="AV79">
        <v>0</v>
      </c>
      <c r="AW79">
        <v>0</v>
      </c>
      <c r="AX79">
        <v>0</v>
      </c>
      <c r="AY79">
        <v>1</v>
      </c>
      <c r="AZ79">
        <v>0</v>
      </c>
      <c r="BA79">
        <v>0</v>
      </c>
      <c r="BB79">
        <v>0</v>
      </c>
      <c r="BC79">
        <v>0</v>
      </c>
      <c r="BD79">
        <v>1</v>
      </c>
      <c r="BE79">
        <v>0</v>
      </c>
      <c r="BF79">
        <v>0</v>
      </c>
      <c r="BG79">
        <v>0</v>
      </c>
      <c r="BH79">
        <v>1</v>
      </c>
      <c r="BI79">
        <v>0</v>
      </c>
      <c r="BJ79">
        <v>0</v>
      </c>
      <c r="BK79">
        <v>0</v>
      </c>
      <c r="BL79">
        <v>0</v>
      </c>
      <c r="BM79">
        <v>1</v>
      </c>
      <c r="BN79">
        <v>0</v>
      </c>
      <c r="BO79">
        <v>0</v>
      </c>
      <c r="BP79">
        <v>0</v>
      </c>
      <c r="BQ79">
        <v>0</v>
      </c>
      <c r="BR79">
        <v>1</v>
      </c>
      <c r="BS79">
        <v>0</v>
      </c>
      <c r="BT79">
        <v>0</v>
      </c>
      <c r="BU79">
        <v>0</v>
      </c>
      <c r="BV79">
        <v>0</v>
      </c>
      <c r="BW79">
        <v>1</v>
      </c>
      <c r="BX79">
        <v>0</v>
      </c>
      <c r="BY79">
        <v>0</v>
      </c>
      <c r="BZ79">
        <v>0</v>
      </c>
      <c r="CA79">
        <v>0</v>
      </c>
      <c r="CB79">
        <v>1</v>
      </c>
      <c r="CC79">
        <v>0</v>
      </c>
      <c r="CD79">
        <v>0</v>
      </c>
      <c r="CE79">
        <v>0</v>
      </c>
      <c r="CF79">
        <v>0</v>
      </c>
      <c r="CG79">
        <v>1</v>
      </c>
      <c r="CH79">
        <v>0</v>
      </c>
      <c r="CI79">
        <v>0</v>
      </c>
      <c r="CJ79">
        <v>0</v>
      </c>
      <c r="CK79">
        <v>0</v>
      </c>
      <c r="CL79">
        <v>1</v>
      </c>
      <c r="CM79">
        <v>0</v>
      </c>
      <c r="CN79">
        <v>0</v>
      </c>
      <c r="CO79">
        <v>0</v>
      </c>
      <c r="CP79">
        <v>0</v>
      </c>
      <c r="CQ79">
        <v>0</v>
      </c>
      <c r="CR79">
        <v>1</v>
      </c>
      <c r="CS79">
        <v>0</v>
      </c>
      <c r="CT79">
        <v>0</v>
      </c>
      <c r="CU79">
        <v>0</v>
      </c>
      <c r="CV79">
        <v>0</v>
      </c>
      <c r="CW79">
        <v>1</v>
      </c>
      <c r="CX79">
        <v>0</v>
      </c>
      <c r="CY79">
        <v>0</v>
      </c>
      <c r="CZ79">
        <v>0</v>
      </c>
      <c r="DA79">
        <v>1</v>
      </c>
      <c r="DB79">
        <v>0</v>
      </c>
      <c r="DC79">
        <v>0</v>
      </c>
      <c r="DD79">
        <v>0</v>
      </c>
      <c r="DE79">
        <v>0</v>
      </c>
      <c r="DF79">
        <v>0</v>
      </c>
      <c r="DG79">
        <v>1</v>
      </c>
      <c r="DH79">
        <v>0</v>
      </c>
      <c r="DI79">
        <v>0</v>
      </c>
      <c r="DJ79">
        <v>0</v>
      </c>
      <c r="DK79">
        <v>0</v>
      </c>
      <c r="DL79">
        <v>1</v>
      </c>
      <c r="DM79">
        <v>0</v>
      </c>
      <c r="DN79">
        <v>0</v>
      </c>
      <c r="DO79">
        <v>0</v>
      </c>
      <c r="DP79">
        <v>0</v>
      </c>
      <c r="DQ79">
        <v>1</v>
      </c>
      <c r="DR79">
        <v>0</v>
      </c>
      <c r="DS79">
        <v>0</v>
      </c>
      <c r="DT79">
        <v>0</v>
      </c>
      <c r="DU79">
        <v>0</v>
      </c>
      <c r="DV79">
        <v>1</v>
      </c>
      <c r="DW79">
        <v>0</v>
      </c>
      <c r="DX79">
        <v>0</v>
      </c>
      <c r="DY79">
        <v>0</v>
      </c>
      <c r="DZ79">
        <v>0</v>
      </c>
      <c r="EA79">
        <v>0</v>
      </c>
      <c r="EB79">
        <v>1</v>
      </c>
      <c r="EC79">
        <v>0</v>
      </c>
      <c r="ED79">
        <v>0</v>
      </c>
      <c r="EE79">
        <v>1</v>
      </c>
      <c r="EF79">
        <v>0</v>
      </c>
      <c r="EG79">
        <v>1</v>
      </c>
      <c r="EH79">
        <v>0</v>
      </c>
      <c r="EI79">
        <v>0</v>
      </c>
      <c r="EJ79">
        <v>0</v>
      </c>
      <c r="EK79">
        <v>0</v>
      </c>
      <c r="EL79">
        <v>1</v>
      </c>
      <c r="EM79">
        <v>0</v>
      </c>
      <c r="EN79">
        <v>0</v>
      </c>
      <c r="EO79">
        <v>0</v>
      </c>
      <c r="EP79" s="40">
        <f t="shared" si="146"/>
        <v>0</v>
      </c>
      <c r="EQ79" s="40">
        <f t="shared" si="147"/>
        <v>1</v>
      </c>
      <c r="ER79" s="40">
        <f t="shared" si="148"/>
        <v>1</v>
      </c>
      <c r="ES79" s="40">
        <f t="shared" si="149"/>
        <v>1</v>
      </c>
      <c r="ET79" s="40">
        <f t="shared" si="150"/>
        <v>0</v>
      </c>
      <c r="EU79" s="40">
        <f t="shared" si="151"/>
        <v>0</v>
      </c>
      <c r="EV79" s="40">
        <f t="shared" si="152"/>
        <v>0</v>
      </c>
      <c r="EW79" s="40">
        <f t="shared" si="153"/>
        <v>0</v>
      </c>
      <c r="EX79" s="40">
        <f t="shared" si="154"/>
        <v>0</v>
      </c>
      <c r="EY79" s="40">
        <f t="shared" si="155"/>
        <v>0</v>
      </c>
      <c r="EZ79" s="40">
        <f t="shared" si="156"/>
        <v>0</v>
      </c>
      <c r="FA79" s="40">
        <f t="shared" si="157"/>
        <v>1</v>
      </c>
      <c r="FB79" s="40">
        <f t="shared" si="158"/>
        <v>1</v>
      </c>
      <c r="FC79" s="40">
        <f t="shared" si="159"/>
        <v>0</v>
      </c>
      <c r="FD79" s="40">
        <f t="shared" si="160"/>
        <v>1</v>
      </c>
      <c r="FE79" s="40">
        <f t="shared" si="161"/>
        <v>1</v>
      </c>
      <c r="FF79" s="40">
        <f t="shared" si="162"/>
        <v>1</v>
      </c>
      <c r="FG79" s="40">
        <f t="shared" si="163"/>
        <v>1</v>
      </c>
      <c r="FH79" s="40">
        <f t="shared" si="164"/>
        <v>2</v>
      </c>
      <c r="FI79" s="40">
        <f t="shared" si="165"/>
        <v>1</v>
      </c>
      <c r="FJ79" s="40">
        <f t="shared" si="166"/>
        <v>1</v>
      </c>
      <c r="FK79" s="38">
        <f t="shared" si="167"/>
        <v>13</v>
      </c>
      <c r="FL79">
        <v>5</v>
      </c>
      <c r="FM79">
        <v>2</v>
      </c>
      <c r="FN79">
        <v>6</v>
      </c>
      <c r="FO79">
        <v>7</v>
      </c>
      <c r="FP79">
        <v>6</v>
      </c>
      <c r="FQ79">
        <v>7</v>
      </c>
      <c r="FR79">
        <v>6</v>
      </c>
      <c r="FS79">
        <v>5</v>
      </c>
      <c r="FT79">
        <v>6</v>
      </c>
      <c r="FU79">
        <v>3</v>
      </c>
      <c r="FV79" s="38">
        <f t="shared" si="184"/>
        <v>31</v>
      </c>
      <c r="FW79" s="38">
        <f t="shared" si="185"/>
        <v>22</v>
      </c>
      <c r="FX79">
        <v>3</v>
      </c>
      <c r="FY79">
        <v>4</v>
      </c>
      <c r="FZ79">
        <v>5</v>
      </c>
      <c r="GA79">
        <v>2</v>
      </c>
      <c r="GB79">
        <v>3</v>
      </c>
      <c r="GC79">
        <v>4</v>
      </c>
      <c r="GD79">
        <v>4</v>
      </c>
      <c r="GE79">
        <v>1</v>
      </c>
      <c r="GF79">
        <v>2</v>
      </c>
      <c r="GG79">
        <v>4</v>
      </c>
      <c r="GH79">
        <v>4</v>
      </c>
      <c r="GI79">
        <v>5</v>
      </c>
      <c r="GJ79">
        <v>5</v>
      </c>
      <c r="GK79">
        <v>3</v>
      </c>
      <c r="GL79">
        <v>3</v>
      </c>
      <c r="GM79">
        <v>4</v>
      </c>
      <c r="GN79">
        <v>4</v>
      </c>
      <c r="GO79">
        <v>2</v>
      </c>
      <c r="GP79">
        <v>2</v>
      </c>
      <c r="GQ79">
        <v>4</v>
      </c>
      <c r="GR79">
        <v>3</v>
      </c>
      <c r="GS79">
        <v>3</v>
      </c>
      <c r="GT79">
        <v>4</v>
      </c>
      <c r="GU79">
        <v>4</v>
      </c>
      <c r="GV79">
        <v>2</v>
      </c>
      <c r="GW79">
        <v>2</v>
      </c>
      <c r="GX79">
        <v>2</v>
      </c>
      <c r="GY79">
        <v>3</v>
      </c>
      <c r="GZ79">
        <v>4</v>
      </c>
      <c r="HA79" s="32">
        <v>5</v>
      </c>
      <c r="HB79">
        <v>5</v>
      </c>
      <c r="HC79">
        <v>5</v>
      </c>
      <c r="HD79" s="38">
        <f t="shared" si="186"/>
        <v>3.5</v>
      </c>
      <c r="HE79" s="38">
        <f t="shared" si="187"/>
        <v>3.6666666666666665</v>
      </c>
      <c r="HF79" s="38">
        <f t="shared" si="188"/>
        <v>2.3333333333333335</v>
      </c>
      <c r="HG79" s="38">
        <f t="shared" si="189"/>
        <v>4</v>
      </c>
      <c r="HH79" s="38">
        <f t="shared" si="190"/>
        <v>2.8</v>
      </c>
      <c r="HI79" s="38">
        <f t="shared" si="191"/>
        <v>3</v>
      </c>
      <c r="HJ79" s="38">
        <f t="shared" si="192"/>
        <v>3</v>
      </c>
      <c r="HK79" s="38">
        <f>AVERAGE(HA79:HC79)</f>
        <v>5</v>
      </c>
      <c r="HL79" t="s">
        <v>843</v>
      </c>
      <c r="HM79">
        <v>1</v>
      </c>
      <c r="HN79" t="s">
        <v>844</v>
      </c>
      <c r="HO79">
        <v>1</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1</v>
      </c>
      <c r="JG79">
        <v>1</v>
      </c>
      <c r="JH79">
        <v>0</v>
      </c>
      <c r="JI79">
        <v>0</v>
      </c>
      <c r="JJ79">
        <v>0</v>
      </c>
      <c r="JK79">
        <v>0</v>
      </c>
      <c r="JL79">
        <v>0</v>
      </c>
      <c r="JM79">
        <v>0</v>
      </c>
      <c r="JN79">
        <v>0</v>
      </c>
      <c r="JO79">
        <v>3</v>
      </c>
      <c r="JP79">
        <v>2</v>
      </c>
      <c r="JQ79">
        <v>1</v>
      </c>
      <c r="JR79">
        <v>2</v>
      </c>
      <c r="JS79">
        <v>1</v>
      </c>
      <c r="JT79">
        <v>3</v>
      </c>
      <c r="JU79">
        <v>2</v>
      </c>
      <c r="JV79">
        <v>3</v>
      </c>
      <c r="JW79">
        <v>2</v>
      </c>
      <c r="JX79">
        <v>1</v>
      </c>
      <c r="JY79">
        <v>2</v>
      </c>
      <c r="JZ79">
        <v>1</v>
      </c>
      <c r="KA79">
        <v>2</v>
      </c>
      <c r="KB79">
        <v>1</v>
      </c>
      <c r="KC79">
        <v>2</v>
      </c>
      <c r="KD79" s="52">
        <f t="shared" si="194"/>
        <v>22</v>
      </c>
      <c r="KE79" s="48">
        <f t="shared" si="195"/>
        <v>6</v>
      </c>
      <c r="KF79" s="53">
        <f t="shared" si="196"/>
        <v>28</v>
      </c>
      <c r="KG79">
        <v>83</v>
      </c>
      <c r="KH79">
        <v>1</v>
      </c>
      <c r="KI79">
        <v>0</v>
      </c>
      <c r="KJ79">
        <v>0</v>
      </c>
      <c r="KK79">
        <v>0</v>
      </c>
      <c r="KL79">
        <v>0</v>
      </c>
      <c r="KM79">
        <v>0</v>
      </c>
      <c r="KN79">
        <v>0</v>
      </c>
      <c r="KO79">
        <v>0</v>
      </c>
      <c r="KP79">
        <v>0</v>
      </c>
      <c r="KQ79">
        <v>0</v>
      </c>
      <c r="KR79">
        <v>0</v>
      </c>
      <c r="KS79" t="s">
        <v>575</v>
      </c>
      <c r="KT79" t="s">
        <v>845</v>
      </c>
      <c r="KU79" t="s">
        <v>846</v>
      </c>
      <c r="KV79">
        <v>5</v>
      </c>
      <c r="KW79">
        <v>1</v>
      </c>
      <c r="KX79">
        <v>1</v>
      </c>
      <c r="KY79">
        <v>1</v>
      </c>
      <c r="KZ79">
        <v>1</v>
      </c>
      <c r="LA79">
        <v>1</v>
      </c>
      <c r="LB79">
        <v>1</v>
      </c>
      <c r="LC79">
        <v>2</v>
      </c>
      <c r="LD79">
        <v>2</v>
      </c>
      <c r="LE79">
        <v>1</v>
      </c>
      <c r="LF79">
        <v>1</v>
      </c>
      <c r="LG79" t="s">
        <v>575</v>
      </c>
      <c r="LH79">
        <v>4</v>
      </c>
      <c r="LI79">
        <v>4</v>
      </c>
      <c r="LJ79">
        <v>3</v>
      </c>
      <c r="LK79">
        <v>3</v>
      </c>
      <c r="LL79">
        <v>4</v>
      </c>
      <c r="LM79">
        <v>4</v>
      </c>
      <c r="LN79">
        <v>5</v>
      </c>
      <c r="LO79">
        <v>1</v>
      </c>
      <c r="LP79">
        <v>3</v>
      </c>
      <c r="LQ79">
        <v>3</v>
      </c>
      <c r="LR79">
        <v>2</v>
      </c>
      <c r="LS79">
        <v>3</v>
      </c>
      <c r="LT79">
        <v>1</v>
      </c>
      <c r="LU79">
        <v>3</v>
      </c>
      <c r="LV79">
        <v>2</v>
      </c>
      <c r="LW79">
        <v>2</v>
      </c>
      <c r="LX79">
        <v>1</v>
      </c>
      <c r="LY79">
        <v>3</v>
      </c>
      <c r="LZ79">
        <v>4</v>
      </c>
      <c r="MA79">
        <v>3</v>
      </c>
      <c r="MB79" s="3">
        <f t="shared" si="143"/>
        <v>4</v>
      </c>
      <c r="MC79" s="3">
        <f t="shared" si="168"/>
        <v>2</v>
      </c>
      <c r="MD79" s="3">
        <f t="shared" si="199"/>
        <v>3</v>
      </c>
      <c r="ME79" s="3">
        <f t="shared" si="200"/>
        <v>3</v>
      </c>
      <c r="MF79" s="3">
        <f t="shared" si="197"/>
        <v>4</v>
      </c>
      <c r="MG79" s="3">
        <f t="shared" si="198"/>
        <v>4</v>
      </c>
      <c r="MH79" s="3">
        <f t="shared" si="169"/>
        <v>1</v>
      </c>
      <c r="MI79" s="3">
        <f t="shared" si="170"/>
        <v>5</v>
      </c>
      <c r="MJ79" s="3">
        <f t="shared" ref="MJ79:MJ110" si="206">LP79</f>
        <v>3</v>
      </c>
      <c r="MK79" s="3">
        <f t="shared" si="201"/>
        <v>3</v>
      </c>
      <c r="ML79" s="3">
        <f t="shared" ref="ML79:ML110" si="207">LR79</f>
        <v>2</v>
      </c>
      <c r="MM79" s="3">
        <f t="shared" si="202"/>
        <v>3</v>
      </c>
      <c r="MN79" s="3">
        <f t="shared" ref="MN79:MN110" si="208">LT79</f>
        <v>1</v>
      </c>
      <c r="MO79" s="3">
        <f t="shared" si="203"/>
        <v>3</v>
      </c>
      <c r="MP79" s="3">
        <f t="shared" ref="MP79:MP110" si="209">LV79</f>
        <v>2</v>
      </c>
      <c r="MQ79" s="3">
        <f t="shared" ref="MQ79:MQ110" si="210">LW79</f>
        <v>2</v>
      </c>
      <c r="MR79" s="3">
        <f t="shared" si="205"/>
        <v>1</v>
      </c>
      <c r="MS79" s="3">
        <f t="shared" si="172"/>
        <v>3</v>
      </c>
      <c r="MT79" s="3">
        <f t="shared" si="204"/>
        <v>4</v>
      </c>
      <c r="MU79" s="3">
        <f t="shared" si="173"/>
        <v>3</v>
      </c>
      <c r="MV79" s="34">
        <f t="shared" si="174"/>
        <v>56</v>
      </c>
      <c r="MW79">
        <v>3</v>
      </c>
      <c r="MX79">
        <v>2</v>
      </c>
      <c r="MY79">
        <v>2</v>
      </c>
      <c r="MZ79">
        <v>2</v>
      </c>
      <c r="NA79">
        <v>1</v>
      </c>
      <c r="NB79">
        <v>2</v>
      </c>
      <c r="NC79">
        <v>2</v>
      </c>
      <c r="ND79">
        <v>2</v>
      </c>
      <c r="NE79">
        <v>3</v>
      </c>
      <c r="NF79">
        <v>2</v>
      </c>
      <c r="NG79">
        <v>2</v>
      </c>
      <c r="NH79" s="59">
        <f t="shared" si="175"/>
        <v>0</v>
      </c>
      <c r="NI79">
        <f t="shared" si="176"/>
        <v>50</v>
      </c>
      <c r="NJ79">
        <f t="shared" si="177"/>
        <v>21</v>
      </c>
      <c r="NK79" s="34">
        <f t="shared" si="178"/>
        <v>42</v>
      </c>
    </row>
    <row r="80" spans="1:375" x14ac:dyDescent="0.2">
      <c r="A80" t="s">
        <v>168</v>
      </c>
      <c r="B80">
        <v>79</v>
      </c>
      <c r="C80" s="26">
        <v>42804</v>
      </c>
      <c r="D80">
        <v>8</v>
      </c>
      <c r="E80">
        <v>9</v>
      </c>
      <c r="F80">
        <v>7</v>
      </c>
      <c r="G80">
        <v>0</v>
      </c>
      <c r="H80">
        <v>1</v>
      </c>
      <c r="I80">
        <v>0</v>
      </c>
      <c r="J80">
        <v>0</v>
      </c>
      <c r="K80">
        <v>0</v>
      </c>
      <c r="L80">
        <v>1</v>
      </c>
      <c r="M80">
        <v>3</v>
      </c>
      <c r="N80">
        <v>4</v>
      </c>
      <c r="O80">
        <v>5</v>
      </c>
      <c r="P80">
        <v>5</v>
      </c>
      <c r="Q80">
        <v>3</v>
      </c>
      <c r="R80">
        <v>3</v>
      </c>
      <c r="S80">
        <v>5</v>
      </c>
      <c r="T80">
        <f t="shared" si="144"/>
        <v>-1</v>
      </c>
      <c r="U80">
        <f t="shared" si="145"/>
        <v>2</v>
      </c>
      <c r="V80" s="35">
        <f t="shared" si="179"/>
        <v>29</v>
      </c>
      <c r="W80">
        <v>2</v>
      </c>
      <c r="X80">
        <v>1</v>
      </c>
      <c r="Y80">
        <v>1</v>
      </c>
      <c r="Z80">
        <v>2</v>
      </c>
      <c r="AA80">
        <v>1</v>
      </c>
      <c r="AB80">
        <v>4</v>
      </c>
      <c r="AC80">
        <v>1</v>
      </c>
      <c r="AD80">
        <v>2</v>
      </c>
      <c r="AE80">
        <v>2</v>
      </c>
      <c r="AF80">
        <v>1</v>
      </c>
      <c r="AG80">
        <v>1</v>
      </c>
      <c r="AH80">
        <v>2</v>
      </c>
      <c r="AI80">
        <v>1</v>
      </c>
      <c r="AJ80" s="38">
        <f t="shared" si="180"/>
        <v>6</v>
      </c>
      <c r="AK80" s="38">
        <f t="shared" si="181"/>
        <v>6</v>
      </c>
      <c r="AL80" s="38">
        <f t="shared" si="182"/>
        <v>9</v>
      </c>
      <c r="AM80" s="38">
        <f t="shared" si="183"/>
        <v>21</v>
      </c>
      <c r="AN80">
        <v>1</v>
      </c>
      <c r="AO80">
        <v>0</v>
      </c>
      <c r="AP80">
        <v>0</v>
      </c>
      <c r="AQ80">
        <v>0</v>
      </c>
      <c r="AR80">
        <v>0</v>
      </c>
      <c r="AS80">
        <v>0</v>
      </c>
      <c r="AT80">
        <v>1</v>
      </c>
      <c r="AU80">
        <v>0</v>
      </c>
      <c r="AV80">
        <v>0</v>
      </c>
      <c r="AW80">
        <v>0</v>
      </c>
      <c r="AX80">
        <v>1</v>
      </c>
      <c r="AY80">
        <v>0</v>
      </c>
      <c r="AZ80">
        <v>0</v>
      </c>
      <c r="BA80">
        <v>0</v>
      </c>
      <c r="BB80">
        <v>0</v>
      </c>
      <c r="BC80">
        <v>1</v>
      </c>
      <c r="BD80">
        <v>0</v>
      </c>
      <c r="BE80">
        <v>0</v>
      </c>
      <c r="BF80">
        <v>0</v>
      </c>
      <c r="BG80">
        <v>0</v>
      </c>
      <c r="BH80">
        <v>1</v>
      </c>
      <c r="BI80">
        <v>0</v>
      </c>
      <c r="BJ80">
        <v>0</v>
      </c>
      <c r="BK80">
        <v>0</v>
      </c>
      <c r="BL80">
        <v>0</v>
      </c>
      <c r="BM80">
        <v>1</v>
      </c>
      <c r="BN80">
        <v>0</v>
      </c>
      <c r="BO80">
        <v>0</v>
      </c>
      <c r="BP80">
        <v>0</v>
      </c>
      <c r="BQ80">
        <v>0</v>
      </c>
      <c r="BR80">
        <v>1</v>
      </c>
      <c r="BS80">
        <v>0</v>
      </c>
      <c r="BT80">
        <v>0</v>
      </c>
      <c r="BU80">
        <v>0</v>
      </c>
      <c r="BV80">
        <v>0</v>
      </c>
      <c r="BW80">
        <v>0</v>
      </c>
      <c r="BX80">
        <v>1</v>
      </c>
      <c r="BY80">
        <v>0</v>
      </c>
      <c r="BZ80">
        <v>0</v>
      </c>
      <c r="CA80">
        <v>0</v>
      </c>
      <c r="CB80">
        <v>1</v>
      </c>
      <c r="CC80">
        <v>0</v>
      </c>
      <c r="CD80">
        <v>0</v>
      </c>
      <c r="CE80">
        <v>0</v>
      </c>
      <c r="CF80">
        <v>0</v>
      </c>
      <c r="CG80">
        <v>1</v>
      </c>
      <c r="CH80">
        <v>0</v>
      </c>
      <c r="CI80">
        <v>0</v>
      </c>
      <c r="CJ80">
        <v>0</v>
      </c>
      <c r="CK80">
        <v>0</v>
      </c>
      <c r="CL80">
        <v>0</v>
      </c>
      <c r="CM80">
        <v>1</v>
      </c>
      <c r="CN80">
        <v>0</v>
      </c>
      <c r="CO80">
        <v>0</v>
      </c>
      <c r="CP80">
        <v>0</v>
      </c>
      <c r="CQ80">
        <v>0</v>
      </c>
      <c r="CR80">
        <v>1</v>
      </c>
      <c r="CS80">
        <v>0</v>
      </c>
      <c r="CT80">
        <v>0</v>
      </c>
      <c r="CU80">
        <v>0</v>
      </c>
      <c r="CV80">
        <v>1</v>
      </c>
      <c r="CW80">
        <v>0</v>
      </c>
      <c r="CX80">
        <v>0</v>
      </c>
      <c r="CY80">
        <v>0</v>
      </c>
      <c r="CZ80">
        <v>0</v>
      </c>
      <c r="DA80">
        <v>0</v>
      </c>
      <c r="DB80">
        <v>1</v>
      </c>
      <c r="DC80">
        <v>0</v>
      </c>
      <c r="DD80">
        <v>0</v>
      </c>
      <c r="DE80">
        <v>0</v>
      </c>
      <c r="DF80">
        <v>0</v>
      </c>
      <c r="DG80">
        <v>1</v>
      </c>
      <c r="DH80">
        <v>0</v>
      </c>
      <c r="DI80">
        <v>0</v>
      </c>
      <c r="DJ80">
        <v>0</v>
      </c>
      <c r="DK80">
        <v>0</v>
      </c>
      <c r="DL80">
        <v>1</v>
      </c>
      <c r="DM80">
        <v>1</v>
      </c>
      <c r="DN80">
        <v>0</v>
      </c>
      <c r="DO80">
        <v>0</v>
      </c>
      <c r="DP80">
        <v>0</v>
      </c>
      <c r="DQ80">
        <v>0</v>
      </c>
      <c r="DR80">
        <v>1</v>
      </c>
      <c r="DS80">
        <v>0</v>
      </c>
      <c r="DT80">
        <v>0</v>
      </c>
      <c r="DU80">
        <v>0</v>
      </c>
      <c r="DV80">
        <v>1</v>
      </c>
      <c r="DW80">
        <v>0</v>
      </c>
      <c r="DX80">
        <v>1</v>
      </c>
      <c r="DY80">
        <v>0</v>
      </c>
      <c r="DZ80">
        <v>1</v>
      </c>
      <c r="EA80">
        <v>0</v>
      </c>
      <c r="EB80">
        <v>0</v>
      </c>
      <c r="EC80">
        <v>0</v>
      </c>
      <c r="ED80">
        <v>0</v>
      </c>
      <c r="EF80">
        <v>1</v>
      </c>
      <c r="EG80">
        <v>0</v>
      </c>
      <c r="EH80">
        <v>1</v>
      </c>
      <c r="EI80">
        <v>0</v>
      </c>
      <c r="EJ80">
        <v>0</v>
      </c>
      <c r="EK80">
        <v>1</v>
      </c>
      <c r="EL80">
        <v>0</v>
      </c>
      <c r="EM80">
        <v>0</v>
      </c>
      <c r="EN80">
        <v>0</v>
      </c>
      <c r="EO80">
        <v>0</v>
      </c>
      <c r="EP80" s="40">
        <f t="shared" si="146"/>
        <v>0</v>
      </c>
      <c r="EQ80" s="40">
        <f t="shared" si="147"/>
        <v>1</v>
      </c>
      <c r="ER80" s="40">
        <f t="shared" si="148"/>
        <v>0</v>
      </c>
      <c r="ES80" s="40">
        <f t="shared" si="149"/>
        <v>0</v>
      </c>
      <c r="ET80" s="40">
        <f t="shared" si="150"/>
        <v>0</v>
      </c>
      <c r="EU80" s="40">
        <f t="shared" si="151"/>
        <v>0</v>
      </c>
      <c r="EV80" s="40">
        <f t="shared" si="152"/>
        <v>0</v>
      </c>
      <c r="EW80" s="40">
        <f t="shared" si="153"/>
        <v>1</v>
      </c>
      <c r="EX80" s="40">
        <f t="shared" si="154"/>
        <v>0</v>
      </c>
      <c r="EY80" s="40">
        <f t="shared" si="155"/>
        <v>0</v>
      </c>
      <c r="EZ80" s="40">
        <f t="shared" si="156"/>
        <v>1</v>
      </c>
      <c r="FA80" s="40">
        <f t="shared" si="157"/>
        <v>1</v>
      </c>
      <c r="FB80" s="40">
        <f t="shared" si="158"/>
        <v>0</v>
      </c>
      <c r="FC80" s="40">
        <f t="shared" si="159"/>
        <v>1</v>
      </c>
      <c r="FD80" s="40">
        <f t="shared" si="160"/>
        <v>1</v>
      </c>
      <c r="FE80" s="40">
        <f t="shared" si="161"/>
        <v>2</v>
      </c>
      <c r="FF80" s="40">
        <f t="shared" si="162"/>
        <v>2</v>
      </c>
      <c r="FG80" s="40">
        <f t="shared" si="163"/>
        <v>3</v>
      </c>
      <c r="FH80" s="40">
        <f t="shared" si="164"/>
        <v>0</v>
      </c>
      <c r="FI80" s="40">
        <f t="shared" si="165"/>
        <v>2</v>
      </c>
      <c r="FJ80" s="40">
        <f t="shared" si="166"/>
        <v>0</v>
      </c>
      <c r="FK80" s="38">
        <f t="shared" si="167"/>
        <v>15</v>
      </c>
      <c r="FL80">
        <v>4</v>
      </c>
      <c r="FM80">
        <v>4</v>
      </c>
      <c r="FN80">
        <v>5</v>
      </c>
      <c r="FO80">
        <v>5</v>
      </c>
      <c r="FP80">
        <v>5</v>
      </c>
      <c r="FQ80">
        <v>3</v>
      </c>
      <c r="FR80">
        <v>2</v>
      </c>
      <c r="FS80">
        <v>3</v>
      </c>
      <c r="FT80">
        <v>2</v>
      </c>
      <c r="FU80">
        <v>0</v>
      </c>
      <c r="FV80" s="38">
        <f t="shared" si="184"/>
        <v>19</v>
      </c>
      <c r="FW80" s="38">
        <f t="shared" si="185"/>
        <v>14</v>
      </c>
      <c r="FX80">
        <v>4</v>
      </c>
      <c r="FY80">
        <v>4</v>
      </c>
      <c r="FZ80">
        <v>2</v>
      </c>
      <c r="GA80">
        <v>3</v>
      </c>
      <c r="GB80">
        <v>3</v>
      </c>
      <c r="GC80">
        <v>2</v>
      </c>
      <c r="GD80">
        <v>5</v>
      </c>
      <c r="GE80">
        <v>4</v>
      </c>
      <c r="GF80">
        <v>2</v>
      </c>
      <c r="GG80">
        <v>2</v>
      </c>
      <c r="GH80">
        <v>3</v>
      </c>
      <c r="GI80">
        <v>1</v>
      </c>
      <c r="GJ80">
        <v>1</v>
      </c>
      <c r="GK80">
        <v>1</v>
      </c>
      <c r="GL80">
        <v>1</v>
      </c>
      <c r="GM80">
        <v>1</v>
      </c>
      <c r="GN80">
        <v>1</v>
      </c>
      <c r="GO80">
        <v>3</v>
      </c>
      <c r="GP80">
        <v>4</v>
      </c>
      <c r="GQ80">
        <v>2</v>
      </c>
      <c r="GR80">
        <v>2</v>
      </c>
      <c r="GS80">
        <v>4</v>
      </c>
      <c r="GT80">
        <v>1</v>
      </c>
      <c r="GU80">
        <v>1</v>
      </c>
      <c r="GV80">
        <v>1</v>
      </c>
      <c r="GW80">
        <v>2</v>
      </c>
      <c r="GX80">
        <v>2</v>
      </c>
      <c r="GY80">
        <v>1</v>
      </c>
      <c r="GZ80">
        <v>1</v>
      </c>
      <c r="HA80">
        <v>1</v>
      </c>
      <c r="HB80">
        <v>1</v>
      </c>
      <c r="HC80">
        <v>1</v>
      </c>
      <c r="HD80" s="38">
        <f t="shared" si="186"/>
        <v>3.25</v>
      </c>
      <c r="HE80" s="38">
        <f t="shared" si="187"/>
        <v>3.3333333333333335</v>
      </c>
      <c r="HF80" s="38">
        <f t="shared" si="188"/>
        <v>2.6666666666666665</v>
      </c>
      <c r="HG80" s="38">
        <f t="shared" si="189"/>
        <v>1.2857142857142858</v>
      </c>
      <c r="HH80" s="38">
        <f t="shared" si="190"/>
        <v>3</v>
      </c>
      <c r="HI80" s="38">
        <f t="shared" si="191"/>
        <v>1.25</v>
      </c>
      <c r="HJ80" s="38">
        <f t="shared" si="192"/>
        <v>1.3333333333333333</v>
      </c>
      <c r="HK80" s="38">
        <f t="shared" si="193"/>
        <v>1</v>
      </c>
      <c r="HL80">
        <v>160</v>
      </c>
      <c r="HM80">
        <v>1</v>
      </c>
      <c r="HN80" t="s">
        <v>847</v>
      </c>
      <c r="HO80">
        <v>2</v>
      </c>
      <c r="HP80">
        <v>0</v>
      </c>
      <c r="HQ80">
        <v>0</v>
      </c>
      <c r="HR80">
        <v>0</v>
      </c>
      <c r="HS80">
        <v>0</v>
      </c>
      <c r="HT80">
        <v>1</v>
      </c>
      <c r="HU80">
        <v>1</v>
      </c>
      <c r="HV80">
        <v>0</v>
      </c>
      <c r="HW80">
        <v>0</v>
      </c>
      <c r="HX80">
        <v>1</v>
      </c>
      <c r="HY80">
        <v>1</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1</v>
      </c>
      <c r="JA80">
        <v>1</v>
      </c>
      <c r="JB80">
        <v>0</v>
      </c>
      <c r="JC80">
        <v>0</v>
      </c>
      <c r="JD80">
        <v>0</v>
      </c>
      <c r="JE80">
        <v>0</v>
      </c>
      <c r="JF80">
        <v>1</v>
      </c>
      <c r="JG80">
        <v>1</v>
      </c>
      <c r="JH80">
        <v>0</v>
      </c>
      <c r="JI80">
        <v>0</v>
      </c>
      <c r="JJ80">
        <v>0</v>
      </c>
      <c r="JK80">
        <v>0</v>
      </c>
      <c r="JL80">
        <v>1</v>
      </c>
      <c r="JM80">
        <v>1</v>
      </c>
      <c r="JN80">
        <v>0</v>
      </c>
      <c r="JO80">
        <v>2</v>
      </c>
      <c r="JP80">
        <v>3</v>
      </c>
      <c r="JQ80">
        <v>1</v>
      </c>
      <c r="JR80">
        <v>1</v>
      </c>
      <c r="JS80">
        <v>2</v>
      </c>
      <c r="JT80">
        <v>2</v>
      </c>
      <c r="JU80">
        <v>3</v>
      </c>
      <c r="JV80">
        <v>1</v>
      </c>
      <c r="JW80">
        <v>1</v>
      </c>
      <c r="JX80">
        <v>2</v>
      </c>
      <c r="JY80">
        <v>3</v>
      </c>
      <c r="JZ80">
        <v>3</v>
      </c>
      <c r="KA80">
        <v>3</v>
      </c>
      <c r="KB80">
        <v>1</v>
      </c>
      <c r="KC80">
        <v>1</v>
      </c>
      <c r="KD80" s="52">
        <f t="shared" si="194"/>
        <v>21</v>
      </c>
      <c r="KE80" s="48">
        <f t="shared" si="195"/>
        <v>8</v>
      </c>
      <c r="KF80" s="53">
        <f t="shared" si="196"/>
        <v>29</v>
      </c>
      <c r="KG80">
        <v>73</v>
      </c>
      <c r="KH80">
        <v>1</v>
      </c>
      <c r="KI80">
        <v>0</v>
      </c>
      <c r="KJ80">
        <v>1</v>
      </c>
      <c r="KK80">
        <v>1</v>
      </c>
      <c r="KL80">
        <v>1</v>
      </c>
      <c r="KM80">
        <v>0</v>
      </c>
      <c r="KN80">
        <v>0</v>
      </c>
      <c r="KO80">
        <v>0</v>
      </c>
      <c r="KP80">
        <v>1</v>
      </c>
      <c r="KQ80">
        <v>0</v>
      </c>
      <c r="KR80">
        <v>0</v>
      </c>
      <c r="KS80" t="s">
        <v>584</v>
      </c>
      <c r="KT80" t="s">
        <v>848</v>
      </c>
      <c r="KU80" t="s">
        <v>849</v>
      </c>
      <c r="KV80">
        <v>4</v>
      </c>
      <c r="KW80">
        <v>1</v>
      </c>
      <c r="KX80">
        <v>1</v>
      </c>
      <c r="KY80">
        <v>1</v>
      </c>
      <c r="KZ80">
        <v>1</v>
      </c>
      <c r="LA80">
        <v>2</v>
      </c>
      <c r="LB80">
        <v>1</v>
      </c>
      <c r="LC80">
        <v>1</v>
      </c>
      <c r="LD80">
        <v>2</v>
      </c>
      <c r="LE80">
        <v>1</v>
      </c>
      <c r="LF80">
        <v>1</v>
      </c>
      <c r="LG80" t="s">
        <v>850</v>
      </c>
      <c r="LH80">
        <v>5</v>
      </c>
      <c r="LI80">
        <v>4</v>
      </c>
      <c r="LJ80">
        <v>4</v>
      </c>
      <c r="LK80">
        <v>4</v>
      </c>
      <c r="LL80">
        <v>3</v>
      </c>
      <c r="LM80">
        <v>4</v>
      </c>
      <c r="LN80">
        <v>4</v>
      </c>
      <c r="LO80">
        <v>4</v>
      </c>
      <c r="LP80">
        <v>4</v>
      </c>
      <c r="LQ80">
        <v>4</v>
      </c>
      <c r="LR80">
        <v>4</v>
      </c>
      <c r="LS80">
        <v>5</v>
      </c>
      <c r="LT80">
        <v>5</v>
      </c>
      <c r="LU80">
        <v>2</v>
      </c>
      <c r="LV80">
        <v>4</v>
      </c>
      <c r="LW80">
        <v>1</v>
      </c>
      <c r="LX80">
        <v>4</v>
      </c>
      <c r="LY80">
        <v>5</v>
      </c>
      <c r="LZ80">
        <v>4</v>
      </c>
      <c r="MA80">
        <v>4</v>
      </c>
      <c r="MB80" s="3">
        <f t="shared" si="143"/>
        <v>5</v>
      </c>
      <c r="MC80" s="3">
        <f t="shared" si="168"/>
        <v>2</v>
      </c>
      <c r="MD80" s="3">
        <f t="shared" si="199"/>
        <v>4</v>
      </c>
      <c r="ME80" s="3">
        <f t="shared" si="200"/>
        <v>4</v>
      </c>
      <c r="MF80" s="3">
        <f t="shared" si="197"/>
        <v>3</v>
      </c>
      <c r="MG80" s="3">
        <f t="shared" si="198"/>
        <v>4</v>
      </c>
      <c r="MH80" s="3">
        <f t="shared" si="169"/>
        <v>2</v>
      </c>
      <c r="MI80" s="3">
        <f t="shared" si="170"/>
        <v>2</v>
      </c>
      <c r="MJ80" s="3">
        <f t="shared" si="206"/>
        <v>4</v>
      </c>
      <c r="MK80" s="3">
        <f t="shared" si="201"/>
        <v>4</v>
      </c>
      <c r="ML80" s="3">
        <f t="shared" si="207"/>
        <v>4</v>
      </c>
      <c r="MM80" s="3">
        <f t="shared" si="202"/>
        <v>5</v>
      </c>
      <c r="MN80" s="3">
        <f t="shared" si="208"/>
        <v>5</v>
      </c>
      <c r="MO80" s="3">
        <f t="shared" si="203"/>
        <v>2</v>
      </c>
      <c r="MP80" s="3">
        <f t="shared" si="209"/>
        <v>4</v>
      </c>
      <c r="MQ80" s="3">
        <f t="shared" si="210"/>
        <v>1</v>
      </c>
      <c r="MR80" s="3">
        <f t="shared" si="205"/>
        <v>4</v>
      </c>
      <c r="MS80" s="3">
        <f t="shared" si="172"/>
        <v>1</v>
      </c>
      <c r="MT80" s="3">
        <f t="shared" si="204"/>
        <v>4</v>
      </c>
      <c r="MU80" s="3">
        <f t="shared" si="173"/>
        <v>2</v>
      </c>
      <c r="MV80" s="34">
        <f t="shared" si="174"/>
        <v>66</v>
      </c>
      <c r="MW80">
        <v>3</v>
      </c>
      <c r="MX80">
        <v>3</v>
      </c>
      <c r="MY80">
        <v>3</v>
      </c>
      <c r="MZ80">
        <v>0</v>
      </c>
      <c r="NA80">
        <v>3</v>
      </c>
      <c r="NB80">
        <v>1</v>
      </c>
      <c r="NC80">
        <v>2</v>
      </c>
      <c r="ND80">
        <v>2</v>
      </c>
      <c r="NE80">
        <v>3</v>
      </c>
      <c r="NF80">
        <v>2</v>
      </c>
      <c r="NG80">
        <v>2</v>
      </c>
      <c r="NH80" s="59">
        <f t="shared" si="175"/>
        <v>0</v>
      </c>
      <c r="NI80">
        <f t="shared" si="176"/>
        <v>50</v>
      </c>
      <c r="NJ80">
        <f t="shared" si="177"/>
        <v>22</v>
      </c>
      <c r="NK80" s="34">
        <f t="shared" si="178"/>
        <v>44</v>
      </c>
    </row>
    <row r="81" spans="1:375" x14ac:dyDescent="0.2">
      <c r="A81" t="s">
        <v>169</v>
      </c>
      <c r="B81">
        <v>80</v>
      </c>
      <c r="C81" s="26">
        <v>42816</v>
      </c>
      <c r="D81">
        <v>0</v>
      </c>
      <c r="E81">
        <v>9</v>
      </c>
      <c r="F81">
        <v>5</v>
      </c>
      <c r="G81">
        <v>0</v>
      </c>
      <c r="H81">
        <v>1</v>
      </c>
      <c r="I81">
        <v>0</v>
      </c>
      <c r="J81">
        <v>0</v>
      </c>
      <c r="K81">
        <v>0</v>
      </c>
      <c r="L81">
        <v>1</v>
      </c>
      <c r="M81">
        <v>1</v>
      </c>
      <c r="N81">
        <v>1</v>
      </c>
      <c r="O81">
        <v>0</v>
      </c>
      <c r="P81">
        <v>3</v>
      </c>
      <c r="Q81">
        <v>0</v>
      </c>
      <c r="R81">
        <v>0</v>
      </c>
      <c r="S81">
        <v>2</v>
      </c>
      <c r="T81">
        <f t="shared" si="144"/>
        <v>-1</v>
      </c>
      <c r="U81">
        <f t="shared" si="145"/>
        <v>2</v>
      </c>
      <c r="V81" s="35">
        <f t="shared" si="179"/>
        <v>8</v>
      </c>
      <c r="W81">
        <v>1</v>
      </c>
      <c r="X81">
        <v>0</v>
      </c>
      <c r="Y81">
        <v>0</v>
      </c>
      <c r="Z81">
        <v>1</v>
      </c>
      <c r="AA81">
        <v>0</v>
      </c>
      <c r="AB81">
        <v>0</v>
      </c>
      <c r="AC81">
        <v>0</v>
      </c>
      <c r="AD81">
        <v>0</v>
      </c>
      <c r="AE81">
        <v>0</v>
      </c>
      <c r="AF81">
        <v>2</v>
      </c>
      <c r="AG81">
        <v>2</v>
      </c>
      <c r="AH81">
        <v>1</v>
      </c>
      <c r="AI81">
        <v>1</v>
      </c>
      <c r="AJ81" s="38">
        <f t="shared" si="180"/>
        <v>4</v>
      </c>
      <c r="AK81" s="38">
        <f t="shared" si="181"/>
        <v>1</v>
      </c>
      <c r="AL81" s="38">
        <f t="shared" si="182"/>
        <v>3</v>
      </c>
      <c r="AM81" s="38">
        <f t="shared" si="183"/>
        <v>8</v>
      </c>
      <c r="AN81">
        <v>1</v>
      </c>
      <c r="AO81">
        <v>0</v>
      </c>
      <c r="AP81">
        <v>0</v>
      </c>
      <c r="AQ81">
        <v>0</v>
      </c>
      <c r="AR81">
        <v>0</v>
      </c>
      <c r="AS81">
        <v>1</v>
      </c>
      <c r="AT81">
        <v>0</v>
      </c>
      <c r="AU81">
        <v>0</v>
      </c>
      <c r="AV81">
        <v>0</v>
      </c>
      <c r="AW81">
        <v>0</v>
      </c>
      <c r="AX81">
        <v>1</v>
      </c>
      <c r="AY81">
        <v>0</v>
      </c>
      <c r="AZ81">
        <v>0</v>
      </c>
      <c r="BA81">
        <v>0</v>
      </c>
      <c r="BB81">
        <v>0</v>
      </c>
      <c r="BC81">
        <v>1</v>
      </c>
      <c r="BD81">
        <v>0</v>
      </c>
      <c r="BE81">
        <v>0</v>
      </c>
      <c r="BF81">
        <v>0</v>
      </c>
      <c r="BG81">
        <v>0</v>
      </c>
      <c r="BH81">
        <v>1</v>
      </c>
      <c r="BI81">
        <v>0</v>
      </c>
      <c r="BJ81">
        <v>0</v>
      </c>
      <c r="BK81">
        <v>0</v>
      </c>
      <c r="BL81">
        <v>0</v>
      </c>
      <c r="BM81">
        <v>1</v>
      </c>
      <c r="BN81">
        <v>0</v>
      </c>
      <c r="BO81">
        <v>0</v>
      </c>
      <c r="BP81">
        <v>0</v>
      </c>
      <c r="BQ81">
        <v>0</v>
      </c>
      <c r="BR81">
        <v>1</v>
      </c>
      <c r="BS81">
        <v>0</v>
      </c>
      <c r="BT81">
        <v>0</v>
      </c>
      <c r="BU81">
        <v>0</v>
      </c>
      <c r="BV81">
        <v>0</v>
      </c>
      <c r="BW81">
        <v>1</v>
      </c>
      <c r="BX81">
        <v>0</v>
      </c>
      <c r="BY81">
        <v>0</v>
      </c>
      <c r="BZ81">
        <v>0</v>
      </c>
      <c r="CA81">
        <v>0</v>
      </c>
      <c r="CB81">
        <v>1</v>
      </c>
      <c r="CC81">
        <v>0</v>
      </c>
      <c r="CD81">
        <v>0</v>
      </c>
      <c r="CE81">
        <v>0</v>
      </c>
      <c r="CF81">
        <v>0</v>
      </c>
      <c r="CG81">
        <v>1</v>
      </c>
      <c r="CH81">
        <v>0</v>
      </c>
      <c r="CI81">
        <v>0</v>
      </c>
      <c r="CJ81">
        <v>0</v>
      </c>
      <c r="CK81">
        <v>0</v>
      </c>
      <c r="CL81">
        <v>1</v>
      </c>
      <c r="CM81">
        <v>0</v>
      </c>
      <c r="CN81">
        <v>0</v>
      </c>
      <c r="CO81">
        <v>0</v>
      </c>
      <c r="CP81">
        <v>0</v>
      </c>
      <c r="CQ81">
        <v>1</v>
      </c>
      <c r="CR81">
        <v>0</v>
      </c>
      <c r="CS81">
        <v>0</v>
      </c>
      <c r="CT81">
        <v>0</v>
      </c>
      <c r="CU81">
        <v>0</v>
      </c>
      <c r="CV81">
        <v>1</v>
      </c>
      <c r="CW81">
        <v>0</v>
      </c>
      <c r="CX81">
        <v>0</v>
      </c>
      <c r="CY81">
        <v>0</v>
      </c>
      <c r="CZ81">
        <v>0</v>
      </c>
      <c r="DA81">
        <v>1</v>
      </c>
      <c r="DB81">
        <v>0</v>
      </c>
      <c r="DC81">
        <v>0</v>
      </c>
      <c r="DD81">
        <v>0</v>
      </c>
      <c r="DE81">
        <v>0</v>
      </c>
      <c r="DF81">
        <v>1</v>
      </c>
      <c r="DG81">
        <v>0</v>
      </c>
      <c r="DH81">
        <v>0</v>
      </c>
      <c r="DI81">
        <v>0</v>
      </c>
      <c r="DJ81">
        <v>0</v>
      </c>
      <c r="DK81">
        <v>0</v>
      </c>
      <c r="DL81">
        <v>1</v>
      </c>
      <c r="DM81">
        <v>0</v>
      </c>
      <c r="DN81">
        <v>0</v>
      </c>
      <c r="DO81">
        <v>0</v>
      </c>
      <c r="DP81">
        <v>1</v>
      </c>
      <c r="DQ81">
        <v>0</v>
      </c>
      <c r="DR81">
        <v>0</v>
      </c>
      <c r="DS81">
        <v>0</v>
      </c>
      <c r="DT81">
        <v>0</v>
      </c>
      <c r="DU81">
        <v>1</v>
      </c>
      <c r="DV81">
        <v>0</v>
      </c>
      <c r="DW81">
        <v>0</v>
      </c>
      <c r="DX81">
        <v>0</v>
      </c>
      <c r="DY81">
        <v>0</v>
      </c>
      <c r="DZ81">
        <v>1</v>
      </c>
      <c r="EA81">
        <v>0</v>
      </c>
      <c r="EB81">
        <v>0</v>
      </c>
      <c r="EC81">
        <v>0</v>
      </c>
      <c r="ED81">
        <v>0</v>
      </c>
      <c r="EF81">
        <v>1</v>
      </c>
      <c r="EG81">
        <v>0</v>
      </c>
      <c r="EH81">
        <v>0</v>
      </c>
      <c r="EI81">
        <v>0</v>
      </c>
      <c r="EJ81">
        <v>0</v>
      </c>
      <c r="EK81">
        <v>1</v>
      </c>
      <c r="EL81">
        <v>0</v>
      </c>
      <c r="EM81">
        <v>0</v>
      </c>
      <c r="EN81">
        <v>0</v>
      </c>
      <c r="EO81">
        <v>0</v>
      </c>
      <c r="EP81" s="40">
        <f t="shared" si="146"/>
        <v>0</v>
      </c>
      <c r="EQ81" s="40">
        <f t="shared" si="147"/>
        <v>0</v>
      </c>
      <c r="ER81" s="40">
        <f t="shared" si="148"/>
        <v>0</v>
      </c>
      <c r="ES81" s="40">
        <f t="shared" si="149"/>
        <v>0</v>
      </c>
      <c r="ET81" s="40">
        <f t="shared" si="150"/>
        <v>0</v>
      </c>
      <c r="EU81" s="40">
        <f t="shared" si="151"/>
        <v>0</v>
      </c>
      <c r="EV81" s="40">
        <f t="shared" si="152"/>
        <v>0</v>
      </c>
      <c r="EW81" s="40">
        <f t="shared" si="153"/>
        <v>0</v>
      </c>
      <c r="EX81" s="40">
        <f t="shared" si="154"/>
        <v>0</v>
      </c>
      <c r="EY81" s="40">
        <f t="shared" si="155"/>
        <v>0</v>
      </c>
      <c r="EZ81" s="40">
        <f t="shared" si="156"/>
        <v>0</v>
      </c>
      <c r="FA81" s="40">
        <f t="shared" si="157"/>
        <v>0</v>
      </c>
      <c r="FB81" s="40">
        <f t="shared" si="158"/>
        <v>0</v>
      </c>
      <c r="FC81" s="40">
        <f t="shared" si="159"/>
        <v>0</v>
      </c>
      <c r="FD81" s="40">
        <f t="shared" si="160"/>
        <v>0</v>
      </c>
      <c r="FE81" s="40">
        <f t="shared" si="161"/>
        <v>1</v>
      </c>
      <c r="FF81" s="40">
        <f t="shared" si="162"/>
        <v>0</v>
      </c>
      <c r="FG81" s="40">
        <f t="shared" si="163"/>
        <v>0</v>
      </c>
      <c r="FH81" s="40">
        <f t="shared" si="164"/>
        <v>0</v>
      </c>
      <c r="FI81" s="40">
        <f t="shared" si="165"/>
        <v>0</v>
      </c>
      <c r="FJ81" s="40">
        <f t="shared" si="166"/>
        <v>0</v>
      </c>
      <c r="FK81" s="38">
        <f t="shared" si="167"/>
        <v>1</v>
      </c>
      <c r="FL81">
        <v>3</v>
      </c>
      <c r="FM81">
        <v>3</v>
      </c>
      <c r="FN81">
        <v>3</v>
      </c>
      <c r="FO81">
        <v>3</v>
      </c>
      <c r="FP81">
        <v>3</v>
      </c>
      <c r="FQ81">
        <v>4</v>
      </c>
      <c r="FR81">
        <v>3</v>
      </c>
      <c r="FS81">
        <v>2</v>
      </c>
      <c r="FT81">
        <v>3</v>
      </c>
      <c r="FU81">
        <v>3</v>
      </c>
      <c r="FV81" s="38">
        <f t="shared" si="184"/>
        <v>17</v>
      </c>
      <c r="FW81" s="38">
        <f t="shared" si="185"/>
        <v>13</v>
      </c>
      <c r="FX81">
        <v>2</v>
      </c>
      <c r="FY81">
        <v>0</v>
      </c>
      <c r="FZ81">
        <v>1</v>
      </c>
      <c r="GA81">
        <v>1</v>
      </c>
      <c r="GB81">
        <v>3</v>
      </c>
      <c r="GC81">
        <v>0</v>
      </c>
      <c r="GD81">
        <v>4</v>
      </c>
      <c r="GE81">
        <v>1</v>
      </c>
      <c r="GF81">
        <v>1</v>
      </c>
      <c r="GG81">
        <v>1</v>
      </c>
      <c r="GH81">
        <v>1</v>
      </c>
      <c r="GI81">
        <v>1</v>
      </c>
      <c r="GJ81">
        <v>1</v>
      </c>
      <c r="GK81">
        <v>0</v>
      </c>
      <c r="GL81">
        <v>0</v>
      </c>
      <c r="GM81">
        <v>1</v>
      </c>
      <c r="GN81">
        <v>0</v>
      </c>
      <c r="GO81">
        <v>1</v>
      </c>
      <c r="GP81">
        <v>0</v>
      </c>
      <c r="GQ81">
        <v>1</v>
      </c>
      <c r="GR81">
        <v>1</v>
      </c>
      <c r="GS81">
        <v>1</v>
      </c>
      <c r="GT81">
        <v>1</v>
      </c>
      <c r="GU81">
        <v>1</v>
      </c>
      <c r="GV81">
        <v>1</v>
      </c>
      <c r="GW81">
        <v>1</v>
      </c>
      <c r="GX81">
        <v>0</v>
      </c>
      <c r="GY81">
        <v>0</v>
      </c>
      <c r="GZ81">
        <v>0</v>
      </c>
      <c r="HA81" s="32" t="s">
        <v>306</v>
      </c>
      <c r="HB81" s="32" t="s">
        <v>306</v>
      </c>
      <c r="HC81" s="32" t="s">
        <v>306</v>
      </c>
      <c r="HD81" s="38">
        <f t="shared" si="186"/>
        <v>1</v>
      </c>
      <c r="HE81" s="38">
        <f t="shared" si="187"/>
        <v>2.3333333333333335</v>
      </c>
      <c r="HF81" s="38">
        <f t="shared" si="188"/>
        <v>1</v>
      </c>
      <c r="HG81" s="38">
        <f t="shared" si="189"/>
        <v>0.5714285714285714</v>
      </c>
      <c r="HH81" s="38">
        <f t="shared" si="190"/>
        <v>0.8</v>
      </c>
      <c r="HI81" s="38">
        <f t="shared" si="191"/>
        <v>1</v>
      </c>
      <c r="HJ81" s="38">
        <f t="shared" si="192"/>
        <v>0</v>
      </c>
      <c r="HK81" s="39" t="s">
        <v>306</v>
      </c>
      <c r="HL81" t="s">
        <v>609</v>
      </c>
      <c r="HM81">
        <v>1</v>
      </c>
      <c r="HN81" t="s">
        <v>851</v>
      </c>
      <c r="HO81">
        <v>1</v>
      </c>
      <c r="HP81">
        <v>0</v>
      </c>
      <c r="HQ81">
        <v>0</v>
      </c>
      <c r="HR81">
        <v>0</v>
      </c>
      <c r="HS81">
        <v>0</v>
      </c>
      <c r="HT81">
        <v>1</v>
      </c>
      <c r="HU81">
        <v>1</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1</v>
      </c>
      <c r="JG81">
        <v>1</v>
      </c>
      <c r="JH81">
        <v>0</v>
      </c>
      <c r="JI81">
        <v>0</v>
      </c>
      <c r="JJ81">
        <v>0</v>
      </c>
      <c r="JK81">
        <v>0</v>
      </c>
      <c r="JL81">
        <v>0</v>
      </c>
      <c r="JM81">
        <v>0</v>
      </c>
      <c r="JN81">
        <v>0</v>
      </c>
      <c r="JO81">
        <v>0</v>
      </c>
      <c r="JP81">
        <v>2</v>
      </c>
      <c r="JQ81">
        <v>2</v>
      </c>
      <c r="JR81">
        <v>2</v>
      </c>
      <c r="JS81">
        <v>0</v>
      </c>
      <c r="JT81">
        <v>0</v>
      </c>
      <c r="JU81">
        <v>0</v>
      </c>
      <c r="JV81">
        <v>2</v>
      </c>
      <c r="JW81">
        <v>1</v>
      </c>
      <c r="JX81">
        <v>0</v>
      </c>
      <c r="JY81">
        <v>0</v>
      </c>
      <c r="JZ81">
        <v>0</v>
      </c>
      <c r="KA81">
        <v>0</v>
      </c>
      <c r="KB81">
        <v>0</v>
      </c>
      <c r="KC81">
        <v>0</v>
      </c>
      <c r="KD81" s="52">
        <f t="shared" si="194"/>
        <v>9</v>
      </c>
      <c r="KE81" s="48">
        <f t="shared" si="195"/>
        <v>0</v>
      </c>
      <c r="KF81" s="53">
        <f t="shared" si="196"/>
        <v>9</v>
      </c>
      <c r="KG81">
        <v>80</v>
      </c>
      <c r="KH81">
        <v>0</v>
      </c>
      <c r="KI81">
        <v>0</v>
      </c>
      <c r="KJ81">
        <v>0</v>
      </c>
      <c r="KK81">
        <v>0</v>
      </c>
      <c r="KL81">
        <v>1</v>
      </c>
      <c r="KM81">
        <v>0</v>
      </c>
      <c r="KN81">
        <v>0</v>
      </c>
      <c r="KO81">
        <v>0</v>
      </c>
      <c r="KP81">
        <v>0</v>
      </c>
      <c r="KQ81">
        <v>0</v>
      </c>
      <c r="KR81">
        <v>0</v>
      </c>
      <c r="KS81" t="s">
        <v>584</v>
      </c>
      <c r="KT81" t="s">
        <v>852</v>
      </c>
      <c r="KU81" t="s">
        <v>853</v>
      </c>
      <c r="KV81">
        <v>1</v>
      </c>
      <c r="KW81">
        <v>0</v>
      </c>
      <c r="KX81">
        <v>1</v>
      </c>
      <c r="KY81">
        <v>2</v>
      </c>
      <c r="KZ81">
        <v>0</v>
      </c>
      <c r="LA81">
        <v>2</v>
      </c>
      <c r="LB81">
        <v>2</v>
      </c>
      <c r="LC81">
        <v>2</v>
      </c>
      <c r="LD81">
        <v>2</v>
      </c>
      <c r="LE81">
        <v>2</v>
      </c>
      <c r="LF81">
        <v>2</v>
      </c>
      <c r="LG81" t="s">
        <v>584</v>
      </c>
      <c r="LH81">
        <v>4</v>
      </c>
      <c r="LI81">
        <v>4</v>
      </c>
      <c r="LJ81">
        <v>4</v>
      </c>
      <c r="LK81">
        <v>2</v>
      </c>
      <c r="LL81">
        <v>1</v>
      </c>
      <c r="LM81">
        <v>3</v>
      </c>
      <c r="LN81">
        <v>5</v>
      </c>
      <c r="LO81">
        <v>4</v>
      </c>
      <c r="LP81">
        <v>3</v>
      </c>
      <c r="LQ81">
        <v>1</v>
      </c>
      <c r="LR81">
        <v>3</v>
      </c>
      <c r="LS81">
        <v>2</v>
      </c>
      <c r="LT81">
        <v>3</v>
      </c>
      <c r="LU81">
        <v>3</v>
      </c>
      <c r="LV81">
        <v>1</v>
      </c>
      <c r="LW81">
        <v>3</v>
      </c>
      <c r="LX81">
        <v>3</v>
      </c>
      <c r="LY81">
        <v>2</v>
      </c>
      <c r="LZ81">
        <v>4</v>
      </c>
      <c r="MA81">
        <v>3</v>
      </c>
      <c r="MB81" s="3">
        <f t="shared" si="143"/>
        <v>4</v>
      </c>
      <c r="MC81" s="3">
        <f t="shared" si="168"/>
        <v>2</v>
      </c>
      <c r="MD81" s="3">
        <f t="shared" si="199"/>
        <v>4</v>
      </c>
      <c r="ME81" s="3">
        <f t="shared" si="200"/>
        <v>2</v>
      </c>
      <c r="MF81" s="3">
        <f t="shared" si="197"/>
        <v>1</v>
      </c>
      <c r="MG81" s="3">
        <f t="shared" si="198"/>
        <v>3</v>
      </c>
      <c r="MH81" s="3">
        <f t="shared" si="169"/>
        <v>1</v>
      </c>
      <c r="MI81" s="3">
        <f t="shared" si="170"/>
        <v>2</v>
      </c>
      <c r="MJ81" s="3">
        <f t="shared" si="206"/>
        <v>3</v>
      </c>
      <c r="MK81" s="3">
        <f t="shared" si="201"/>
        <v>1</v>
      </c>
      <c r="ML81" s="3">
        <f t="shared" si="207"/>
        <v>3</v>
      </c>
      <c r="MM81" s="3">
        <f t="shared" si="202"/>
        <v>2</v>
      </c>
      <c r="MN81" s="3">
        <f t="shared" si="208"/>
        <v>3</v>
      </c>
      <c r="MO81" s="3">
        <f t="shared" si="203"/>
        <v>3</v>
      </c>
      <c r="MP81" s="3">
        <f t="shared" si="209"/>
        <v>1</v>
      </c>
      <c r="MQ81" s="3">
        <f t="shared" si="210"/>
        <v>3</v>
      </c>
      <c r="MR81" s="3">
        <f t="shared" si="205"/>
        <v>3</v>
      </c>
      <c r="MS81" s="3">
        <f t="shared" si="172"/>
        <v>4</v>
      </c>
      <c r="MT81" s="3">
        <f t="shared" si="204"/>
        <v>4</v>
      </c>
      <c r="MU81" s="3">
        <f t="shared" si="173"/>
        <v>3</v>
      </c>
      <c r="MV81" s="34">
        <f t="shared" si="174"/>
        <v>52</v>
      </c>
      <c r="MW81">
        <v>1</v>
      </c>
      <c r="MX81">
        <v>1</v>
      </c>
      <c r="MY81">
        <v>1</v>
      </c>
      <c r="MZ81">
        <v>0</v>
      </c>
      <c r="NA81">
        <v>3</v>
      </c>
      <c r="NB81">
        <v>2</v>
      </c>
      <c r="NC81">
        <v>2</v>
      </c>
      <c r="ND81">
        <v>1</v>
      </c>
      <c r="NE81">
        <v>1</v>
      </c>
      <c r="NF81">
        <v>2</v>
      </c>
      <c r="NG81">
        <v>2</v>
      </c>
      <c r="NH81" s="59">
        <f t="shared" si="175"/>
        <v>0</v>
      </c>
      <c r="NI81">
        <f t="shared" si="176"/>
        <v>50</v>
      </c>
      <c r="NJ81">
        <f t="shared" si="177"/>
        <v>14</v>
      </c>
      <c r="NK81" s="34">
        <f t="shared" si="178"/>
        <v>28.000000000000004</v>
      </c>
    </row>
    <row r="82" spans="1:375" x14ac:dyDescent="0.2">
      <c r="A82" t="s">
        <v>170</v>
      </c>
      <c r="B82">
        <v>81</v>
      </c>
      <c r="C82" s="26">
        <v>42808</v>
      </c>
      <c r="D82">
        <v>0</v>
      </c>
      <c r="E82">
        <v>6</v>
      </c>
      <c r="F82">
        <v>5</v>
      </c>
      <c r="G82">
        <v>0</v>
      </c>
      <c r="H82">
        <v>0</v>
      </c>
      <c r="I82">
        <v>1</v>
      </c>
      <c r="J82">
        <v>0</v>
      </c>
      <c r="K82">
        <v>0</v>
      </c>
      <c r="L82">
        <v>1</v>
      </c>
      <c r="M82">
        <v>0</v>
      </c>
      <c r="N82">
        <v>3</v>
      </c>
      <c r="O82">
        <v>0</v>
      </c>
      <c r="P82">
        <v>0</v>
      </c>
      <c r="Q82">
        <v>0</v>
      </c>
      <c r="R82">
        <v>3</v>
      </c>
      <c r="S82">
        <v>0</v>
      </c>
      <c r="T82">
        <f t="shared" si="144"/>
        <v>1</v>
      </c>
      <c r="U82">
        <f t="shared" si="145"/>
        <v>2</v>
      </c>
      <c r="V82" s="35">
        <f t="shared" si="179"/>
        <v>9</v>
      </c>
      <c r="W82">
        <v>0</v>
      </c>
      <c r="X82">
        <v>0</v>
      </c>
      <c r="Y82">
        <v>0</v>
      </c>
      <c r="Z82">
        <v>0</v>
      </c>
      <c r="AA82">
        <v>0</v>
      </c>
      <c r="AB82">
        <v>2</v>
      </c>
      <c r="AC82">
        <v>1</v>
      </c>
      <c r="AD82">
        <v>1</v>
      </c>
      <c r="AE82">
        <v>0</v>
      </c>
      <c r="AF82">
        <v>0</v>
      </c>
      <c r="AG82">
        <v>0</v>
      </c>
      <c r="AH82">
        <v>0</v>
      </c>
      <c r="AI82">
        <v>0</v>
      </c>
      <c r="AJ82" s="38">
        <f t="shared" si="180"/>
        <v>1</v>
      </c>
      <c r="AK82" s="38">
        <f t="shared" si="181"/>
        <v>3</v>
      </c>
      <c r="AL82" s="38">
        <f t="shared" si="182"/>
        <v>0</v>
      </c>
      <c r="AM82" s="38">
        <f t="shared" si="183"/>
        <v>4</v>
      </c>
      <c r="AN82">
        <v>1</v>
      </c>
      <c r="AO82">
        <v>0</v>
      </c>
      <c r="AP82">
        <v>0</v>
      </c>
      <c r="AQ82">
        <v>0</v>
      </c>
      <c r="AR82">
        <v>0</v>
      </c>
      <c r="AS82">
        <v>0</v>
      </c>
      <c r="AT82">
        <v>0</v>
      </c>
      <c r="AU82">
        <v>0</v>
      </c>
      <c r="AV82">
        <v>0</v>
      </c>
      <c r="AW82">
        <v>1</v>
      </c>
      <c r="AX82">
        <v>1</v>
      </c>
      <c r="AY82">
        <v>0</v>
      </c>
      <c r="AZ82">
        <v>0</v>
      </c>
      <c r="BA82">
        <v>0</v>
      </c>
      <c r="BB82">
        <v>0</v>
      </c>
      <c r="BC82">
        <v>1</v>
      </c>
      <c r="BD82">
        <v>0</v>
      </c>
      <c r="BE82">
        <v>0</v>
      </c>
      <c r="BF82">
        <v>0</v>
      </c>
      <c r="BG82">
        <v>0</v>
      </c>
      <c r="BH82">
        <v>1</v>
      </c>
      <c r="BI82">
        <v>0</v>
      </c>
      <c r="BJ82">
        <v>0</v>
      </c>
      <c r="BK82">
        <v>0</v>
      </c>
      <c r="BL82">
        <v>0</v>
      </c>
      <c r="BM82">
        <v>1</v>
      </c>
      <c r="BN82">
        <v>0</v>
      </c>
      <c r="BO82">
        <v>0</v>
      </c>
      <c r="BP82">
        <v>0</v>
      </c>
      <c r="BQ82">
        <v>0</v>
      </c>
      <c r="BR82">
        <v>1</v>
      </c>
      <c r="BS82">
        <v>0</v>
      </c>
      <c r="BT82">
        <v>0</v>
      </c>
      <c r="BU82">
        <v>0</v>
      </c>
      <c r="BV82">
        <v>0</v>
      </c>
      <c r="BW82">
        <v>1</v>
      </c>
      <c r="BX82">
        <v>0</v>
      </c>
      <c r="BY82">
        <v>0</v>
      </c>
      <c r="BZ82">
        <v>0</v>
      </c>
      <c r="CA82">
        <v>0</v>
      </c>
      <c r="CB82">
        <v>1</v>
      </c>
      <c r="CC82">
        <v>0</v>
      </c>
      <c r="CD82">
        <v>0</v>
      </c>
      <c r="CE82">
        <v>0</v>
      </c>
      <c r="CF82">
        <v>0</v>
      </c>
      <c r="CG82">
        <v>1</v>
      </c>
      <c r="CH82">
        <v>0</v>
      </c>
      <c r="CI82">
        <v>0</v>
      </c>
      <c r="CJ82">
        <v>0</v>
      </c>
      <c r="CK82">
        <v>0</v>
      </c>
      <c r="CL82">
        <v>1</v>
      </c>
      <c r="CM82">
        <v>0</v>
      </c>
      <c r="CN82">
        <v>0</v>
      </c>
      <c r="CO82">
        <v>0</v>
      </c>
      <c r="CP82">
        <v>0</v>
      </c>
      <c r="CQ82">
        <v>1</v>
      </c>
      <c r="CR82">
        <v>0</v>
      </c>
      <c r="CS82">
        <v>0</v>
      </c>
      <c r="CT82">
        <v>0</v>
      </c>
      <c r="CU82">
        <v>0</v>
      </c>
      <c r="CV82">
        <v>1</v>
      </c>
      <c r="CW82">
        <v>0</v>
      </c>
      <c r="CX82">
        <v>0</v>
      </c>
      <c r="CY82">
        <v>0</v>
      </c>
      <c r="CZ82">
        <v>0</v>
      </c>
      <c r="DA82">
        <v>1</v>
      </c>
      <c r="DB82">
        <v>0</v>
      </c>
      <c r="DC82">
        <v>0</v>
      </c>
      <c r="DD82">
        <v>0</v>
      </c>
      <c r="DE82">
        <v>0</v>
      </c>
      <c r="DF82">
        <v>1</v>
      </c>
      <c r="DG82">
        <v>0</v>
      </c>
      <c r="DH82">
        <v>0</v>
      </c>
      <c r="DI82">
        <v>0</v>
      </c>
      <c r="DJ82">
        <v>0</v>
      </c>
      <c r="DK82">
        <v>1</v>
      </c>
      <c r="DL82">
        <v>0</v>
      </c>
      <c r="DM82">
        <v>0</v>
      </c>
      <c r="DN82">
        <v>0</v>
      </c>
      <c r="DO82">
        <v>0</v>
      </c>
      <c r="DP82">
        <v>1</v>
      </c>
      <c r="DQ82">
        <v>0</v>
      </c>
      <c r="DR82">
        <v>0</v>
      </c>
      <c r="DS82">
        <v>0</v>
      </c>
      <c r="DT82">
        <v>0</v>
      </c>
      <c r="DU82">
        <v>1</v>
      </c>
      <c r="DV82">
        <v>0</v>
      </c>
      <c r="DW82">
        <v>0</v>
      </c>
      <c r="DX82">
        <v>0</v>
      </c>
      <c r="DY82">
        <v>0</v>
      </c>
      <c r="DZ82">
        <v>0</v>
      </c>
      <c r="EA82">
        <v>0</v>
      </c>
      <c r="EB82">
        <v>0</v>
      </c>
      <c r="EC82">
        <v>1</v>
      </c>
      <c r="ED82">
        <v>0</v>
      </c>
      <c r="EE82">
        <v>1</v>
      </c>
      <c r="EF82">
        <v>1</v>
      </c>
      <c r="EG82">
        <v>0</v>
      </c>
      <c r="EH82">
        <v>0</v>
      </c>
      <c r="EI82">
        <v>0</v>
      </c>
      <c r="EJ82">
        <v>0</v>
      </c>
      <c r="EK82">
        <v>1</v>
      </c>
      <c r="EL82">
        <v>0</v>
      </c>
      <c r="EM82">
        <v>0</v>
      </c>
      <c r="EN82">
        <v>0</v>
      </c>
      <c r="EO82">
        <v>0</v>
      </c>
      <c r="EP82" s="40">
        <f t="shared" si="146"/>
        <v>0</v>
      </c>
      <c r="EQ82" s="40" t="str">
        <f t="shared" si="147"/>
        <v>SKIP</v>
      </c>
      <c r="ER82" s="40">
        <f t="shared" si="148"/>
        <v>0</v>
      </c>
      <c r="ES82" s="40">
        <f t="shared" si="149"/>
        <v>0</v>
      </c>
      <c r="ET82" s="40">
        <f t="shared" si="150"/>
        <v>0</v>
      </c>
      <c r="EU82" s="40">
        <f t="shared" si="151"/>
        <v>0</v>
      </c>
      <c r="EV82" s="40">
        <f t="shared" si="152"/>
        <v>0</v>
      </c>
      <c r="EW82" s="40">
        <f t="shared" si="153"/>
        <v>0</v>
      </c>
      <c r="EX82" s="40">
        <f t="shared" si="154"/>
        <v>0</v>
      </c>
      <c r="EY82" s="40">
        <f t="shared" si="155"/>
        <v>0</v>
      </c>
      <c r="EZ82" s="40">
        <f t="shared" si="156"/>
        <v>0</v>
      </c>
      <c r="FA82" s="40">
        <f t="shared" si="157"/>
        <v>0</v>
      </c>
      <c r="FB82" s="40">
        <f t="shared" si="158"/>
        <v>0</v>
      </c>
      <c r="FC82" s="40">
        <f t="shared" si="159"/>
        <v>0</v>
      </c>
      <c r="FD82" s="40">
        <f t="shared" si="160"/>
        <v>0</v>
      </c>
      <c r="FE82" s="40">
        <f t="shared" si="161"/>
        <v>0</v>
      </c>
      <c r="FF82" s="40">
        <f t="shared" si="162"/>
        <v>0</v>
      </c>
      <c r="FG82" s="40">
        <f t="shared" si="163"/>
        <v>0</v>
      </c>
      <c r="FH82" s="40">
        <f t="shared" si="164"/>
        <v>3</v>
      </c>
      <c r="FI82" s="40">
        <f t="shared" si="165"/>
        <v>0</v>
      </c>
      <c r="FJ82" s="40">
        <f t="shared" si="166"/>
        <v>0</v>
      </c>
      <c r="FK82" s="38">
        <f t="shared" si="167"/>
        <v>3</v>
      </c>
      <c r="FL82">
        <v>7</v>
      </c>
      <c r="FM82">
        <v>7</v>
      </c>
      <c r="FN82">
        <v>7</v>
      </c>
      <c r="FO82">
        <v>7</v>
      </c>
      <c r="FP82">
        <v>7</v>
      </c>
      <c r="FQ82">
        <v>7</v>
      </c>
      <c r="FR82">
        <v>1</v>
      </c>
      <c r="FS82">
        <v>0</v>
      </c>
      <c r="FT82">
        <v>0</v>
      </c>
      <c r="FU82">
        <v>0</v>
      </c>
      <c r="FV82" s="38">
        <f t="shared" si="184"/>
        <v>22</v>
      </c>
      <c r="FW82" s="38">
        <f t="shared" si="185"/>
        <v>21</v>
      </c>
      <c r="FX82">
        <v>4</v>
      </c>
      <c r="FY82">
        <v>2</v>
      </c>
      <c r="FZ82">
        <v>2</v>
      </c>
      <c r="GA82">
        <v>3</v>
      </c>
      <c r="GB82">
        <v>1</v>
      </c>
      <c r="GC82">
        <v>3</v>
      </c>
      <c r="GD82">
        <v>3</v>
      </c>
      <c r="GE82">
        <v>0</v>
      </c>
      <c r="GF82">
        <v>0</v>
      </c>
      <c r="GG82">
        <v>4</v>
      </c>
      <c r="GH82">
        <v>4</v>
      </c>
      <c r="GI82">
        <v>3</v>
      </c>
      <c r="GJ82">
        <v>4</v>
      </c>
      <c r="GK82">
        <v>3</v>
      </c>
      <c r="GL82">
        <v>4</v>
      </c>
      <c r="GM82">
        <v>3</v>
      </c>
      <c r="GN82">
        <v>4</v>
      </c>
      <c r="GO82">
        <v>3</v>
      </c>
      <c r="GP82">
        <v>4</v>
      </c>
      <c r="GQ82">
        <v>2</v>
      </c>
      <c r="GR82">
        <v>3</v>
      </c>
      <c r="GS82">
        <v>3</v>
      </c>
      <c r="GT82">
        <v>4</v>
      </c>
      <c r="GU82">
        <v>2</v>
      </c>
      <c r="GV82">
        <v>4</v>
      </c>
      <c r="GW82">
        <v>4</v>
      </c>
      <c r="GX82">
        <v>4</v>
      </c>
      <c r="GY82">
        <v>3</v>
      </c>
      <c r="GZ82">
        <v>3</v>
      </c>
      <c r="HA82">
        <v>4</v>
      </c>
      <c r="HB82">
        <v>4</v>
      </c>
      <c r="HC82">
        <v>4</v>
      </c>
      <c r="HD82" s="38">
        <f t="shared" si="186"/>
        <v>2.75</v>
      </c>
      <c r="HE82" s="38">
        <f t="shared" si="187"/>
        <v>2.3333333333333335</v>
      </c>
      <c r="HF82" s="38">
        <f t="shared" si="188"/>
        <v>1.3333333333333333</v>
      </c>
      <c r="HG82" s="38">
        <f t="shared" si="189"/>
        <v>3.5714285714285716</v>
      </c>
      <c r="HH82" s="38">
        <f t="shared" si="190"/>
        <v>3</v>
      </c>
      <c r="HI82" s="38">
        <f t="shared" si="191"/>
        <v>3.5</v>
      </c>
      <c r="HJ82" s="38">
        <f t="shared" si="192"/>
        <v>3.3333333333333335</v>
      </c>
      <c r="HK82" s="38">
        <f t="shared" si="193"/>
        <v>4</v>
      </c>
      <c r="HL82" t="s">
        <v>854</v>
      </c>
      <c r="HM82">
        <v>1</v>
      </c>
      <c r="HN82" t="s">
        <v>855</v>
      </c>
      <c r="HO82">
        <v>1</v>
      </c>
      <c r="HP82">
        <v>0</v>
      </c>
      <c r="HQ82">
        <v>0</v>
      </c>
      <c r="HR82">
        <v>0</v>
      </c>
      <c r="HS82">
        <v>0</v>
      </c>
      <c r="HT82">
        <v>0</v>
      </c>
      <c r="HU82">
        <v>1</v>
      </c>
      <c r="HV82">
        <v>0</v>
      </c>
      <c r="HW82">
        <v>0</v>
      </c>
      <c r="HX82">
        <v>1</v>
      </c>
      <c r="HY82">
        <v>1</v>
      </c>
      <c r="HZ82">
        <v>0</v>
      </c>
      <c r="IA82">
        <v>0</v>
      </c>
      <c r="IB82">
        <v>0</v>
      </c>
      <c r="IC82">
        <v>0</v>
      </c>
      <c r="ID82">
        <v>0</v>
      </c>
      <c r="IE82">
        <v>0</v>
      </c>
      <c r="IF82">
        <v>0</v>
      </c>
      <c r="IG82">
        <v>1</v>
      </c>
      <c r="IH82">
        <v>0</v>
      </c>
      <c r="II82">
        <v>0</v>
      </c>
      <c r="IJ82">
        <v>0</v>
      </c>
      <c r="IK82">
        <v>0</v>
      </c>
      <c r="IL82">
        <v>0</v>
      </c>
      <c r="IM82">
        <v>0</v>
      </c>
      <c r="IN82">
        <v>0</v>
      </c>
      <c r="IO82">
        <v>0</v>
      </c>
      <c r="IP82">
        <v>0</v>
      </c>
      <c r="IQ82">
        <v>0</v>
      </c>
      <c r="IR82">
        <v>0</v>
      </c>
      <c r="IS82">
        <v>0</v>
      </c>
      <c r="IT82">
        <v>0</v>
      </c>
      <c r="IU82">
        <v>0</v>
      </c>
      <c r="IV82">
        <v>0</v>
      </c>
      <c r="IW82">
        <v>0</v>
      </c>
      <c r="IX82">
        <v>0</v>
      </c>
      <c r="IY82">
        <v>0</v>
      </c>
      <c r="IZ82">
        <v>0</v>
      </c>
      <c r="JA82">
        <v>1</v>
      </c>
      <c r="JB82">
        <v>0</v>
      </c>
      <c r="JC82">
        <v>0</v>
      </c>
      <c r="JD82">
        <v>0</v>
      </c>
      <c r="JE82">
        <v>1</v>
      </c>
      <c r="JF82">
        <v>0</v>
      </c>
      <c r="JG82">
        <v>1</v>
      </c>
      <c r="JH82">
        <v>1</v>
      </c>
      <c r="JI82">
        <v>0</v>
      </c>
      <c r="JJ82">
        <v>0</v>
      </c>
      <c r="JK82">
        <v>0</v>
      </c>
      <c r="JL82">
        <v>0</v>
      </c>
      <c r="JM82">
        <v>0</v>
      </c>
      <c r="JN82">
        <v>0</v>
      </c>
      <c r="JO82">
        <v>0</v>
      </c>
      <c r="JP82">
        <v>0</v>
      </c>
      <c r="JQ82">
        <v>0</v>
      </c>
      <c r="JR82">
        <v>2</v>
      </c>
      <c r="JS82">
        <v>0</v>
      </c>
      <c r="JT82">
        <v>0</v>
      </c>
      <c r="JU82">
        <v>2</v>
      </c>
      <c r="JV82">
        <v>2</v>
      </c>
      <c r="JW82">
        <v>0</v>
      </c>
      <c r="JX82">
        <v>0</v>
      </c>
      <c r="JY82">
        <v>0</v>
      </c>
      <c r="JZ82">
        <v>0</v>
      </c>
      <c r="KA82">
        <v>0</v>
      </c>
      <c r="KB82">
        <v>0</v>
      </c>
      <c r="KC82">
        <v>0</v>
      </c>
      <c r="KD82" s="52">
        <f t="shared" si="194"/>
        <v>6</v>
      </c>
      <c r="KE82" s="48">
        <f t="shared" si="195"/>
        <v>0</v>
      </c>
      <c r="KF82" s="53">
        <f t="shared" si="196"/>
        <v>6</v>
      </c>
      <c r="KG82">
        <v>25</v>
      </c>
      <c r="KH82">
        <v>0</v>
      </c>
      <c r="KI82">
        <v>0</v>
      </c>
      <c r="KJ82">
        <v>0</v>
      </c>
      <c r="KK82">
        <v>0</v>
      </c>
      <c r="KL82">
        <v>1</v>
      </c>
      <c r="KM82">
        <v>1</v>
      </c>
      <c r="KN82">
        <v>0</v>
      </c>
      <c r="KO82">
        <v>0</v>
      </c>
      <c r="KP82">
        <v>0</v>
      </c>
      <c r="KQ82">
        <v>0</v>
      </c>
      <c r="KR82">
        <v>0</v>
      </c>
      <c r="KS82" t="s">
        <v>584</v>
      </c>
      <c r="KT82" t="s">
        <v>856</v>
      </c>
      <c r="KU82" t="s">
        <v>857</v>
      </c>
      <c r="KV82">
        <v>3</v>
      </c>
      <c r="KW82">
        <v>0</v>
      </c>
      <c r="KX82">
        <v>1</v>
      </c>
      <c r="KY82">
        <v>2</v>
      </c>
      <c r="KZ82">
        <v>0</v>
      </c>
      <c r="LA82">
        <v>2</v>
      </c>
      <c r="LB82">
        <v>2</v>
      </c>
      <c r="LC82">
        <v>2</v>
      </c>
      <c r="LD82">
        <v>2</v>
      </c>
      <c r="LE82">
        <v>2</v>
      </c>
      <c r="LF82">
        <v>1</v>
      </c>
      <c r="LG82" t="s">
        <v>584</v>
      </c>
      <c r="LH82">
        <v>1</v>
      </c>
      <c r="LI82">
        <v>5</v>
      </c>
      <c r="LJ82">
        <v>1</v>
      </c>
      <c r="LK82">
        <v>5</v>
      </c>
      <c r="LL82">
        <v>3</v>
      </c>
      <c r="LM82">
        <v>1</v>
      </c>
      <c r="LN82">
        <v>4</v>
      </c>
      <c r="LO82">
        <v>2</v>
      </c>
      <c r="LP82">
        <v>2</v>
      </c>
      <c r="LQ82">
        <v>1</v>
      </c>
      <c r="LR82">
        <v>1</v>
      </c>
      <c r="LS82">
        <v>2</v>
      </c>
      <c r="LT82">
        <v>4</v>
      </c>
      <c r="LU82">
        <v>1</v>
      </c>
      <c r="LV82">
        <v>2</v>
      </c>
      <c r="LW82">
        <v>2</v>
      </c>
      <c r="LX82">
        <v>5</v>
      </c>
      <c r="LY82">
        <v>5</v>
      </c>
      <c r="LZ82">
        <v>3</v>
      </c>
      <c r="MA82">
        <v>5</v>
      </c>
      <c r="MB82" s="3">
        <f t="shared" si="143"/>
        <v>1</v>
      </c>
      <c r="MC82" s="3">
        <f t="shared" si="168"/>
        <v>1</v>
      </c>
      <c r="MD82" s="3">
        <f t="shared" si="199"/>
        <v>1</v>
      </c>
      <c r="ME82" s="3">
        <f t="shared" si="200"/>
        <v>5</v>
      </c>
      <c r="MF82" s="3">
        <f t="shared" si="197"/>
        <v>3</v>
      </c>
      <c r="MG82" s="3">
        <f t="shared" si="198"/>
        <v>1</v>
      </c>
      <c r="MH82" s="3">
        <f t="shared" si="169"/>
        <v>2</v>
      </c>
      <c r="MI82" s="3">
        <f t="shared" si="170"/>
        <v>4</v>
      </c>
      <c r="MJ82" s="3">
        <f t="shared" si="206"/>
        <v>2</v>
      </c>
      <c r="MK82" s="3">
        <f t="shared" si="201"/>
        <v>1</v>
      </c>
      <c r="ML82" s="3">
        <f t="shared" si="207"/>
        <v>1</v>
      </c>
      <c r="MM82" s="3">
        <f t="shared" si="202"/>
        <v>2</v>
      </c>
      <c r="MN82" s="3">
        <f t="shared" si="208"/>
        <v>4</v>
      </c>
      <c r="MO82" s="3">
        <f t="shared" si="203"/>
        <v>1</v>
      </c>
      <c r="MP82" s="3">
        <f t="shared" si="209"/>
        <v>2</v>
      </c>
      <c r="MQ82" s="3">
        <f t="shared" si="210"/>
        <v>2</v>
      </c>
      <c r="MR82" s="3">
        <f t="shared" si="205"/>
        <v>5</v>
      </c>
      <c r="MS82" s="3">
        <f t="shared" si="172"/>
        <v>1</v>
      </c>
      <c r="MT82" s="3">
        <f t="shared" si="204"/>
        <v>3</v>
      </c>
      <c r="MU82" s="3">
        <f t="shared" si="173"/>
        <v>1</v>
      </c>
      <c r="MV82" s="34">
        <f t="shared" si="174"/>
        <v>43</v>
      </c>
      <c r="MW82">
        <v>1</v>
      </c>
      <c r="MX82">
        <v>0</v>
      </c>
      <c r="MY82">
        <v>0</v>
      </c>
      <c r="MZ82">
        <v>0</v>
      </c>
      <c r="NA82">
        <v>0</v>
      </c>
      <c r="NB82">
        <v>1</v>
      </c>
      <c r="NC82">
        <v>1</v>
      </c>
      <c r="ND82">
        <v>0</v>
      </c>
      <c r="NE82">
        <v>0</v>
      </c>
      <c r="NF82">
        <v>2</v>
      </c>
      <c r="NG82">
        <v>2</v>
      </c>
      <c r="NH82" s="59">
        <f t="shared" si="175"/>
        <v>0</v>
      </c>
      <c r="NI82">
        <f t="shared" si="176"/>
        <v>50</v>
      </c>
      <c r="NJ82">
        <f t="shared" si="177"/>
        <v>5</v>
      </c>
      <c r="NK82" s="34">
        <f t="shared" si="178"/>
        <v>10</v>
      </c>
    </row>
    <row r="83" spans="1:375" x14ac:dyDescent="0.2">
      <c r="A83" t="s">
        <v>171</v>
      </c>
      <c r="B83">
        <v>82</v>
      </c>
      <c r="C83" s="26">
        <v>42822</v>
      </c>
      <c r="D83">
        <v>8</v>
      </c>
      <c r="E83">
        <v>8</v>
      </c>
      <c r="F83">
        <v>8</v>
      </c>
      <c r="G83">
        <v>1</v>
      </c>
      <c r="H83">
        <v>0</v>
      </c>
      <c r="I83">
        <v>0</v>
      </c>
      <c r="J83">
        <v>0</v>
      </c>
      <c r="K83">
        <v>0</v>
      </c>
      <c r="L83">
        <v>0</v>
      </c>
      <c r="M83">
        <v>1</v>
      </c>
      <c r="N83">
        <v>2</v>
      </c>
      <c r="O83">
        <v>0</v>
      </c>
      <c r="P83">
        <v>2</v>
      </c>
      <c r="Q83">
        <v>1</v>
      </c>
      <c r="R83">
        <v>1</v>
      </c>
      <c r="S83">
        <v>1</v>
      </c>
      <c r="T83">
        <f t="shared" si="144"/>
        <v>0</v>
      </c>
      <c r="U83">
        <f t="shared" si="145"/>
        <v>0</v>
      </c>
      <c r="V83" s="35">
        <f t="shared" si="179"/>
        <v>8</v>
      </c>
      <c r="W83">
        <v>1</v>
      </c>
      <c r="X83">
        <v>0</v>
      </c>
      <c r="Y83">
        <v>2</v>
      </c>
      <c r="Z83">
        <v>2</v>
      </c>
      <c r="AA83">
        <v>1</v>
      </c>
      <c r="AB83">
        <v>2</v>
      </c>
      <c r="AC83">
        <v>1</v>
      </c>
      <c r="AD83">
        <v>3</v>
      </c>
      <c r="AE83">
        <v>1</v>
      </c>
      <c r="AF83">
        <v>1</v>
      </c>
      <c r="AG83">
        <v>2</v>
      </c>
      <c r="AH83">
        <v>1</v>
      </c>
      <c r="AI83">
        <v>1</v>
      </c>
      <c r="AJ83" s="38">
        <f t="shared" si="180"/>
        <v>7</v>
      </c>
      <c r="AK83" s="38">
        <f t="shared" si="181"/>
        <v>4</v>
      </c>
      <c r="AL83" s="38">
        <f t="shared" si="182"/>
        <v>7</v>
      </c>
      <c r="AM83" s="38">
        <f t="shared" si="183"/>
        <v>18</v>
      </c>
      <c r="AN83">
        <v>1</v>
      </c>
      <c r="AO83">
        <v>0</v>
      </c>
      <c r="AP83">
        <v>0</v>
      </c>
      <c r="AQ83">
        <v>0</v>
      </c>
      <c r="AR83">
        <v>0</v>
      </c>
      <c r="AS83">
        <v>1</v>
      </c>
      <c r="AT83">
        <v>0</v>
      </c>
      <c r="AU83">
        <v>0</v>
      </c>
      <c r="AV83">
        <v>0</v>
      </c>
      <c r="AW83">
        <v>0</v>
      </c>
      <c r="AX83">
        <v>1</v>
      </c>
      <c r="AY83">
        <v>0</v>
      </c>
      <c r="AZ83">
        <v>0</v>
      </c>
      <c r="BA83">
        <v>0</v>
      </c>
      <c r="BB83">
        <v>0</v>
      </c>
      <c r="BC83">
        <v>0</v>
      </c>
      <c r="BD83">
        <v>1</v>
      </c>
      <c r="BE83">
        <v>0</v>
      </c>
      <c r="BF83">
        <v>0</v>
      </c>
      <c r="BG83">
        <v>0</v>
      </c>
      <c r="BH83">
        <v>1</v>
      </c>
      <c r="BI83">
        <v>0</v>
      </c>
      <c r="BJ83">
        <v>0</v>
      </c>
      <c r="BK83">
        <v>0</v>
      </c>
      <c r="BL83">
        <v>0</v>
      </c>
      <c r="BM83">
        <v>1</v>
      </c>
      <c r="BN83">
        <v>0</v>
      </c>
      <c r="BO83">
        <v>0</v>
      </c>
      <c r="BP83">
        <v>0</v>
      </c>
      <c r="BQ83">
        <v>0</v>
      </c>
      <c r="BR83">
        <v>1</v>
      </c>
      <c r="BS83">
        <v>0</v>
      </c>
      <c r="BT83">
        <v>0</v>
      </c>
      <c r="BU83">
        <v>0</v>
      </c>
      <c r="BV83">
        <v>0</v>
      </c>
      <c r="BW83">
        <v>1</v>
      </c>
      <c r="BX83">
        <v>0</v>
      </c>
      <c r="BY83">
        <v>0</v>
      </c>
      <c r="BZ83">
        <v>0</v>
      </c>
      <c r="CA83">
        <v>0</v>
      </c>
      <c r="CB83">
        <v>1</v>
      </c>
      <c r="CC83">
        <v>0</v>
      </c>
      <c r="CD83">
        <v>0</v>
      </c>
      <c r="CE83">
        <v>0</v>
      </c>
      <c r="CF83">
        <v>0</v>
      </c>
      <c r="CG83">
        <v>1</v>
      </c>
      <c r="CH83">
        <v>0</v>
      </c>
      <c r="CI83">
        <v>0</v>
      </c>
      <c r="CJ83">
        <v>0</v>
      </c>
      <c r="CK83">
        <v>0</v>
      </c>
      <c r="CL83">
        <v>1</v>
      </c>
      <c r="CM83">
        <v>0</v>
      </c>
      <c r="CN83">
        <v>0</v>
      </c>
      <c r="CO83">
        <v>0</v>
      </c>
      <c r="CP83">
        <v>0</v>
      </c>
      <c r="CQ83">
        <v>1</v>
      </c>
      <c r="CR83">
        <v>0</v>
      </c>
      <c r="CS83">
        <v>0</v>
      </c>
      <c r="CT83">
        <v>0</v>
      </c>
      <c r="CU83">
        <v>0</v>
      </c>
      <c r="CV83">
        <v>1</v>
      </c>
      <c r="CW83">
        <v>0</v>
      </c>
      <c r="CX83">
        <v>0</v>
      </c>
      <c r="CY83">
        <v>0</v>
      </c>
      <c r="CZ83">
        <v>0</v>
      </c>
      <c r="DA83">
        <v>1</v>
      </c>
      <c r="DB83">
        <v>0</v>
      </c>
      <c r="DC83">
        <v>0</v>
      </c>
      <c r="DD83">
        <v>0</v>
      </c>
      <c r="DE83">
        <v>0</v>
      </c>
      <c r="DF83">
        <v>1</v>
      </c>
      <c r="DG83">
        <v>0</v>
      </c>
      <c r="DH83">
        <v>0</v>
      </c>
      <c r="DI83">
        <v>0</v>
      </c>
      <c r="DJ83">
        <v>0</v>
      </c>
      <c r="DK83">
        <v>0</v>
      </c>
      <c r="DL83">
        <v>1</v>
      </c>
      <c r="DM83">
        <v>0</v>
      </c>
      <c r="DN83">
        <v>0</v>
      </c>
      <c r="DO83">
        <v>0</v>
      </c>
      <c r="DP83">
        <v>0</v>
      </c>
      <c r="DQ83">
        <v>1</v>
      </c>
      <c r="DR83">
        <v>0</v>
      </c>
      <c r="DS83">
        <v>0</v>
      </c>
      <c r="DT83">
        <v>0</v>
      </c>
      <c r="DU83">
        <v>0</v>
      </c>
      <c r="DV83">
        <v>1</v>
      </c>
      <c r="DW83">
        <v>0</v>
      </c>
      <c r="DX83">
        <v>0</v>
      </c>
      <c r="DY83">
        <v>0</v>
      </c>
      <c r="DZ83">
        <v>1</v>
      </c>
      <c r="EA83">
        <v>0</v>
      </c>
      <c r="EB83">
        <v>0</v>
      </c>
      <c r="EC83">
        <v>0</v>
      </c>
      <c r="ED83">
        <v>0</v>
      </c>
      <c r="EF83">
        <v>1</v>
      </c>
      <c r="EG83">
        <v>0</v>
      </c>
      <c r="EH83">
        <v>0</v>
      </c>
      <c r="EI83">
        <v>0</v>
      </c>
      <c r="EJ83">
        <v>0</v>
      </c>
      <c r="EK83">
        <v>0</v>
      </c>
      <c r="EL83">
        <v>1</v>
      </c>
      <c r="EM83">
        <v>0</v>
      </c>
      <c r="EN83">
        <v>0</v>
      </c>
      <c r="EO83">
        <v>0</v>
      </c>
      <c r="EP83" s="40">
        <f t="shared" si="146"/>
        <v>0</v>
      </c>
      <c r="EQ83" s="40">
        <f t="shared" si="147"/>
        <v>0</v>
      </c>
      <c r="ER83" s="40">
        <f t="shared" si="148"/>
        <v>0</v>
      </c>
      <c r="ES83" s="40">
        <f t="shared" si="149"/>
        <v>1</v>
      </c>
      <c r="ET83" s="40">
        <f t="shared" si="150"/>
        <v>0</v>
      </c>
      <c r="EU83" s="40">
        <f t="shared" si="151"/>
        <v>0</v>
      </c>
      <c r="EV83" s="40">
        <f t="shared" si="152"/>
        <v>0</v>
      </c>
      <c r="EW83" s="40">
        <f t="shared" si="153"/>
        <v>0</v>
      </c>
      <c r="EX83" s="40">
        <f t="shared" si="154"/>
        <v>0</v>
      </c>
      <c r="EY83" s="40">
        <f t="shared" si="155"/>
        <v>0</v>
      </c>
      <c r="EZ83" s="40">
        <f t="shared" si="156"/>
        <v>0</v>
      </c>
      <c r="FA83" s="40">
        <f t="shared" si="157"/>
        <v>0</v>
      </c>
      <c r="FB83" s="40">
        <f t="shared" si="158"/>
        <v>0</v>
      </c>
      <c r="FC83" s="40">
        <f t="shared" si="159"/>
        <v>0</v>
      </c>
      <c r="FD83" s="40">
        <f t="shared" si="160"/>
        <v>0</v>
      </c>
      <c r="FE83" s="40">
        <f t="shared" si="161"/>
        <v>1</v>
      </c>
      <c r="FF83" s="40">
        <f t="shared" si="162"/>
        <v>1</v>
      </c>
      <c r="FG83" s="40">
        <f t="shared" si="163"/>
        <v>1</v>
      </c>
      <c r="FH83" s="40">
        <f t="shared" si="164"/>
        <v>0</v>
      </c>
      <c r="FI83" s="40">
        <f t="shared" si="165"/>
        <v>0</v>
      </c>
      <c r="FJ83" s="40">
        <f t="shared" si="166"/>
        <v>1</v>
      </c>
      <c r="FK83" s="38">
        <f t="shared" si="167"/>
        <v>5</v>
      </c>
      <c r="FL83">
        <v>3</v>
      </c>
      <c r="FM83">
        <v>5</v>
      </c>
      <c r="FN83">
        <v>6</v>
      </c>
      <c r="FO83">
        <v>6</v>
      </c>
      <c r="FP83">
        <v>6</v>
      </c>
      <c r="FQ83">
        <v>5</v>
      </c>
      <c r="FR83">
        <v>4</v>
      </c>
      <c r="FS83">
        <v>4</v>
      </c>
      <c r="FT83">
        <v>2</v>
      </c>
      <c r="FU83">
        <v>2</v>
      </c>
      <c r="FV83" s="38">
        <f t="shared" si="184"/>
        <v>25</v>
      </c>
      <c r="FW83" s="38">
        <f t="shared" si="185"/>
        <v>18</v>
      </c>
      <c r="FX83">
        <v>4</v>
      </c>
      <c r="FY83">
        <v>4</v>
      </c>
      <c r="FZ83">
        <v>4</v>
      </c>
      <c r="GA83">
        <v>2</v>
      </c>
      <c r="GB83">
        <v>3</v>
      </c>
      <c r="GC83">
        <v>1</v>
      </c>
      <c r="GD83">
        <v>3</v>
      </c>
      <c r="GE83">
        <v>1</v>
      </c>
      <c r="GF83">
        <v>1</v>
      </c>
      <c r="GG83">
        <v>3</v>
      </c>
      <c r="GH83">
        <v>3</v>
      </c>
      <c r="GI83">
        <v>4</v>
      </c>
      <c r="GJ83">
        <v>2</v>
      </c>
      <c r="GK83">
        <v>3</v>
      </c>
      <c r="GL83">
        <v>3</v>
      </c>
      <c r="GM83">
        <v>3</v>
      </c>
      <c r="GN83">
        <v>3</v>
      </c>
      <c r="GO83">
        <v>1</v>
      </c>
      <c r="GP83">
        <v>1</v>
      </c>
      <c r="GQ83">
        <v>3</v>
      </c>
      <c r="GR83">
        <v>3</v>
      </c>
      <c r="GS83">
        <v>3</v>
      </c>
      <c r="GT83">
        <v>3</v>
      </c>
      <c r="GU83">
        <v>3</v>
      </c>
      <c r="GV83">
        <v>2</v>
      </c>
      <c r="GW83">
        <v>1</v>
      </c>
      <c r="GX83">
        <v>1</v>
      </c>
      <c r="GY83">
        <v>2</v>
      </c>
      <c r="GZ83">
        <v>2</v>
      </c>
      <c r="HA83">
        <v>3</v>
      </c>
      <c r="HB83">
        <v>3</v>
      </c>
      <c r="HC83">
        <v>3</v>
      </c>
      <c r="HD83" s="38">
        <f t="shared" si="186"/>
        <v>3.5</v>
      </c>
      <c r="HE83" s="38">
        <f t="shared" si="187"/>
        <v>2.3333333333333335</v>
      </c>
      <c r="HF83" s="38">
        <f t="shared" si="188"/>
        <v>1.6666666666666667</v>
      </c>
      <c r="HG83" s="38">
        <f t="shared" si="189"/>
        <v>3</v>
      </c>
      <c r="HH83" s="38">
        <f t="shared" si="190"/>
        <v>2.2000000000000002</v>
      </c>
      <c r="HI83" s="38">
        <f t="shared" si="191"/>
        <v>2.25</v>
      </c>
      <c r="HJ83" s="38">
        <f t="shared" si="192"/>
        <v>1.6666666666666667</v>
      </c>
      <c r="HK83" s="38">
        <f t="shared" si="193"/>
        <v>3</v>
      </c>
      <c r="HL83" t="s">
        <v>643</v>
      </c>
      <c r="HM83">
        <v>1</v>
      </c>
      <c r="HN83" t="s">
        <v>858</v>
      </c>
      <c r="HO83">
        <v>2</v>
      </c>
      <c r="HP83">
        <v>0</v>
      </c>
      <c r="HQ83">
        <v>0</v>
      </c>
      <c r="HR83">
        <v>0</v>
      </c>
      <c r="HS83">
        <v>0</v>
      </c>
      <c r="HT83">
        <v>1</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1</v>
      </c>
      <c r="IY83">
        <v>1</v>
      </c>
      <c r="IZ83">
        <v>0</v>
      </c>
      <c r="JA83">
        <v>0</v>
      </c>
      <c r="JB83">
        <v>0</v>
      </c>
      <c r="JC83">
        <v>0</v>
      </c>
      <c r="JD83">
        <v>0</v>
      </c>
      <c r="JE83">
        <v>0</v>
      </c>
      <c r="JF83">
        <v>0</v>
      </c>
      <c r="JG83">
        <v>0</v>
      </c>
      <c r="JH83">
        <v>0</v>
      </c>
      <c r="JI83">
        <v>0</v>
      </c>
      <c r="JJ83">
        <v>0</v>
      </c>
      <c r="JK83">
        <v>0</v>
      </c>
      <c r="JL83">
        <v>0</v>
      </c>
      <c r="JM83">
        <v>0</v>
      </c>
      <c r="JN83">
        <v>0</v>
      </c>
      <c r="JO83">
        <v>2</v>
      </c>
      <c r="JP83">
        <v>1</v>
      </c>
      <c r="JQ83">
        <v>1</v>
      </c>
      <c r="JR83">
        <v>1</v>
      </c>
      <c r="JS83">
        <v>0</v>
      </c>
      <c r="JT83">
        <v>0</v>
      </c>
      <c r="JU83">
        <v>0</v>
      </c>
      <c r="JV83">
        <v>3</v>
      </c>
      <c r="JW83">
        <v>3</v>
      </c>
      <c r="JX83">
        <v>1</v>
      </c>
      <c r="JY83">
        <v>1</v>
      </c>
      <c r="JZ83">
        <v>0</v>
      </c>
      <c r="KA83">
        <v>0</v>
      </c>
      <c r="KB83">
        <v>0</v>
      </c>
      <c r="KC83">
        <v>1</v>
      </c>
      <c r="KD83" s="52">
        <f t="shared" si="194"/>
        <v>13</v>
      </c>
      <c r="KE83" s="48">
        <f t="shared" si="195"/>
        <v>1</v>
      </c>
      <c r="KF83" s="53">
        <f t="shared" si="196"/>
        <v>14</v>
      </c>
      <c r="KG83">
        <v>86</v>
      </c>
      <c r="KH83">
        <v>1</v>
      </c>
      <c r="KI83">
        <v>1</v>
      </c>
      <c r="KJ83">
        <v>0</v>
      </c>
      <c r="KK83">
        <v>0</v>
      </c>
      <c r="KL83">
        <v>1</v>
      </c>
      <c r="KM83">
        <v>0</v>
      </c>
      <c r="KN83">
        <v>0</v>
      </c>
      <c r="KO83">
        <v>0</v>
      </c>
      <c r="KP83">
        <v>0</v>
      </c>
      <c r="KQ83">
        <v>0</v>
      </c>
      <c r="KR83">
        <v>0</v>
      </c>
      <c r="KS83" t="s">
        <v>584</v>
      </c>
      <c r="KT83" t="s">
        <v>859</v>
      </c>
      <c r="KU83" t="s">
        <v>860</v>
      </c>
      <c r="KV83">
        <v>3</v>
      </c>
      <c r="KW83">
        <v>0</v>
      </c>
      <c r="KX83">
        <v>1</v>
      </c>
      <c r="KY83">
        <v>1</v>
      </c>
      <c r="KZ83">
        <v>0</v>
      </c>
      <c r="LA83">
        <v>2</v>
      </c>
      <c r="LB83">
        <v>2</v>
      </c>
      <c r="LC83">
        <v>2</v>
      </c>
      <c r="LD83">
        <v>2</v>
      </c>
      <c r="LE83">
        <v>2</v>
      </c>
      <c r="LF83">
        <v>2</v>
      </c>
      <c r="LG83" t="s">
        <v>584</v>
      </c>
      <c r="LH83">
        <v>2</v>
      </c>
      <c r="LI83">
        <v>2</v>
      </c>
      <c r="LJ83">
        <v>4</v>
      </c>
      <c r="LK83">
        <v>4</v>
      </c>
      <c r="LL83">
        <v>3</v>
      </c>
      <c r="LM83">
        <v>4</v>
      </c>
      <c r="LN83">
        <v>4</v>
      </c>
      <c r="LO83">
        <v>2</v>
      </c>
      <c r="LP83">
        <v>2</v>
      </c>
      <c r="LQ83">
        <v>2</v>
      </c>
      <c r="LR83">
        <v>4</v>
      </c>
      <c r="LS83">
        <v>5</v>
      </c>
      <c r="LT83">
        <v>4</v>
      </c>
      <c r="LU83">
        <v>2</v>
      </c>
      <c r="LV83">
        <v>4</v>
      </c>
      <c r="LW83">
        <v>2</v>
      </c>
      <c r="LX83">
        <v>4</v>
      </c>
      <c r="LY83">
        <v>4</v>
      </c>
      <c r="LZ83">
        <v>4</v>
      </c>
      <c r="MA83">
        <v>4</v>
      </c>
      <c r="MB83" s="3">
        <f t="shared" si="143"/>
        <v>2</v>
      </c>
      <c r="MC83" s="3">
        <f t="shared" si="168"/>
        <v>4</v>
      </c>
      <c r="MD83" s="3">
        <f t="shared" si="199"/>
        <v>4</v>
      </c>
      <c r="ME83" s="3">
        <f t="shared" si="200"/>
        <v>4</v>
      </c>
      <c r="MF83" s="3">
        <f t="shared" si="197"/>
        <v>3</v>
      </c>
      <c r="MG83" s="3">
        <f t="shared" si="198"/>
        <v>4</v>
      </c>
      <c r="MH83" s="3">
        <f t="shared" si="169"/>
        <v>2</v>
      </c>
      <c r="MI83" s="3">
        <f t="shared" si="170"/>
        <v>4</v>
      </c>
      <c r="MJ83" s="3">
        <f t="shared" si="206"/>
        <v>2</v>
      </c>
      <c r="MK83" s="3">
        <f t="shared" si="201"/>
        <v>2</v>
      </c>
      <c r="ML83" s="3">
        <f t="shared" si="207"/>
        <v>4</v>
      </c>
      <c r="MM83" s="3">
        <f t="shared" si="202"/>
        <v>5</v>
      </c>
      <c r="MN83" s="3">
        <f t="shared" si="208"/>
        <v>4</v>
      </c>
      <c r="MO83" s="3">
        <f t="shared" si="203"/>
        <v>2</v>
      </c>
      <c r="MP83" s="3">
        <f t="shared" si="209"/>
        <v>4</v>
      </c>
      <c r="MQ83" s="3">
        <f t="shared" si="210"/>
        <v>2</v>
      </c>
      <c r="MR83" s="3">
        <f t="shared" si="205"/>
        <v>4</v>
      </c>
      <c r="MS83" s="3">
        <f t="shared" si="172"/>
        <v>2</v>
      </c>
      <c r="MT83" s="3">
        <f t="shared" si="204"/>
        <v>4</v>
      </c>
      <c r="MU83" s="3">
        <f t="shared" si="173"/>
        <v>2</v>
      </c>
      <c r="MV83" s="34">
        <f t="shared" si="174"/>
        <v>64</v>
      </c>
      <c r="MW83">
        <v>3</v>
      </c>
      <c r="MX83">
        <v>0</v>
      </c>
      <c r="MY83">
        <v>1</v>
      </c>
      <c r="MZ83">
        <v>0</v>
      </c>
      <c r="NA83">
        <v>0</v>
      </c>
      <c r="NB83">
        <v>1</v>
      </c>
      <c r="NC83">
        <v>1</v>
      </c>
      <c r="ND83">
        <v>1</v>
      </c>
      <c r="NE83">
        <v>0</v>
      </c>
      <c r="NF83">
        <v>1</v>
      </c>
      <c r="NG83">
        <v>2</v>
      </c>
      <c r="NH83" s="59">
        <f t="shared" si="175"/>
        <v>0</v>
      </c>
      <c r="NI83">
        <f t="shared" si="176"/>
        <v>50</v>
      </c>
      <c r="NJ83">
        <f t="shared" si="177"/>
        <v>8</v>
      </c>
      <c r="NK83" s="34">
        <f t="shared" si="178"/>
        <v>16</v>
      </c>
    </row>
    <row r="84" spans="1:375" x14ac:dyDescent="0.2">
      <c r="A84" t="s">
        <v>172</v>
      </c>
      <c r="B84">
        <v>83</v>
      </c>
      <c r="C84" s="26">
        <v>42844</v>
      </c>
      <c r="D84">
        <v>0</v>
      </c>
      <c r="E84">
        <v>5</v>
      </c>
      <c r="F84">
        <v>5</v>
      </c>
      <c r="G84">
        <v>0</v>
      </c>
      <c r="H84">
        <v>1</v>
      </c>
      <c r="I84">
        <v>0</v>
      </c>
      <c r="J84">
        <v>0</v>
      </c>
      <c r="K84">
        <v>0</v>
      </c>
      <c r="L84">
        <v>0</v>
      </c>
      <c r="M84">
        <v>0</v>
      </c>
      <c r="N84">
        <v>0</v>
      </c>
      <c r="O84">
        <v>0</v>
      </c>
      <c r="P84">
        <v>3</v>
      </c>
      <c r="Q84">
        <v>0</v>
      </c>
      <c r="R84">
        <v>0</v>
      </c>
      <c r="S84">
        <v>0</v>
      </c>
      <c r="T84">
        <f t="shared" si="144"/>
        <v>-1</v>
      </c>
      <c r="U84">
        <f t="shared" si="145"/>
        <v>0</v>
      </c>
      <c r="V84" s="35">
        <f t="shared" si="179"/>
        <v>2</v>
      </c>
      <c r="W84">
        <v>0</v>
      </c>
      <c r="X84">
        <v>0</v>
      </c>
      <c r="Y84">
        <v>0</v>
      </c>
      <c r="Z84">
        <v>0</v>
      </c>
      <c r="AA84">
        <v>0</v>
      </c>
      <c r="AB84">
        <v>2</v>
      </c>
      <c r="AC84">
        <v>0</v>
      </c>
      <c r="AD84">
        <v>0</v>
      </c>
      <c r="AE84">
        <v>0</v>
      </c>
      <c r="AF84">
        <v>0</v>
      </c>
      <c r="AG84">
        <v>0</v>
      </c>
      <c r="AH84">
        <v>0</v>
      </c>
      <c r="AI84">
        <v>0</v>
      </c>
      <c r="AJ84" s="38">
        <f t="shared" si="180"/>
        <v>0</v>
      </c>
      <c r="AK84" s="38">
        <f t="shared" si="181"/>
        <v>2</v>
      </c>
      <c r="AL84" s="38">
        <f t="shared" si="182"/>
        <v>0</v>
      </c>
      <c r="AM84" s="38">
        <f t="shared" si="183"/>
        <v>2</v>
      </c>
      <c r="AN84">
        <v>1</v>
      </c>
      <c r="AO84">
        <v>0</v>
      </c>
      <c r="AP84">
        <v>0</v>
      </c>
      <c r="AQ84">
        <v>0</v>
      </c>
      <c r="AR84">
        <v>0</v>
      </c>
      <c r="AS84">
        <v>0</v>
      </c>
      <c r="AT84">
        <v>0</v>
      </c>
      <c r="AU84">
        <v>1</v>
      </c>
      <c r="AV84">
        <v>0</v>
      </c>
      <c r="AW84">
        <v>0</v>
      </c>
      <c r="AX84">
        <v>1</v>
      </c>
      <c r="AY84">
        <v>0</v>
      </c>
      <c r="AZ84">
        <v>0</v>
      </c>
      <c r="BA84">
        <v>0</v>
      </c>
      <c r="BB84">
        <v>0</v>
      </c>
      <c r="BC84">
        <v>0</v>
      </c>
      <c r="BD84">
        <v>0</v>
      </c>
      <c r="BE84">
        <v>0</v>
      </c>
      <c r="BF84">
        <v>1</v>
      </c>
      <c r="BG84">
        <v>0</v>
      </c>
      <c r="BH84">
        <v>1</v>
      </c>
      <c r="BI84">
        <v>0</v>
      </c>
      <c r="BJ84">
        <v>0</v>
      </c>
      <c r="BK84">
        <v>0</v>
      </c>
      <c r="BL84">
        <v>0</v>
      </c>
      <c r="BM84">
        <v>0</v>
      </c>
      <c r="BN84">
        <v>0</v>
      </c>
      <c r="BO84">
        <v>0</v>
      </c>
      <c r="BP84">
        <v>1</v>
      </c>
      <c r="BQ84">
        <v>0</v>
      </c>
      <c r="BR84">
        <v>1</v>
      </c>
      <c r="BS84">
        <v>0</v>
      </c>
      <c r="BT84">
        <v>0</v>
      </c>
      <c r="BU84">
        <v>0</v>
      </c>
      <c r="BV84">
        <v>0</v>
      </c>
      <c r="BW84">
        <v>1</v>
      </c>
      <c r="BX84">
        <v>0</v>
      </c>
      <c r="BY84">
        <v>0</v>
      </c>
      <c r="BZ84">
        <v>0</v>
      </c>
      <c r="CA84">
        <v>0</v>
      </c>
      <c r="CB84">
        <v>1</v>
      </c>
      <c r="CC84">
        <v>0</v>
      </c>
      <c r="CD84">
        <v>0</v>
      </c>
      <c r="CE84">
        <v>0</v>
      </c>
      <c r="CF84">
        <v>0</v>
      </c>
      <c r="CG84">
        <v>1</v>
      </c>
      <c r="CH84">
        <v>0</v>
      </c>
      <c r="CI84">
        <v>0</v>
      </c>
      <c r="CJ84">
        <v>0</v>
      </c>
      <c r="CK84">
        <v>0</v>
      </c>
      <c r="CL84">
        <v>1</v>
      </c>
      <c r="CM84">
        <v>0</v>
      </c>
      <c r="CN84">
        <v>0</v>
      </c>
      <c r="CO84">
        <v>0</v>
      </c>
      <c r="CP84">
        <v>0</v>
      </c>
      <c r="CQ84">
        <v>1</v>
      </c>
      <c r="CR84">
        <v>0</v>
      </c>
      <c r="CS84">
        <v>0</v>
      </c>
      <c r="CT84">
        <v>0</v>
      </c>
      <c r="CU84">
        <v>0</v>
      </c>
      <c r="CV84">
        <v>1</v>
      </c>
      <c r="CW84">
        <v>0</v>
      </c>
      <c r="CX84">
        <v>0</v>
      </c>
      <c r="CY84">
        <v>0</v>
      </c>
      <c r="CZ84">
        <v>0</v>
      </c>
      <c r="DA84">
        <v>1</v>
      </c>
      <c r="DB84">
        <v>0</v>
      </c>
      <c r="DC84">
        <v>0</v>
      </c>
      <c r="DD84">
        <v>0</v>
      </c>
      <c r="DE84">
        <v>0</v>
      </c>
      <c r="DF84">
        <v>1</v>
      </c>
      <c r="DG84">
        <v>0</v>
      </c>
      <c r="DH84">
        <v>0</v>
      </c>
      <c r="DI84">
        <v>0</v>
      </c>
      <c r="DJ84">
        <v>0</v>
      </c>
      <c r="DK84">
        <v>0</v>
      </c>
      <c r="DL84">
        <v>1</v>
      </c>
      <c r="DM84">
        <v>1</v>
      </c>
      <c r="DN84">
        <v>0</v>
      </c>
      <c r="DO84">
        <v>0</v>
      </c>
      <c r="DP84">
        <v>1</v>
      </c>
      <c r="DQ84">
        <v>0</v>
      </c>
      <c r="DR84">
        <v>0</v>
      </c>
      <c r="DS84">
        <v>0</v>
      </c>
      <c r="DT84">
        <v>0</v>
      </c>
      <c r="DU84">
        <v>1</v>
      </c>
      <c r="DV84">
        <v>0</v>
      </c>
      <c r="DW84">
        <v>0</v>
      </c>
      <c r="DX84">
        <v>0</v>
      </c>
      <c r="DY84">
        <v>0</v>
      </c>
      <c r="DZ84">
        <v>1</v>
      </c>
      <c r="EA84">
        <v>0</v>
      </c>
      <c r="EB84">
        <v>0</v>
      </c>
      <c r="EC84">
        <v>0</v>
      </c>
      <c r="ED84">
        <v>0</v>
      </c>
      <c r="EF84">
        <v>0</v>
      </c>
      <c r="EG84">
        <v>0</v>
      </c>
      <c r="EH84">
        <v>1</v>
      </c>
      <c r="EI84">
        <v>0</v>
      </c>
      <c r="EJ84">
        <v>0</v>
      </c>
      <c r="EK84">
        <v>0</v>
      </c>
      <c r="EL84">
        <v>1</v>
      </c>
      <c r="EM84">
        <v>0</v>
      </c>
      <c r="EN84">
        <v>0</v>
      </c>
      <c r="EO84">
        <v>0</v>
      </c>
      <c r="EP84" s="40">
        <f t="shared" si="146"/>
        <v>0</v>
      </c>
      <c r="EQ84" s="40">
        <f t="shared" si="147"/>
        <v>2</v>
      </c>
      <c r="ER84" s="40">
        <f t="shared" si="148"/>
        <v>0</v>
      </c>
      <c r="ES84" s="40">
        <f t="shared" si="149"/>
        <v>3</v>
      </c>
      <c r="ET84" s="40">
        <f t="shared" si="150"/>
        <v>0</v>
      </c>
      <c r="EU84" s="40">
        <f t="shared" si="151"/>
        <v>3</v>
      </c>
      <c r="EV84" s="40">
        <f t="shared" si="152"/>
        <v>0</v>
      </c>
      <c r="EW84" s="40">
        <f t="shared" si="153"/>
        <v>0</v>
      </c>
      <c r="EX84" s="40">
        <f t="shared" si="154"/>
        <v>0</v>
      </c>
      <c r="EY84" s="40">
        <f t="shared" si="155"/>
        <v>0</v>
      </c>
      <c r="EZ84" s="40">
        <f t="shared" si="156"/>
        <v>0</v>
      </c>
      <c r="FA84" s="40">
        <f t="shared" si="157"/>
        <v>0</v>
      </c>
      <c r="FB84" s="40">
        <f t="shared" si="158"/>
        <v>0</v>
      </c>
      <c r="FC84" s="40">
        <f t="shared" si="159"/>
        <v>0</v>
      </c>
      <c r="FD84" s="40">
        <f t="shared" si="160"/>
        <v>0</v>
      </c>
      <c r="FE84" s="40">
        <f t="shared" si="161"/>
        <v>2</v>
      </c>
      <c r="FF84" s="40">
        <f t="shared" si="162"/>
        <v>0</v>
      </c>
      <c r="FG84" s="40">
        <f t="shared" si="163"/>
        <v>0</v>
      </c>
      <c r="FH84" s="40">
        <f t="shared" si="164"/>
        <v>0</v>
      </c>
      <c r="FI84" s="40">
        <f t="shared" si="165"/>
        <v>2</v>
      </c>
      <c r="FJ84" s="40">
        <f t="shared" si="166"/>
        <v>1</v>
      </c>
      <c r="FK84" s="38">
        <f t="shared" si="167"/>
        <v>13</v>
      </c>
      <c r="FL84">
        <v>0</v>
      </c>
      <c r="FM84">
        <v>0</v>
      </c>
      <c r="FN84">
        <v>0</v>
      </c>
      <c r="FO84">
        <v>0</v>
      </c>
      <c r="FP84">
        <v>3</v>
      </c>
      <c r="FQ84">
        <v>3</v>
      </c>
      <c r="FR84">
        <v>3</v>
      </c>
      <c r="FS84">
        <v>3</v>
      </c>
      <c r="FT84">
        <v>3</v>
      </c>
      <c r="FU84">
        <v>3</v>
      </c>
      <c r="FV84" s="38">
        <f t="shared" si="184"/>
        <v>12</v>
      </c>
      <c r="FW84" s="38">
        <f t="shared" si="185"/>
        <v>6</v>
      </c>
      <c r="FX84">
        <v>0</v>
      </c>
      <c r="FY84">
        <v>0</v>
      </c>
      <c r="FZ84">
        <v>0</v>
      </c>
      <c r="GA84">
        <v>2</v>
      </c>
      <c r="GB84">
        <v>2</v>
      </c>
      <c r="GC84">
        <v>0</v>
      </c>
      <c r="GD84">
        <v>0</v>
      </c>
      <c r="GE84">
        <v>0</v>
      </c>
      <c r="GF84">
        <v>0</v>
      </c>
      <c r="GG84">
        <v>0</v>
      </c>
      <c r="GH84">
        <v>0</v>
      </c>
      <c r="GI84">
        <v>0</v>
      </c>
      <c r="GJ84">
        <v>0</v>
      </c>
      <c r="GK84">
        <v>0</v>
      </c>
      <c r="GL84">
        <v>0</v>
      </c>
      <c r="GM84">
        <v>3</v>
      </c>
      <c r="GN84">
        <v>3</v>
      </c>
      <c r="GO84">
        <v>3</v>
      </c>
      <c r="GP84">
        <v>3</v>
      </c>
      <c r="GQ84">
        <v>3</v>
      </c>
      <c r="GR84">
        <v>3</v>
      </c>
      <c r="GS84">
        <v>3</v>
      </c>
      <c r="GT84">
        <v>3</v>
      </c>
      <c r="GU84">
        <v>3</v>
      </c>
      <c r="GV84">
        <v>3</v>
      </c>
      <c r="GW84">
        <v>3</v>
      </c>
      <c r="GX84">
        <v>3</v>
      </c>
      <c r="GY84">
        <v>3</v>
      </c>
      <c r="GZ84">
        <v>3</v>
      </c>
      <c r="HA84">
        <v>3</v>
      </c>
      <c r="HB84">
        <v>3</v>
      </c>
      <c r="HC84">
        <v>3</v>
      </c>
      <c r="HD84" s="38">
        <f t="shared" si="186"/>
        <v>0.5</v>
      </c>
      <c r="HE84" s="38">
        <f t="shared" si="187"/>
        <v>0.66666666666666663</v>
      </c>
      <c r="HF84" s="38">
        <f t="shared" si="188"/>
        <v>0</v>
      </c>
      <c r="HG84" s="38">
        <f t="shared" si="189"/>
        <v>0.8571428571428571</v>
      </c>
      <c r="HH84" s="38">
        <f t="shared" si="190"/>
        <v>3</v>
      </c>
      <c r="HI84" s="38">
        <f t="shared" si="191"/>
        <v>3</v>
      </c>
      <c r="HJ84" s="38">
        <f t="shared" si="192"/>
        <v>3</v>
      </c>
      <c r="HK84" s="38">
        <f t="shared" si="193"/>
        <v>3</v>
      </c>
      <c r="HL84" t="s">
        <v>861</v>
      </c>
      <c r="HM84">
        <v>0</v>
      </c>
      <c r="HN84" t="s">
        <v>584</v>
      </c>
      <c r="HO84">
        <v>7</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1</v>
      </c>
      <c r="IY84">
        <v>1</v>
      </c>
      <c r="IZ84">
        <v>0</v>
      </c>
      <c r="JA84">
        <v>0</v>
      </c>
      <c r="JB84">
        <v>0</v>
      </c>
      <c r="JC84">
        <v>0</v>
      </c>
      <c r="JD84">
        <v>0</v>
      </c>
      <c r="JE84">
        <v>0</v>
      </c>
      <c r="JF84">
        <v>0</v>
      </c>
      <c r="JG84">
        <v>0</v>
      </c>
      <c r="JH84">
        <v>0</v>
      </c>
      <c r="JI84">
        <v>0</v>
      </c>
      <c r="JJ84">
        <v>0</v>
      </c>
      <c r="JK84">
        <v>0</v>
      </c>
      <c r="JL84">
        <v>0</v>
      </c>
      <c r="JM84">
        <v>0</v>
      </c>
      <c r="JN84">
        <v>0</v>
      </c>
      <c r="JO84">
        <v>2</v>
      </c>
      <c r="JP84">
        <v>2</v>
      </c>
      <c r="JQ84">
        <v>2</v>
      </c>
      <c r="JR84">
        <v>0</v>
      </c>
      <c r="JS84">
        <v>0</v>
      </c>
      <c r="JT84">
        <v>0</v>
      </c>
      <c r="JU84">
        <v>0</v>
      </c>
      <c r="JV84">
        <v>2</v>
      </c>
      <c r="JW84">
        <v>0</v>
      </c>
      <c r="JX84">
        <v>0</v>
      </c>
      <c r="JY84">
        <v>0</v>
      </c>
      <c r="JZ84">
        <v>0</v>
      </c>
      <c r="KA84">
        <v>0</v>
      </c>
      <c r="KB84">
        <v>0</v>
      </c>
      <c r="KC84">
        <v>0</v>
      </c>
      <c r="KD84" s="52">
        <f t="shared" si="194"/>
        <v>8</v>
      </c>
      <c r="KE84" s="48">
        <f t="shared" si="195"/>
        <v>0</v>
      </c>
      <c r="KF84" s="53">
        <f t="shared" si="196"/>
        <v>8</v>
      </c>
      <c r="KG84">
        <v>21</v>
      </c>
      <c r="KH84">
        <v>0</v>
      </c>
      <c r="KI84">
        <v>0</v>
      </c>
      <c r="KJ84">
        <v>0</v>
      </c>
      <c r="KK84">
        <v>0</v>
      </c>
      <c r="KL84">
        <v>0</v>
      </c>
      <c r="KM84">
        <v>0</v>
      </c>
      <c r="KN84">
        <v>1</v>
      </c>
      <c r="KO84">
        <v>0</v>
      </c>
      <c r="KP84">
        <v>0</v>
      </c>
      <c r="KQ84">
        <v>0</v>
      </c>
      <c r="KR84">
        <v>0</v>
      </c>
      <c r="KS84" t="s">
        <v>584</v>
      </c>
      <c r="KT84" t="s">
        <v>862</v>
      </c>
      <c r="KU84" t="s">
        <v>863</v>
      </c>
      <c r="KV84">
        <v>2</v>
      </c>
      <c r="KW84">
        <v>0</v>
      </c>
      <c r="KX84">
        <v>0</v>
      </c>
      <c r="KY84">
        <v>2</v>
      </c>
      <c r="KZ84">
        <v>1</v>
      </c>
      <c r="LA84">
        <v>2</v>
      </c>
      <c r="LB84">
        <v>2</v>
      </c>
      <c r="LC84">
        <v>1</v>
      </c>
      <c r="LD84">
        <v>2</v>
      </c>
      <c r="LE84">
        <v>2</v>
      </c>
      <c r="LF84">
        <v>2</v>
      </c>
      <c r="LG84" t="s">
        <v>584</v>
      </c>
      <c r="LH84">
        <v>1</v>
      </c>
      <c r="LI84">
        <v>1</v>
      </c>
      <c r="LJ84">
        <v>1</v>
      </c>
      <c r="LK84">
        <v>1</v>
      </c>
      <c r="LL84">
        <v>1</v>
      </c>
      <c r="LM84">
        <v>1</v>
      </c>
      <c r="LN84">
        <v>1</v>
      </c>
      <c r="LO84">
        <v>1</v>
      </c>
      <c r="LP84">
        <v>1</v>
      </c>
      <c r="LQ84">
        <v>1</v>
      </c>
      <c r="LR84">
        <v>3</v>
      </c>
      <c r="LS84">
        <v>1</v>
      </c>
      <c r="LT84">
        <v>5</v>
      </c>
      <c r="LU84">
        <v>5</v>
      </c>
      <c r="LV84">
        <v>4</v>
      </c>
      <c r="LW84">
        <v>4</v>
      </c>
      <c r="LX84">
        <v>5</v>
      </c>
      <c r="LY84">
        <v>4</v>
      </c>
      <c r="LZ84">
        <v>5</v>
      </c>
      <c r="MA84">
        <v>4</v>
      </c>
      <c r="MB84" s="3">
        <f t="shared" si="143"/>
        <v>1</v>
      </c>
      <c r="MC84" s="3">
        <f t="shared" si="168"/>
        <v>5</v>
      </c>
      <c r="MD84" s="3">
        <f t="shared" si="199"/>
        <v>1</v>
      </c>
      <c r="ME84" s="3">
        <f t="shared" si="200"/>
        <v>1</v>
      </c>
      <c r="MF84" s="3">
        <f t="shared" si="197"/>
        <v>1</v>
      </c>
      <c r="MG84" s="3">
        <f t="shared" si="198"/>
        <v>1</v>
      </c>
      <c r="MH84" s="3">
        <f t="shared" si="169"/>
        <v>5</v>
      </c>
      <c r="MI84" s="3">
        <f t="shared" si="170"/>
        <v>5</v>
      </c>
      <c r="MJ84" s="3">
        <f t="shared" si="206"/>
        <v>1</v>
      </c>
      <c r="MK84" s="3">
        <f t="shared" si="201"/>
        <v>1</v>
      </c>
      <c r="ML84" s="3">
        <f t="shared" si="207"/>
        <v>3</v>
      </c>
      <c r="MM84" s="3">
        <f t="shared" si="202"/>
        <v>1</v>
      </c>
      <c r="MN84" s="3">
        <f t="shared" si="208"/>
        <v>5</v>
      </c>
      <c r="MO84" s="3">
        <f t="shared" si="203"/>
        <v>5</v>
      </c>
      <c r="MP84" s="3">
        <f t="shared" si="209"/>
        <v>4</v>
      </c>
      <c r="MQ84" s="3">
        <f t="shared" si="210"/>
        <v>4</v>
      </c>
      <c r="MR84" s="3">
        <f t="shared" si="205"/>
        <v>5</v>
      </c>
      <c r="MS84" s="3">
        <f t="shared" si="172"/>
        <v>2</v>
      </c>
      <c r="MT84" s="3">
        <f t="shared" si="204"/>
        <v>5</v>
      </c>
      <c r="MU84" s="3">
        <f t="shared" si="173"/>
        <v>2</v>
      </c>
      <c r="MV84" s="34">
        <f t="shared" si="174"/>
        <v>58</v>
      </c>
      <c r="MW84">
        <v>1</v>
      </c>
      <c r="MX84">
        <v>0</v>
      </c>
      <c r="MY84">
        <v>1</v>
      </c>
      <c r="MZ84">
        <v>0</v>
      </c>
      <c r="NA84">
        <v>3</v>
      </c>
      <c r="NB84">
        <v>2</v>
      </c>
      <c r="NC84">
        <v>0</v>
      </c>
      <c r="ND84">
        <v>5</v>
      </c>
      <c r="NE84">
        <v>0</v>
      </c>
      <c r="NF84">
        <v>0</v>
      </c>
      <c r="NG84">
        <v>2</v>
      </c>
      <c r="NH84" s="59">
        <f t="shared" si="175"/>
        <v>0</v>
      </c>
      <c r="NI84">
        <f t="shared" si="176"/>
        <v>50</v>
      </c>
      <c r="NJ84">
        <f t="shared" si="177"/>
        <v>12</v>
      </c>
      <c r="NK84" s="34">
        <f t="shared" si="178"/>
        <v>24</v>
      </c>
    </row>
    <row r="85" spans="1:375" x14ac:dyDescent="0.2">
      <c r="A85" t="s">
        <v>173</v>
      </c>
      <c r="B85">
        <v>84</v>
      </c>
      <c r="C85" s="26">
        <v>42830</v>
      </c>
      <c r="D85">
        <v>7</v>
      </c>
      <c r="E85">
        <v>7</v>
      </c>
      <c r="F85">
        <v>7</v>
      </c>
      <c r="G85">
        <v>1</v>
      </c>
      <c r="H85">
        <v>0</v>
      </c>
      <c r="I85">
        <v>0</v>
      </c>
      <c r="J85">
        <v>0</v>
      </c>
      <c r="K85">
        <v>0</v>
      </c>
      <c r="L85">
        <v>0</v>
      </c>
      <c r="M85">
        <v>0</v>
      </c>
      <c r="N85">
        <v>0</v>
      </c>
      <c r="O85">
        <v>0</v>
      </c>
      <c r="P85">
        <v>0</v>
      </c>
      <c r="Q85">
        <v>0</v>
      </c>
      <c r="R85">
        <v>0</v>
      </c>
      <c r="S85">
        <v>0</v>
      </c>
      <c r="T85">
        <f t="shared" si="144"/>
        <v>0</v>
      </c>
      <c r="U85">
        <f t="shared" si="145"/>
        <v>0</v>
      </c>
      <c r="V85" s="35">
        <f t="shared" si="179"/>
        <v>0</v>
      </c>
      <c r="W85">
        <v>0</v>
      </c>
      <c r="X85">
        <v>0</v>
      </c>
      <c r="Y85">
        <v>0</v>
      </c>
      <c r="Z85">
        <v>0</v>
      </c>
      <c r="AA85">
        <v>0</v>
      </c>
      <c r="AB85">
        <v>0</v>
      </c>
      <c r="AC85">
        <v>0</v>
      </c>
      <c r="AD85">
        <v>0</v>
      </c>
      <c r="AE85">
        <v>0</v>
      </c>
      <c r="AF85">
        <v>0</v>
      </c>
      <c r="AG85">
        <v>0</v>
      </c>
      <c r="AH85">
        <v>0</v>
      </c>
      <c r="AI85">
        <v>0</v>
      </c>
      <c r="AJ85" s="38">
        <f t="shared" si="180"/>
        <v>0</v>
      </c>
      <c r="AK85" s="38">
        <f t="shared" si="181"/>
        <v>0</v>
      </c>
      <c r="AL85" s="38">
        <f t="shared" si="182"/>
        <v>0</v>
      </c>
      <c r="AM85" s="38">
        <f t="shared" si="183"/>
        <v>0</v>
      </c>
      <c r="AN85">
        <v>1</v>
      </c>
      <c r="AO85">
        <v>0</v>
      </c>
      <c r="AP85">
        <v>0</v>
      </c>
      <c r="AQ85">
        <v>0</v>
      </c>
      <c r="AR85">
        <v>0</v>
      </c>
      <c r="AS85">
        <v>1</v>
      </c>
      <c r="AT85">
        <v>0</v>
      </c>
      <c r="AU85">
        <v>0</v>
      </c>
      <c r="AV85">
        <v>0</v>
      </c>
      <c r="AW85">
        <v>0</v>
      </c>
      <c r="AX85">
        <v>1</v>
      </c>
      <c r="AY85">
        <v>0</v>
      </c>
      <c r="AZ85">
        <v>0</v>
      </c>
      <c r="BA85">
        <v>0</v>
      </c>
      <c r="BB85">
        <v>0</v>
      </c>
      <c r="BC85">
        <v>1</v>
      </c>
      <c r="BD85">
        <v>0</v>
      </c>
      <c r="BE85">
        <v>0</v>
      </c>
      <c r="BF85">
        <v>0</v>
      </c>
      <c r="BG85">
        <v>0</v>
      </c>
      <c r="BH85">
        <v>1</v>
      </c>
      <c r="BI85">
        <v>0</v>
      </c>
      <c r="BJ85">
        <v>0</v>
      </c>
      <c r="BK85">
        <v>0</v>
      </c>
      <c r="BL85">
        <v>0</v>
      </c>
      <c r="BM85">
        <v>1</v>
      </c>
      <c r="BN85">
        <v>0</v>
      </c>
      <c r="BO85">
        <v>0</v>
      </c>
      <c r="BP85">
        <v>0</v>
      </c>
      <c r="BQ85">
        <v>0</v>
      </c>
      <c r="BR85">
        <v>1</v>
      </c>
      <c r="BS85">
        <v>0</v>
      </c>
      <c r="BT85">
        <v>0</v>
      </c>
      <c r="BU85">
        <v>0</v>
      </c>
      <c r="BV85">
        <v>0</v>
      </c>
      <c r="BW85">
        <v>1</v>
      </c>
      <c r="BX85">
        <v>0</v>
      </c>
      <c r="BY85">
        <v>0</v>
      </c>
      <c r="BZ85">
        <v>0</v>
      </c>
      <c r="CA85">
        <v>0</v>
      </c>
      <c r="CB85">
        <v>1</v>
      </c>
      <c r="CC85">
        <v>0</v>
      </c>
      <c r="CD85">
        <v>0</v>
      </c>
      <c r="CE85">
        <v>0</v>
      </c>
      <c r="CF85">
        <v>0</v>
      </c>
      <c r="CG85">
        <v>1</v>
      </c>
      <c r="CH85">
        <v>0</v>
      </c>
      <c r="CI85">
        <v>0</v>
      </c>
      <c r="CJ85">
        <v>0</v>
      </c>
      <c r="CK85">
        <v>0</v>
      </c>
      <c r="CL85">
        <v>1</v>
      </c>
      <c r="CM85">
        <v>0</v>
      </c>
      <c r="CN85">
        <v>0</v>
      </c>
      <c r="CO85">
        <v>0</v>
      </c>
      <c r="CP85">
        <v>0</v>
      </c>
      <c r="CQ85">
        <v>1</v>
      </c>
      <c r="CR85">
        <v>0</v>
      </c>
      <c r="CS85">
        <v>0</v>
      </c>
      <c r="CT85">
        <v>0</v>
      </c>
      <c r="CU85">
        <v>0</v>
      </c>
      <c r="CV85">
        <v>1</v>
      </c>
      <c r="CW85">
        <v>0</v>
      </c>
      <c r="CX85">
        <v>0</v>
      </c>
      <c r="CY85">
        <v>0</v>
      </c>
      <c r="CZ85">
        <v>0</v>
      </c>
      <c r="DA85">
        <v>1</v>
      </c>
      <c r="DB85">
        <v>0</v>
      </c>
      <c r="DC85">
        <v>0</v>
      </c>
      <c r="DD85">
        <v>0</v>
      </c>
      <c r="DE85">
        <v>0</v>
      </c>
      <c r="DF85">
        <v>1</v>
      </c>
      <c r="DG85">
        <v>0</v>
      </c>
      <c r="DH85">
        <v>0</v>
      </c>
      <c r="DI85">
        <v>0</v>
      </c>
      <c r="DJ85">
        <v>0</v>
      </c>
      <c r="DK85">
        <v>1</v>
      </c>
      <c r="DL85">
        <v>0</v>
      </c>
      <c r="DM85">
        <v>0</v>
      </c>
      <c r="DN85">
        <v>0</v>
      </c>
      <c r="DO85">
        <v>0</v>
      </c>
      <c r="DP85">
        <v>1</v>
      </c>
      <c r="DQ85">
        <v>0</v>
      </c>
      <c r="DR85">
        <v>0</v>
      </c>
      <c r="DS85">
        <v>0</v>
      </c>
      <c r="DT85">
        <v>0</v>
      </c>
      <c r="DU85">
        <v>1</v>
      </c>
      <c r="DV85">
        <v>0</v>
      </c>
      <c r="DW85">
        <v>0</v>
      </c>
      <c r="DX85">
        <v>0</v>
      </c>
      <c r="DY85">
        <v>0</v>
      </c>
      <c r="DZ85">
        <v>1</v>
      </c>
      <c r="EA85">
        <v>0</v>
      </c>
      <c r="EB85">
        <v>0</v>
      </c>
      <c r="EC85">
        <v>0</v>
      </c>
      <c r="ED85">
        <v>0</v>
      </c>
      <c r="EF85">
        <v>1</v>
      </c>
      <c r="EG85">
        <v>0</v>
      </c>
      <c r="EH85">
        <v>0</v>
      </c>
      <c r="EI85">
        <v>0</v>
      </c>
      <c r="EJ85">
        <v>0</v>
      </c>
      <c r="EK85">
        <v>1</v>
      </c>
      <c r="EL85">
        <v>0</v>
      </c>
      <c r="EM85">
        <v>0</v>
      </c>
      <c r="EN85">
        <v>0</v>
      </c>
      <c r="EO85">
        <v>0</v>
      </c>
      <c r="EP85" s="40">
        <f t="shared" si="146"/>
        <v>0</v>
      </c>
      <c r="EQ85" s="40">
        <f t="shared" si="147"/>
        <v>0</v>
      </c>
      <c r="ER85" s="40">
        <f t="shared" si="148"/>
        <v>0</v>
      </c>
      <c r="ES85" s="40">
        <f t="shared" si="149"/>
        <v>0</v>
      </c>
      <c r="ET85" s="40">
        <f t="shared" si="150"/>
        <v>0</v>
      </c>
      <c r="EU85" s="40">
        <f t="shared" si="151"/>
        <v>0</v>
      </c>
      <c r="EV85" s="40">
        <f t="shared" si="152"/>
        <v>0</v>
      </c>
      <c r="EW85" s="40">
        <f t="shared" si="153"/>
        <v>0</v>
      </c>
      <c r="EX85" s="40">
        <f t="shared" si="154"/>
        <v>0</v>
      </c>
      <c r="EY85" s="40">
        <f t="shared" si="155"/>
        <v>0</v>
      </c>
      <c r="EZ85" s="40">
        <f t="shared" si="156"/>
        <v>0</v>
      </c>
      <c r="FA85" s="40">
        <f t="shared" si="157"/>
        <v>0</v>
      </c>
      <c r="FB85" s="40">
        <f t="shared" si="158"/>
        <v>0</v>
      </c>
      <c r="FC85" s="40">
        <f t="shared" si="159"/>
        <v>0</v>
      </c>
      <c r="FD85" s="40">
        <f t="shared" si="160"/>
        <v>0</v>
      </c>
      <c r="FE85" s="40">
        <f t="shared" si="161"/>
        <v>0</v>
      </c>
      <c r="FF85" s="40">
        <f t="shared" si="162"/>
        <v>0</v>
      </c>
      <c r="FG85" s="40">
        <f t="shared" si="163"/>
        <v>0</v>
      </c>
      <c r="FH85" s="40">
        <f t="shared" si="164"/>
        <v>0</v>
      </c>
      <c r="FI85" s="40">
        <f t="shared" si="165"/>
        <v>0</v>
      </c>
      <c r="FJ85" s="40">
        <f t="shared" si="166"/>
        <v>0</v>
      </c>
      <c r="FK85" s="38">
        <f t="shared" si="167"/>
        <v>0</v>
      </c>
      <c r="FL85">
        <v>7</v>
      </c>
      <c r="FM85">
        <v>7</v>
      </c>
      <c r="FN85">
        <v>7</v>
      </c>
      <c r="FO85">
        <v>7</v>
      </c>
      <c r="FP85">
        <v>7</v>
      </c>
      <c r="FQ85">
        <v>7</v>
      </c>
      <c r="FR85">
        <v>7</v>
      </c>
      <c r="FS85">
        <v>7</v>
      </c>
      <c r="FT85">
        <v>1</v>
      </c>
      <c r="FU85">
        <v>0</v>
      </c>
      <c r="FV85" s="38">
        <f t="shared" si="184"/>
        <v>35</v>
      </c>
      <c r="FW85" s="38">
        <f t="shared" si="185"/>
        <v>22</v>
      </c>
      <c r="FX85">
        <v>1</v>
      </c>
      <c r="FY85">
        <v>5</v>
      </c>
      <c r="FZ85">
        <v>5</v>
      </c>
      <c r="GA85">
        <v>5</v>
      </c>
      <c r="GB85">
        <v>0</v>
      </c>
      <c r="GC85">
        <v>0</v>
      </c>
      <c r="GD85">
        <v>0</v>
      </c>
      <c r="GE85">
        <v>0</v>
      </c>
      <c r="GF85">
        <v>0</v>
      </c>
      <c r="GG85">
        <v>5</v>
      </c>
      <c r="GH85">
        <v>5</v>
      </c>
      <c r="GI85">
        <v>5</v>
      </c>
      <c r="GJ85">
        <v>5</v>
      </c>
      <c r="GK85">
        <v>5</v>
      </c>
      <c r="GL85">
        <v>5</v>
      </c>
      <c r="GM85">
        <v>5</v>
      </c>
      <c r="GN85">
        <v>5</v>
      </c>
      <c r="GO85">
        <v>0</v>
      </c>
      <c r="GP85">
        <v>0</v>
      </c>
      <c r="GQ85">
        <v>5</v>
      </c>
      <c r="GR85">
        <v>5</v>
      </c>
      <c r="GS85">
        <v>5</v>
      </c>
      <c r="GT85">
        <v>5</v>
      </c>
      <c r="GU85">
        <v>5</v>
      </c>
      <c r="GV85">
        <v>5</v>
      </c>
      <c r="GW85">
        <v>5</v>
      </c>
      <c r="GX85">
        <v>5</v>
      </c>
      <c r="GY85">
        <v>5</v>
      </c>
      <c r="GZ85">
        <v>5</v>
      </c>
      <c r="HA85">
        <v>5</v>
      </c>
      <c r="HB85">
        <v>5</v>
      </c>
      <c r="HC85">
        <v>5</v>
      </c>
      <c r="HD85" s="38">
        <f t="shared" si="186"/>
        <v>4</v>
      </c>
      <c r="HE85" s="38">
        <f t="shared" si="187"/>
        <v>0</v>
      </c>
      <c r="HF85" s="38">
        <f t="shared" si="188"/>
        <v>1.6666666666666667</v>
      </c>
      <c r="HG85" s="38">
        <f t="shared" si="189"/>
        <v>5</v>
      </c>
      <c r="HH85" s="38">
        <f t="shared" si="190"/>
        <v>3</v>
      </c>
      <c r="HI85" s="38">
        <f t="shared" si="191"/>
        <v>5</v>
      </c>
      <c r="HJ85" s="38">
        <f t="shared" si="192"/>
        <v>5</v>
      </c>
      <c r="HK85" s="38">
        <f t="shared" si="193"/>
        <v>5</v>
      </c>
      <c r="HL85" t="s">
        <v>864</v>
      </c>
      <c r="HM85">
        <v>0</v>
      </c>
      <c r="HN85" t="s">
        <v>584</v>
      </c>
      <c r="HO85">
        <v>1</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1</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s="52">
        <f t="shared" si="194"/>
        <v>0</v>
      </c>
      <c r="KE85" s="48">
        <f t="shared" si="195"/>
        <v>0</v>
      </c>
      <c r="KF85" s="53">
        <f t="shared" si="196"/>
        <v>0</v>
      </c>
      <c r="KG85">
        <v>51</v>
      </c>
      <c r="KH85">
        <v>0</v>
      </c>
      <c r="KI85">
        <v>0</v>
      </c>
      <c r="KJ85">
        <v>0</v>
      </c>
      <c r="KK85">
        <v>0</v>
      </c>
      <c r="KL85">
        <v>0</v>
      </c>
      <c r="KM85">
        <v>0</v>
      </c>
      <c r="KN85">
        <v>0</v>
      </c>
      <c r="KO85">
        <v>1</v>
      </c>
      <c r="KP85">
        <v>0</v>
      </c>
      <c r="KQ85">
        <v>0</v>
      </c>
      <c r="KR85">
        <v>0</v>
      </c>
      <c r="KS85" t="s">
        <v>584</v>
      </c>
      <c r="KT85" t="s">
        <v>865</v>
      </c>
      <c r="KU85" t="s">
        <v>866</v>
      </c>
      <c r="KV85">
        <v>2</v>
      </c>
      <c r="KW85">
        <v>0</v>
      </c>
      <c r="KX85">
        <v>0</v>
      </c>
      <c r="KY85">
        <v>2</v>
      </c>
      <c r="KZ85">
        <v>0</v>
      </c>
      <c r="LA85">
        <v>2</v>
      </c>
      <c r="LB85">
        <v>2</v>
      </c>
      <c r="LC85">
        <v>2</v>
      </c>
      <c r="LD85">
        <v>2</v>
      </c>
      <c r="LE85">
        <v>2</v>
      </c>
      <c r="LF85">
        <v>2</v>
      </c>
      <c r="LG85" t="s">
        <v>584</v>
      </c>
      <c r="LH85">
        <v>5</v>
      </c>
      <c r="LI85">
        <v>5</v>
      </c>
      <c r="LJ85">
        <v>1</v>
      </c>
      <c r="LK85">
        <v>1</v>
      </c>
      <c r="LL85">
        <v>1</v>
      </c>
      <c r="LM85">
        <v>5</v>
      </c>
      <c r="LN85">
        <v>5</v>
      </c>
      <c r="LO85">
        <v>5</v>
      </c>
      <c r="LP85">
        <v>4</v>
      </c>
      <c r="LQ85">
        <v>1</v>
      </c>
      <c r="LR85">
        <v>1</v>
      </c>
      <c r="LS85">
        <v>1</v>
      </c>
      <c r="LT85">
        <v>1</v>
      </c>
      <c r="LU85">
        <v>5</v>
      </c>
      <c r="LV85">
        <v>1</v>
      </c>
      <c r="LW85">
        <v>5</v>
      </c>
      <c r="LX85">
        <v>5</v>
      </c>
      <c r="LY85">
        <v>1</v>
      </c>
      <c r="LZ85">
        <v>1</v>
      </c>
      <c r="MA85">
        <v>5</v>
      </c>
      <c r="MB85" s="3">
        <f t="shared" si="143"/>
        <v>5</v>
      </c>
      <c r="MC85" s="3">
        <f t="shared" si="168"/>
        <v>1</v>
      </c>
      <c r="MD85" s="3">
        <f t="shared" si="199"/>
        <v>1</v>
      </c>
      <c r="ME85" s="3">
        <f t="shared" si="200"/>
        <v>1</v>
      </c>
      <c r="MF85" s="3">
        <f t="shared" si="197"/>
        <v>1</v>
      </c>
      <c r="MG85" s="3">
        <f t="shared" si="198"/>
        <v>5</v>
      </c>
      <c r="MH85" s="3">
        <f t="shared" si="169"/>
        <v>1</v>
      </c>
      <c r="MI85" s="3">
        <f t="shared" si="170"/>
        <v>1</v>
      </c>
      <c r="MJ85" s="3">
        <f t="shared" si="206"/>
        <v>4</v>
      </c>
      <c r="MK85" s="3">
        <f t="shared" si="201"/>
        <v>1</v>
      </c>
      <c r="ML85" s="3">
        <f t="shared" si="207"/>
        <v>1</v>
      </c>
      <c r="MM85" s="3">
        <f t="shared" si="202"/>
        <v>1</v>
      </c>
      <c r="MN85" s="3">
        <f t="shared" si="208"/>
        <v>1</v>
      </c>
      <c r="MO85" s="3">
        <f t="shared" si="203"/>
        <v>5</v>
      </c>
      <c r="MP85" s="3">
        <f t="shared" si="209"/>
        <v>1</v>
      </c>
      <c r="MQ85" s="3">
        <f t="shared" si="210"/>
        <v>5</v>
      </c>
      <c r="MR85" s="3">
        <f t="shared" si="205"/>
        <v>5</v>
      </c>
      <c r="MS85" s="3">
        <f t="shared" si="172"/>
        <v>5</v>
      </c>
      <c r="MT85" s="3">
        <f t="shared" si="204"/>
        <v>1</v>
      </c>
      <c r="MU85" s="3">
        <f t="shared" si="173"/>
        <v>1</v>
      </c>
      <c r="MV85" s="34">
        <f t="shared" si="174"/>
        <v>47</v>
      </c>
      <c r="MW85">
        <v>1</v>
      </c>
      <c r="MX85">
        <v>0</v>
      </c>
      <c r="MY85">
        <v>0</v>
      </c>
      <c r="MZ85">
        <v>0</v>
      </c>
      <c r="NA85">
        <v>2</v>
      </c>
      <c r="NB85">
        <v>0</v>
      </c>
      <c r="NC85">
        <v>0</v>
      </c>
      <c r="ND85">
        <v>0</v>
      </c>
      <c r="NE85">
        <v>0</v>
      </c>
      <c r="NF85">
        <v>0</v>
      </c>
      <c r="NG85">
        <v>2</v>
      </c>
      <c r="NH85" s="59">
        <f t="shared" si="175"/>
        <v>0</v>
      </c>
      <c r="NI85">
        <f t="shared" si="176"/>
        <v>50</v>
      </c>
      <c r="NJ85">
        <f t="shared" si="177"/>
        <v>3</v>
      </c>
      <c r="NK85" s="34">
        <f t="shared" si="178"/>
        <v>6</v>
      </c>
    </row>
    <row r="86" spans="1:375" x14ac:dyDescent="0.2">
      <c r="A86" t="s">
        <v>174</v>
      </c>
      <c r="B86">
        <v>85</v>
      </c>
      <c r="C86" s="26">
        <v>42814</v>
      </c>
      <c r="D86">
        <v>8</v>
      </c>
      <c r="E86">
        <v>9</v>
      </c>
      <c r="F86">
        <v>8</v>
      </c>
      <c r="G86">
        <v>0</v>
      </c>
      <c r="H86">
        <v>0</v>
      </c>
      <c r="I86">
        <v>1</v>
      </c>
      <c r="J86">
        <v>0</v>
      </c>
      <c r="K86">
        <v>0</v>
      </c>
      <c r="L86">
        <v>0</v>
      </c>
      <c r="M86">
        <v>4</v>
      </c>
      <c r="N86">
        <v>3</v>
      </c>
      <c r="O86">
        <v>4</v>
      </c>
      <c r="P86">
        <v>3</v>
      </c>
      <c r="Q86">
        <v>3</v>
      </c>
      <c r="R86">
        <v>4</v>
      </c>
      <c r="S86">
        <v>3</v>
      </c>
      <c r="T86">
        <f t="shared" si="144"/>
        <v>1</v>
      </c>
      <c r="U86">
        <f t="shared" si="145"/>
        <v>0</v>
      </c>
      <c r="V86" s="35">
        <f t="shared" si="179"/>
        <v>25</v>
      </c>
      <c r="W86">
        <v>3</v>
      </c>
      <c r="X86">
        <v>1</v>
      </c>
      <c r="Y86">
        <v>3</v>
      </c>
      <c r="Z86">
        <v>3</v>
      </c>
      <c r="AA86">
        <v>1</v>
      </c>
      <c r="AB86">
        <v>3</v>
      </c>
      <c r="AC86">
        <v>3</v>
      </c>
      <c r="AD86">
        <v>2</v>
      </c>
      <c r="AE86">
        <v>3</v>
      </c>
      <c r="AF86">
        <v>4</v>
      </c>
      <c r="AG86">
        <v>2</v>
      </c>
      <c r="AH86">
        <v>3</v>
      </c>
      <c r="AI86">
        <v>2</v>
      </c>
      <c r="AJ86" s="38">
        <f t="shared" si="180"/>
        <v>11</v>
      </c>
      <c r="AK86" s="38">
        <f t="shared" si="181"/>
        <v>8</v>
      </c>
      <c r="AL86" s="38">
        <f t="shared" si="182"/>
        <v>14</v>
      </c>
      <c r="AM86" s="38">
        <f t="shared" si="183"/>
        <v>33</v>
      </c>
      <c r="AN86">
        <v>0</v>
      </c>
      <c r="AO86">
        <v>0</v>
      </c>
      <c r="AP86">
        <v>1</v>
      </c>
      <c r="AQ86">
        <v>0</v>
      </c>
      <c r="AR86">
        <v>0</v>
      </c>
      <c r="AS86">
        <v>0</v>
      </c>
      <c r="AT86">
        <v>0</v>
      </c>
      <c r="AU86">
        <v>1</v>
      </c>
      <c r="AV86">
        <v>0</v>
      </c>
      <c r="AW86">
        <v>0</v>
      </c>
      <c r="AX86">
        <v>0</v>
      </c>
      <c r="AY86">
        <v>0</v>
      </c>
      <c r="AZ86">
        <v>1</v>
      </c>
      <c r="BA86">
        <v>0</v>
      </c>
      <c r="BB86">
        <v>0</v>
      </c>
      <c r="BC86">
        <v>0</v>
      </c>
      <c r="BD86">
        <v>0</v>
      </c>
      <c r="BE86">
        <v>1</v>
      </c>
      <c r="BF86">
        <v>0</v>
      </c>
      <c r="BG86">
        <v>0</v>
      </c>
      <c r="BH86">
        <v>0</v>
      </c>
      <c r="BI86">
        <v>0</v>
      </c>
      <c r="BJ86">
        <v>1</v>
      </c>
      <c r="BK86">
        <v>0</v>
      </c>
      <c r="BL86">
        <v>0</v>
      </c>
      <c r="BM86">
        <v>0</v>
      </c>
      <c r="BN86">
        <v>1</v>
      </c>
      <c r="BO86">
        <v>0</v>
      </c>
      <c r="BP86">
        <v>0</v>
      </c>
      <c r="BQ86">
        <v>0</v>
      </c>
      <c r="BR86">
        <v>0</v>
      </c>
      <c r="BS86">
        <v>0</v>
      </c>
      <c r="BT86">
        <v>1</v>
      </c>
      <c r="BU86">
        <v>0</v>
      </c>
      <c r="BV86">
        <v>0</v>
      </c>
      <c r="BW86">
        <v>0</v>
      </c>
      <c r="BX86">
        <v>1</v>
      </c>
      <c r="BY86">
        <v>0</v>
      </c>
      <c r="BZ86">
        <v>0</v>
      </c>
      <c r="CA86">
        <v>0</v>
      </c>
      <c r="CB86">
        <v>1</v>
      </c>
      <c r="CC86">
        <v>0</v>
      </c>
      <c r="CD86">
        <v>0</v>
      </c>
      <c r="CE86">
        <v>0</v>
      </c>
      <c r="CF86">
        <v>0</v>
      </c>
      <c r="CG86">
        <v>1</v>
      </c>
      <c r="CH86">
        <v>0</v>
      </c>
      <c r="CI86">
        <v>0</v>
      </c>
      <c r="CJ86">
        <v>0</v>
      </c>
      <c r="CK86">
        <v>0</v>
      </c>
      <c r="CL86">
        <v>0</v>
      </c>
      <c r="CM86">
        <v>0</v>
      </c>
      <c r="CN86">
        <v>1</v>
      </c>
      <c r="CO86">
        <v>0</v>
      </c>
      <c r="CP86">
        <v>0</v>
      </c>
      <c r="CQ86">
        <v>0</v>
      </c>
      <c r="CR86">
        <v>0</v>
      </c>
      <c r="CS86">
        <v>1</v>
      </c>
      <c r="CT86">
        <v>0</v>
      </c>
      <c r="CU86">
        <v>0</v>
      </c>
      <c r="CV86">
        <v>0</v>
      </c>
      <c r="CW86">
        <v>0</v>
      </c>
      <c r="CX86">
        <v>1</v>
      </c>
      <c r="CY86">
        <v>0</v>
      </c>
      <c r="CZ86">
        <v>0</v>
      </c>
      <c r="DA86">
        <v>0</v>
      </c>
      <c r="DB86">
        <v>0</v>
      </c>
      <c r="DC86">
        <v>1</v>
      </c>
      <c r="DD86">
        <v>0</v>
      </c>
      <c r="DE86">
        <v>0</v>
      </c>
      <c r="DF86">
        <v>0</v>
      </c>
      <c r="DG86">
        <v>1</v>
      </c>
      <c r="DH86">
        <v>0</v>
      </c>
      <c r="DI86">
        <v>0</v>
      </c>
      <c r="DJ86">
        <v>0</v>
      </c>
      <c r="DK86">
        <v>0</v>
      </c>
      <c r="DL86">
        <v>0</v>
      </c>
      <c r="DM86">
        <v>1</v>
      </c>
      <c r="DN86">
        <v>0</v>
      </c>
      <c r="DO86">
        <v>0</v>
      </c>
      <c r="DP86">
        <v>0</v>
      </c>
      <c r="DQ86">
        <v>0</v>
      </c>
      <c r="DR86">
        <v>1</v>
      </c>
      <c r="DS86">
        <v>0</v>
      </c>
      <c r="DT86">
        <v>0</v>
      </c>
      <c r="DU86">
        <v>0</v>
      </c>
      <c r="DV86">
        <v>1</v>
      </c>
      <c r="DW86">
        <v>0</v>
      </c>
      <c r="DX86">
        <v>0</v>
      </c>
      <c r="DY86">
        <v>0</v>
      </c>
      <c r="DZ86">
        <v>1</v>
      </c>
      <c r="EA86">
        <v>0</v>
      </c>
      <c r="EB86">
        <v>0</v>
      </c>
      <c r="EC86">
        <v>0</v>
      </c>
      <c r="ED86">
        <v>0</v>
      </c>
      <c r="EF86">
        <v>0</v>
      </c>
      <c r="EG86">
        <v>0</v>
      </c>
      <c r="EH86">
        <v>1</v>
      </c>
      <c r="EI86">
        <v>0</v>
      </c>
      <c r="EJ86">
        <v>0</v>
      </c>
      <c r="EK86">
        <v>1</v>
      </c>
      <c r="EL86">
        <v>0</v>
      </c>
      <c r="EM86">
        <v>0</v>
      </c>
      <c r="EN86">
        <v>0</v>
      </c>
      <c r="EO86">
        <v>0</v>
      </c>
      <c r="EP86" s="40">
        <f t="shared" si="146"/>
        <v>2</v>
      </c>
      <c r="EQ86" s="40">
        <f t="shared" si="147"/>
        <v>2</v>
      </c>
      <c r="ER86" s="40">
        <f t="shared" si="148"/>
        <v>2</v>
      </c>
      <c r="ES86" s="40">
        <f t="shared" si="149"/>
        <v>2</v>
      </c>
      <c r="ET86" s="40">
        <f t="shared" si="150"/>
        <v>2</v>
      </c>
      <c r="EU86" s="40">
        <f t="shared" si="151"/>
        <v>1</v>
      </c>
      <c r="EV86" s="40">
        <f t="shared" si="152"/>
        <v>2</v>
      </c>
      <c r="EW86" s="40">
        <f t="shared" si="153"/>
        <v>1</v>
      </c>
      <c r="EX86" s="40">
        <f t="shared" si="154"/>
        <v>0</v>
      </c>
      <c r="EY86" s="40">
        <f t="shared" si="155"/>
        <v>0</v>
      </c>
      <c r="EZ86" s="40">
        <f t="shared" si="156"/>
        <v>2</v>
      </c>
      <c r="FA86" s="40">
        <f t="shared" si="157"/>
        <v>2</v>
      </c>
      <c r="FB86" s="40">
        <f t="shared" si="158"/>
        <v>2</v>
      </c>
      <c r="FC86" s="40">
        <f t="shared" si="159"/>
        <v>2</v>
      </c>
      <c r="FD86" s="40">
        <f t="shared" si="160"/>
        <v>1</v>
      </c>
      <c r="FE86" s="40">
        <f t="shared" si="161"/>
        <v>2</v>
      </c>
      <c r="FF86" s="40">
        <f t="shared" si="162"/>
        <v>2</v>
      </c>
      <c r="FG86" s="40">
        <f t="shared" si="163"/>
        <v>1</v>
      </c>
      <c r="FH86" s="40">
        <f t="shared" si="164"/>
        <v>0</v>
      </c>
      <c r="FI86" s="40">
        <f t="shared" si="165"/>
        <v>2</v>
      </c>
      <c r="FJ86" s="40">
        <f t="shared" si="166"/>
        <v>0</v>
      </c>
      <c r="FK86" s="38">
        <f t="shared" si="167"/>
        <v>30</v>
      </c>
      <c r="FL86">
        <v>4</v>
      </c>
      <c r="FM86">
        <v>3</v>
      </c>
      <c r="FN86">
        <v>4</v>
      </c>
      <c r="FO86">
        <v>5</v>
      </c>
      <c r="FP86">
        <v>6</v>
      </c>
      <c r="FQ86">
        <v>5</v>
      </c>
      <c r="FR86">
        <v>4</v>
      </c>
      <c r="FS86">
        <v>3</v>
      </c>
      <c r="FT86">
        <v>5</v>
      </c>
      <c r="FU86">
        <v>4</v>
      </c>
      <c r="FV86" s="38">
        <f t="shared" si="184"/>
        <v>25</v>
      </c>
      <c r="FW86" s="38">
        <f t="shared" si="185"/>
        <v>18</v>
      </c>
      <c r="FX86">
        <v>4</v>
      </c>
      <c r="FY86">
        <v>3</v>
      </c>
      <c r="FZ86">
        <v>3</v>
      </c>
      <c r="GA86">
        <v>4</v>
      </c>
      <c r="GB86">
        <v>4</v>
      </c>
      <c r="GC86">
        <v>4</v>
      </c>
      <c r="GD86">
        <v>3</v>
      </c>
      <c r="GE86">
        <v>3</v>
      </c>
      <c r="GF86">
        <v>3</v>
      </c>
      <c r="GG86">
        <v>4</v>
      </c>
      <c r="GH86">
        <v>2</v>
      </c>
      <c r="GI86">
        <v>2</v>
      </c>
      <c r="GJ86">
        <v>3</v>
      </c>
      <c r="GK86">
        <v>3</v>
      </c>
      <c r="GL86">
        <v>4</v>
      </c>
      <c r="GM86">
        <v>3</v>
      </c>
      <c r="GN86">
        <v>2</v>
      </c>
      <c r="GO86">
        <v>4</v>
      </c>
      <c r="GP86">
        <v>4</v>
      </c>
      <c r="GQ86">
        <v>3</v>
      </c>
      <c r="GR86">
        <v>3</v>
      </c>
      <c r="GS86">
        <v>4</v>
      </c>
      <c r="GT86">
        <v>4</v>
      </c>
      <c r="GU86">
        <v>3</v>
      </c>
      <c r="GV86">
        <v>3</v>
      </c>
      <c r="GW86">
        <v>3</v>
      </c>
      <c r="GX86">
        <v>3</v>
      </c>
      <c r="GY86">
        <v>3</v>
      </c>
      <c r="GZ86">
        <v>4</v>
      </c>
      <c r="HA86">
        <v>3</v>
      </c>
      <c r="HB86">
        <v>4</v>
      </c>
      <c r="HC86">
        <v>2</v>
      </c>
      <c r="HD86" s="38">
        <f t="shared" si="186"/>
        <v>3.5</v>
      </c>
      <c r="HE86" s="38">
        <f t="shared" si="187"/>
        <v>3.6666666666666665</v>
      </c>
      <c r="HF86" s="38">
        <f t="shared" si="188"/>
        <v>3.3333333333333335</v>
      </c>
      <c r="HG86" s="38">
        <f t="shared" si="189"/>
        <v>2.7142857142857144</v>
      </c>
      <c r="HH86" s="38">
        <f t="shared" si="190"/>
        <v>3.6</v>
      </c>
      <c r="HI86" s="38">
        <f t="shared" si="191"/>
        <v>3.25</v>
      </c>
      <c r="HJ86" s="38">
        <f t="shared" si="192"/>
        <v>3.3333333333333335</v>
      </c>
      <c r="HK86" s="38">
        <f t="shared" si="193"/>
        <v>3</v>
      </c>
      <c r="HL86" t="s">
        <v>867</v>
      </c>
      <c r="HM86">
        <v>0</v>
      </c>
      <c r="HN86" t="s">
        <v>868</v>
      </c>
      <c r="HO86">
        <v>7</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1</v>
      </c>
      <c r="JG86">
        <v>0</v>
      </c>
      <c r="JH86">
        <v>1</v>
      </c>
      <c r="JI86">
        <v>0</v>
      </c>
      <c r="JJ86">
        <v>0</v>
      </c>
      <c r="JK86">
        <v>0</v>
      </c>
      <c r="JL86">
        <v>0</v>
      </c>
      <c r="JM86">
        <v>0</v>
      </c>
      <c r="JN86">
        <v>0</v>
      </c>
      <c r="JO86">
        <v>2</v>
      </c>
      <c r="JP86">
        <v>2</v>
      </c>
      <c r="JQ86">
        <v>3</v>
      </c>
      <c r="JR86">
        <v>2</v>
      </c>
      <c r="JS86">
        <v>3</v>
      </c>
      <c r="JT86">
        <v>1</v>
      </c>
      <c r="JU86">
        <v>1</v>
      </c>
      <c r="JV86">
        <v>2</v>
      </c>
      <c r="JW86">
        <v>3</v>
      </c>
      <c r="JX86">
        <v>1</v>
      </c>
      <c r="JY86">
        <v>1</v>
      </c>
      <c r="JZ86">
        <v>2</v>
      </c>
      <c r="KA86">
        <v>2</v>
      </c>
      <c r="KB86">
        <v>3</v>
      </c>
      <c r="KC86">
        <v>2</v>
      </c>
      <c r="KD86" s="52">
        <f t="shared" si="194"/>
        <v>21</v>
      </c>
      <c r="KE86" s="48">
        <f t="shared" si="195"/>
        <v>9</v>
      </c>
      <c r="KF86" s="53">
        <f t="shared" si="196"/>
        <v>30</v>
      </c>
      <c r="KG86">
        <v>81</v>
      </c>
      <c r="KH86">
        <v>0</v>
      </c>
      <c r="KI86">
        <v>1</v>
      </c>
      <c r="KJ86">
        <v>0</v>
      </c>
      <c r="KK86">
        <v>0</v>
      </c>
      <c r="KL86">
        <v>0</v>
      </c>
      <c r="KM86">
        <v>0</v>
      </c>
      <c r="KN86">
        <v>0</v>
      </c>
      <c r="KO86">
        <v>0</v>
      </c>
      <c r="KP86">
        <v>0</v>
      </c>
      <c r="KQ86">
        <v>0</v>
      </c>
      <c r="KR86">
        <v>0</v>
      </c>
      <c r="KS86" t="s">
        <v>869</v>
      </c>
      <c r="KT86" t="s">
        <v>870</v>
      </c>
      <c r="KU86" t="s">
        <v>871</v>
      </c>
      <c r="KV86">
        <v>4</v>
      </c>
      <c r="KW86">
        <v>1</v>
      </c>
      <c r="KX86">
        <v>1</v>
      </c>
      <c r="KY86">
        <v>2</v>
      </c>
      <c r="KZ86">
        <v>1</v>
      </c>
      <c r="LA86">
        <v>2</v>
      </c>
      <c r="LB86">
        <v>2</v>
      </c>
      <c r="LC86">
        <v>2</v>
      </c>
      <c r="LD86">
        <v>2</v>
      </c>
      <c r="LE86">
        <v>2</v>
      </c>
      <c r="LF86">
        <v>1</v>
      </c>
      <c r="LG86" t="s">
        <v>872</v>
      </c>
      <c r="LH86">
        <v>4</v>
      </c>
      <c r="LI86">
        <v>3</v>
      </c>
      <c r="LJ86">
        <v>4</v>
      </c>
      <c r="LK86">
        <v>3</v>
      </c>
      <c r="LL86">
        <v>5</v>
      </c>
      <c r="LM86">
        <v>4</v>
      </c>
      <c r="LN86">
        <v>3</v>
      </c>
      <c r="LO86">
        <v>4</v>
      </c>
      <c r="LP86">
        <v>4</v>
      </c>
      <c r="LQ86">
        <v>5</v>
      </c>
      <c r="LR86">
        <v>4</v>
      </c>
      <c r="LS86">
        <v>3</v>
      </c>
      <c r="LT86">
        <v>4</v>
      </c>
      <c r="LU86">
        <v>5</v>
      </c>
      <c r="LV86">
        <v>4</v>
      </c>
      <c r="LW86">
        <v>4</v>
      </c>
      <c r="LX86">
        <v>3</v>
      </c>
      <c r="LY86">
        <v>3</v>
      </c>
      <c r="LZ86">
        <v>4</v>
      </c>
      <c r="MA86">
        <v>4</v>
      </c>
      <c r="MB86" s="3">
        <f t="shared" ref="MB86:MB117" si="211">LH86</f>
        <v>4</v>
      </c>
      <c r="MC86" s="3">
        <f t="shared" si="168"/>
        <v>3</v>
      </c>
      <c r="MD86" s="3">
        <f t="shared" si="199"/>
        <v>4</v>
      </c>
      <c r="ME86" s="3">
        <f t="shared" si="200"/>
        <v>3</v>
      </c>
      <c r="MF86" s="3">
        <f t="shared" si="197"/>
        <v>5</v>
      </c>
      <c r="MG86" s="3">
        <f t="shared" si="198"/>
        <v>4</v>
      </c>
      <c r="MH86" s="3">
        <f t="shared" si="169"/>
        <v>3</v>
      </c>
      <c r="MI86" s="3">
        <f t="shared" si="170"/>
        <v>2</v>
      </c>
      <c r="MJ86" s="3">
        <f t="shared" si="206"/>
        <v>4</v>
      </c>
      <c r="MK86" s="3">
        <f t="shared" si="201"/>
        <v>5</v>
      </c>
      <c r="ML86" s="3">
        <f t="shared" si="207"/>
        <v>4</v>
      </c>
      <c r="MM86" s="3">
        <f t="shared" si="202"/>
        <v>3</v>
      </c>
      <c r="MN86" s="3">
        <f t="shared" si="208"/>
        <v>4</v>
      </c>
      <c r="MO86" s="3">
        <f t="shared" si="203"/>
        <v>5</v>
      </c>
      <c r="MP86" s="3">
        <f t="shared" si="209"/>
        <v>4</v>
      </c>
      <c r="MQ86" s="3">
        <f t="shared" si="210"/>
        <v>4</v>
      </c>
      <c r="MR86" s="3">
        <f t="shared" si="205"/>
        <v>3</v>
      </c>
      <c r="MS86" s="3">
        <f t="shared" si="172"/>
        <v>3</v>
      </c>
      <c r="MT86" s="3">
        <f t="shared" si="204"/>
        <v>4</v>
      </c>
      <c r="MU86" s="3">
        <f t="shared" si="173"/>
        <v>2</v>
      </c>
      <c r="MV86" s="34">
        <f t="shared" si="174"/>
        <v>73</v>
      </c>
      <c r="MW86">
        <v>3</v>
      </c>
      <c r="MX86">
        <v>2</v>
      </c>
      <c r="MY86">
        <v>3</v>
      </c>
      <c r="MZ86">
        <v>1</v>
      </c>
      <c r="NA86">
        <v>2</v>
      </c>
      <c r="NB86">
        <v>2</v>
      </c>
      <c r="NC86">
        <v>2</v>
      </c>
      <c r="ND86">
        <v>0</v>
      </c>
      <c r="NE86">
        <v>3</v>
      </c>
      <c r="NF86">
        <v>2</v>
      </c>
      <c r="NG86">
        <v>2</v>
      </c>
      <c r="NH86" s="59">
        <f t="shared" si="175"/>
        <v>0</v>
      </c>
      <c r="NI86">
        <f t="shared" si="176"/>
        <v>50</v>
      </c>
      <c r="NJ86">
        <f t="shared" si="177"/>
        <v>20</v>
      </c>
      <c r="NK86" s="34">
        <f t="shared" si="178"/>
        <v>40</v>
      </c>
    </row>
    <row r="87" spans="1:375" x14ac:dyDescent="0.2">
      <c r="A87" t="s">
        <v>175</v>
      </c>
      <c r="B87">
        <v>86</v>
      </c>
      <c r="C87" s="26">
        <v>42824</v>
      </c>
      <c r="D87">
        <v>3</v>
      </c>
      <c r="E87">
        <v>8</v>
      </c>
      <c r="F87">
        <v>4</v>
      </c>
      <c r="G87">
        <v>0</v>
      </c>
      <c r="H87">
        <v>0</v>
      </c>
      <c r="I87">
        <v>0</v>
      </c>
      <c r="J87">
        <v>1</v>
      </c>
      <c r="K87">
        <v>0</v>
      </c>
      <c r="L87">
        <v>1</v>
      </c>
      <c r="M87">
        <v>0</v>
      </c>
      <c r="N87">
        <v>0</v>
      </c>
      <c r="O87">
        <v>0</v>
      </c>
      <c r="P87">
        <v>0</v>
      </c>
      <c r="Q87">
        <v>1</v>
      </c>
      <c r="R87">
        <v>1</v>
      </c>
      <c r="S87">
        <v>1</v>
      </c>
      <c r="T87">
        <f t="shared" si="144"/>
        <v>1</v>
      </c>
      <c r="U87">
        <f t="shared" si="145"/>
        <v>2</v>
      </c>
      <c r="V87" s="35">
        <f t="shared" si="179"/>
        <v>6</v>
      </c>
      <c r="W87">
        <v>1</v>
      </c>
      <c r="X87">
        <v>0</v>
      </c>
      <c r="Y87">
        <v>0</v>
      </c>
      <c r="Z87">
        <v>1</v>
      </c>
      <c r="AA87">
        <v>1</v>
      </c>
      <c r="AB87">
        <v>1</v>
      </c>
      <c r="AC87">
        <v>0</v>
      </c>
      <c r="AD87">
        <v>1</v>
      </c>
      <c r="AE87">
        <v>1</v>
      </c>
      <c r="AF87">
        <v>0</v>
      </c>
      <c r="AG87">
        <v>0</v>
      </c>
      <c r="AH87">
        <v>0</v>
      </c>
      <c r="AI87">
        <v>1</v>
      </c>
      <c r="AJ87" s="38">
        <f t="shared" si="180"/>
        <v>2</v>
      </c>
      <c r="AK87" s="38">
        <f t="shared" si="181"/>
        <v>2</v>
      </c>
      <c r="AL87" s="38">
        <f t="shared" si="182"/>
        <v>3</v>
      </c>
      <c r="AM87" s="38">
        <f t="shared" si="183"/>
        <v>7</v>
      </c>
      <c r="AN87">
        <v>1</v>
      </c>
      <c r="AO87">
        <v>0</v>
      </c>
      <c r="AP87">
        <v>0</v>
      </c>
      <c r="AQ87">
        <v>0</v>
      </c>
      <c r="AR87">
        <v>0</v>
      </c>
      <c r="AS87">
        <v>1</v>
      </c>
      <c r="AT87">
        <v>0</v>
      </c>
      <c r="AU87">
        <v>0</v>
      </c>
      <c r="AV87">
        <v>0</v>
      </c>
      <c r="AW87">
        <v>0</v>
      </c>
      <c r="AX87">
        <v>1</v>
      </c>
      <c r="AY87">
        <v>0</v>
      </c>
      <c r="AZ87">
        <v>0</v>
      </c>
      <c r="BA87">
        <v>0</v>
      </c>
      <c r="BB87">
        <v>0</v>
      </c>
      <c r="BC87">
        <v>1</v>
      </c>
      <c r="BD87">
        <v>0</v>
      </c>
      <c r="BE87">
        <v>0</v>
      </c>
      <c r="BF87">
        <v>0</v>
      </c>
      <c r="BG87">
        <v>0</v>
      </c>
      <c r="BH87">
        <v>1</v>
      </c>
      <c r="BI87">
        <v>0</v>
      </c>
      <c r="BJ87">
        <v>0</v>
      </c>
      <c r="BK87">
        <v>0</v>
      </c>
      <c r="BL87">
        <v>0</v>
      </c>
      <c r="BM87">
        <v>1</v>
      </c>
      <c r="BN87">
        <v>0</v>
      </c>
      <c r="BO87">
        <v>0</v>
      </c>
      <c r="BP87">
        <v>0</v>
      </c>
      <c r="BQ87">
        <v>0</v>
      </c>
      <c r="BR87">
        <v>1</v>
      </c>
      <c r="BS87">
        <v>0</v>
      </c>
      <c r="BT87">
        <v>0</v>
      </c>
      <c r="BU87">
        <v>0</v>
      </c>
      <c r="BV87">
        <v>0</v>
      </c>
      <c r="BW87">
        <v>0</v>
      </c>
      <c r="BX87">
        <v>1</v>
      </c>
      <c r="BY87">
        <v>0</v>
      </c>
      <c r="BZ87">
        <v>0</v>
      </c>
      <c r="CA87">
        <v>0</v>
      </c>
      <c r="CB87">
        <v>1</v>
      </c>
      <c r="CC87">
        <v>0</v>
      </c>
      <c r="CD87">
        <v>0</v>
      </c>
      <c r="CE87">
        <v>0</v>
      </c>
      <c r="CF87">
        <v>0</v>
      </c>
      <c r="CG87">
        <v>1</v>
      </c>
      <c r="CH87">
        <v>0</v>
      </c>
      <c r="CI87">
        <v>0</v>
      </c>
      <c r="CJ87">
        <v>0</v>
      </c>
      <c r="CK87">
        <v>0</v>
      </c>
      <c r="CL87">
        <v>1</v>
      </c>
      <c r="CM87">
        <v>0</v>
      </c>
      <c r="CN87">
        <v>0</v>
      </c>
      <c r="CO87">
        <v>0</v>
      </c>
      <c r="CP87">
        <v>0</v>
      </c>
      <c r="CQ87">
        <v>1</v>
      </c>
      <c r="CR87">
        <v>0</v>
      </c>
      <c r="CS87">
        <v>0</v>
      </c>
      <c r="CT87">
        <v>0</v>
      </c>
      <c r="CU87">
        <v>0</v>
      </c>
      <c r="CV87">
        <v>1</v>
      </c>
      <c r="CW87">
        <v>0</v>
      </c>
      <c r="CX87">
        <v>0</v>
      </c>
      <c r="CY87">
        <v>0</v>
      </c>
      <c r="CZ87">
        <v>0</v>
      </c>
      <c r="DA87">
        <v>0</v>
      </c>
      <c r="DB87">
        <v>1</v>
      </c>
      <c r="DC87">
        <v>0</v>
      </c>
      <c r="DD87">
        <v>0</v>
      </c>
      <c r="DE87">
        <v>0</v>
      </c>
      <c r="DF87">
        <v>0</v>
      </c>
      <c r="DG87">
        <v>1</v>
      </c>
      <c r="DH87">
        <v>0</v>
      </c>
      <c r="DI87">
        <v>0</v>
      </c>
      <c r="DJ87">
        <v>0</v>
      </c>
      <c r="DK87">
        <v>0</v>
      </c>
      <c r="DL87">
        <v>1</v>
      </c>
      <c r="DM87">
        <v>0</v>
      </c>
      <c r="DN87">
        <v>0</v>
      </c>
      <c r="DO87">
        <v>0</v>
      </c>
      <c r="DP87">
        <v>0</v>
      </c>
      <c r="DQ87">
        <v>1</v>
      </c>
      <c r="DR87">
        <v>0</v>
      </c>
      <c r="DS87">
        <v>0</v>
      </c>
      <c r="DT87">
        <v>0</v>
      </c>
      <c r="DU87">
        <v>1</v>
      </c>
      <c r="DV87">
        <v>0</v>
      </c>
      <c r="DW87">
        <v>0</v>
      </c>
      <c r="DX87">
        <v>0</v>
      </c>
      <c r="DY87">
        <v>0</v>
      </c>
      <c r="DZ87">
        <v>1</v>
      </c>
      <c r="EA87">
        <v>0</v>
      </c>
      <c r="EB87">
        <v>0</v>
      </c>
      <c r="EC87">
        <v>0</v>
      </c>
      <c r="ED87">
        <v>0</v>
      </c>
      <c r="EF87">
        <v>1</v>
      </c>
      <c r="EG87">
        <v>0</v>
      </c>
      <c r="EH87">
        <v>0</v>
      </c>
      <c r="EI87">
        <v>0</v>
      </c>
      <c r="EJ87">
        <v>0</v>
      </c>
      <c r="EK87">
        <v>0</v>
      </c>
      <c r="EL87">
        <v>1</v>
      </c>
      <c r="EM87">
        <v>0</v>
      </c>
      <c r="EN87">
        <v>0</v>
      </c>
      <c r="EO87">
        <v>0</v>
      </c>
      <c r="EP87" s="40">
        <f t="shared" si="146"/>
        <v>0</v>
      </c>
      <c r="EQ87" s="40">
        <f t="shared" si="147"/>
        <v>0</v>
      </c>
      <c r="ER87" s="40">
        <f t="shared" si="148"/>
        <v>0</v>
      </c>
      <c r="ES87" s="40">
        <f t="shared" si="149"/>
        <v>0</v>
      </c>
      <c r="ET87" s="40">
        <f t="shared" si="150"/>
        <v>0</v>
      </c>
      <c r="EU87" s="40">
        <f t="shared" si="151"/>
        <v>0</v>
      </c>
      <c r="EV87" s="40">
        <f t="shared" si="152"/>
        <v>0</v>
      </c>
      <c r="EW87" s="40">
        <f t="shared" si="153"/>
        <v>1</v>
      </c>
      <c r="EX87" s="40">
        <f t="shared" si="154"/>
        <v>0</v>
      </c>
      <c r="EY87" s="40">
        <f t="shared" si="155"/>
        <v>0</v>
      </c>
      <c r="EZ87" s="40">
        <f t="shared" si="156"/>
        <v>0</v>
      </c>
      <c r="FA87" s="40">
        <f t="shared" si="157"/>
        <v>0</v>
      </c>
      <c r="FB87" s="40">
        <f t="shared" si="158"/>
        <v>0</v>
      </c>
      <c r="FC87" s="40">
        <f t="shared" si="159"/>
        <v>1</v>
      </c>
      <c r="FD87" s="40">
        <f t="shared" si="160"/>
        <v>1</v>
      </c>
      <c r="FE87" s="40">
        <f t="shared" si="161"/>
        <v>1</v>
      </c>
      <c r="FF87" s="40">
        <f t="shared" si="162"/>
        <v>1</v>
      </c>
      <c r="FG87" s="40">
        <f t="shared" si="163"/>
        <v>0</v>
      </c>
      <c r="FH87" s="40">
        <f t="shared" si="164"/>
        <v>0</v>
      </c>
      <c r="FI87" s="40">
        <f t="shared" si="165"/>
        <v>0</v>
      </c>
      <c r="FJ87" s="40">
        <f t="shared" si="166"/>
        <v>1</v>
      </c>
      <c r="FK87" s="38">
        <f t="shared" si="167"/>
        <v>6</v>
      </c>
      <c r="FL87">
        <v>2</v>
      </c>
      <c r="FM87">
        <v>4</v>
      </c>
      <c r="FN87">
        <v>5</v>
      </c>
      <c r="FO87">
        <v>6</v>
      </c>
      <c r="FP87">
        <v>6</v>
      </c>
      <c r="FQ87">
        <v>5</v>
      </c>
      <c r="FR87">
        <v>2</v>
      </c>
      <c r="FS87">
        <v>2</v>
      </c>
      <c r="FT87">
        <v>2</v>
      </c>
      <c r="FU87">
        <v>0</v>
      </c>
      <c r="FV87" s="38">
        <f t="shared" si="184"/>
        <v>17</v>
      </c>
      <c r="FW87" s="38">
        <f t="shared" si="185"/>
        <v>17</v>
      </c>
      <c r="FX87">
        <v>4</v>
      </c>
      <c r="FY87">
        <v>4</v>
      </c>
      <c r="FZ87">
        <v>2</v>
      </c>
      <c r="GA87">
        <v>3</v>
      </c>
      <c r="GB87">
        <v>3</v>
      </c>
      <c r="GC87">
        <v>4</v>
      </c>
      <c r="GD87">
        <v>4</v>
      </c>
      <c r="GE87">
        <v>2</v>
      </c>
      <c r="GF87">
        <v>1</v>
      </c>
      <c r="GG87">
        <v>2</v>
      </c>
      <c r="GH87">
        <v>1</v>
      </c>
      <c r="GI87">
        <v>1</v>
      </c>
      <c r="GJ87">
        <v>4</v>
      </c>
      <c r="GK87">
        <v>4</v>
      </c>
      <c r="GL87">
        <v>4</v>
      </c>
      <c r="GM87">
        <v>2</v>
      </c>
      <c r="GN87">
        <v>2</v>
      </c>
      <c r="GO87">
        <v>3</v>
      </c>
      <c r="GP87">
        <v>4</v>
      </c>
      <c r="GQ87">
        <v>5</v>
      </c>
      <c r="GR87">
        <v>5</v>
      </c>
      <c r="GS87">
        <v>5</v>
      </c>
      <c r="GT87">
        <v>2</v>
      </c>
      <c r="GU87">
        <v>3</v>
      </c>
      <c r="GV87">
        <v>4</v>
      </c>
      <c r="GW87">
        <v>3</v>
      </c>
      <c r="GX87">
        <v>2</v>
      </c>
      <c r="GY87">
        <v>3</v>
      </c>
      <c r="GZ87">
        <v>4</v>
      </c>
      <c r="HA87">
        <v>5</v>
      </c>
      <c r="HB87">
        <v>4</v>
      </c>
      <c r="HC87">
        <v>4</v>
      </c>
      <c r="HD87" s="38">
        <f t="shared" si="186"/>
        <v>3.25</v>
      </c>
      <c r="HE87" s="38">
        <f t="shared" si="187"/>
        <v>3.6666666666666665</v>
      </c>
      <c r="HF87" s="38">
        <f t="shared" si="188"/>
        <v>1.6666666666666667</v>
      </c>
      <c r="HG87" s="38">
        <f t="shared" si="189"/>
        <v>2.5714285714285716</v>
      </c>
      <c r="HH87" s="38">
        <f t="shared" si="190"/>
        <v>4.4000000000000004</v>
      </c>
      <c r="HI87" s="38">
        <f t="shared" si="191"/>
        <v>3</v>
      </c>
      <c r="HJ87" s="38">
        <f t="shared" si="192"/>
        <v>3</v>
      </c>
      <c r="HK87" s="38">
        <f t="shared" si="193"/>
        <v>4.333333333333333</v>
      </c>
      <c r="HL87" t="s">
        <v>873</v>
      </c>
      <c r="HM87">
        <v>1</v>
      </c>
      <c r="HN87" t="s">
        <v>874</v>
      </c>
      <c r="HO87">
        <v>2</v>
      </c>
      <c r="HP87">
        <v>0</v>
      </c>
      <c r="HQ87">
        <v>0</v>
      </c>
      <c r="HR87">
        <v>0</v>
      </c>
      <c r="HS87">
        <v>0</v>
      </c>
      <c r="HT87">
        <v>0</v>
      </c>
      <c r="HU87">
        <v>0</v>
      </c>
      <c r="HV87">
        <v>0</v>
      </c>
      <c r="HW87">
        <v>0</v>
      </c>
      <c r="HX87">
        <v>0</v>
      </c>
      <c r="HY87">
        <v>0</v>
      </c>
      <c r="HZ87">
        <v>0</v>
      </c>
      <c r="IA87">
        <v>0</v>
      </c>
      <c r="IB87">
        <v>0</v>
      </c>
      <c r="IC87">
        <v>0</v>
      </c>
      <c r="ID87">
        <v>1</v>
      </c>
      <c r="IE87">
        <v>1</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1</v>
      </c>
      <c r="JG87">
        <v>1</v>
      </c>
      <c r="JH87">
        <v>0</v>
      </c>
      <c r="JI87">
        <v>0</v>
      </c>
      <c r="JJ87">
        <v>0</v>
      </c>
      <c r="JK87">
        <v>0</v>
      </c>
      <c r="JL87">
        <v>1</v>
      </c>
      <c r="JM87">
        <v>1</v>
      </c>
      <c r="JN87">
        <v>0</v>
      </c>
      <c r="JO87">
        <v>1</v>
      </c>
      <c r="JP87">
        <v>1</v>
      </c>
      <c r="JQ87">
        <v>1</v>
      </c>
      <c r="JR87">
        <v>1</v>
      </c>
      <c r="JS87">
        <v>1</v>
      </c>
      <c r="JT87">
        <v>2</v>
      </c>
      <c r="JU87">
        <v>1</v>
      </c>
      <c r="JV87">
        <v>3</v>
      </c>
      <c r="JW87">
        <v>1</v>
      </c>
      <c r="JX87">
        <v>1</v>
      </c>
      <c r="JY87">
        <v>0</v>
      </c>
      <c r="JZ87">
        <v>2</v>
      </c>
      <c r="KA87">
        <v>0</v>
      </c>
      <c r="KB87">
        <v>1</v>
      </c>
      <c r="KC87">
        <v>0</v>
      </c>
      <c r="KD87" s="52">
        <f t="shared" si="194"/>
        <v>13</v>
      </c>
      <c r="KE87" s="48">
        <f t="shared" si="195"/>
        <v>3</v>
      </c>
      <c r="KF87" s="53">
        <f t="shared" si="196"/>
        <v>16</v>
      </c>
      <c r="KG87">
        <v>31</v>
      </c>
      <c r="KH87">
        <v>0</v>
      </c>
      <c r="KI87">
        <v>1</v>
      </c>
      <c r="KJ87">
        <v>1</v>
      </c>
      <c r="KK87">
        <v>0</v>
      </c>
      <c r="KL87">
        <v>0</v>
      </c>
      <c r="KM87">
        <v>1</v>
      </c>
      <c r="KN87">
        <v>0</v>
      </c>
      <c r="KO87">
        <v>0</v>
      </c>
      <c r="KP87">
        <v>1</v>
      </c>
      <c r="KQ87">
        <v>0</v>
      </c>
      <c r="KR87">
        <v>0</v>
      </c>
      <c r="KS87" t="s">
        <v>584</v>
      </c>
      <c r="KT87" t="s">
        <v>875</v>
      </c>
      <c r="KU87" t="s">
        <v>876</v>
      </c>
      <c r="KV87">
        <v>2</v>
      </c>
      <c r="KW87">
        <v>1</v>
      </c>
      <c r="KX87">
        <v>1</v>
      </c>
      <c r="KY87">
        <v>1</v>
      </c>
      <c r="KZ87">
        <v>1</v>
      </c>
      <c r="LA87">
        <v>2</v>
      </c>
      <c r="LB87">
        <v>2</v>
      </c>
      <c r="LC87">
        <v>2</v>
      </c>
      <c r="LD87">
        <v>2</v>
      </c>
      <c r="LE87">
        <v>2</v>
      </c>
      <c r="LF87">
        <v>2</v>
      </c>
      <c r="LG87" t="s">
        <v>584</v>
      </c>
      <c r="LH87">
        <v>2</v>
      </c>
      <c r="LI87">
        <v>2</v>
      </c>
      <c r="LJ87">
        <v>5</v>
      </c>
      <c r="LK87">
        <v>4</v>
      </c>
      <c r="LL87">
        <v>3</v>
      </c>
      <c r="LM87">
        <v>4</v>
      </c>
      <c r="LN87">
        <v>4</v>
      </c>
      <c r="LO87">
        <v>2</v>
      </c>
      <c r="LP87">
        <v>4</v>
      </c>
      <c r="LQ87">
        <v>2</v>
      </c>
      <c r="LR87">
        <v>4</v>
      </c>
      <c r="LS87">
        <v>4</v>
      </c>
      <c r="LT87">
        <v>5</v>
      </c>
      <c r="LU87">
        <v>2</v>
      </c>
      <c r="LV87">
        <v>3</v>
      </c>
      <c r="LW87">
        <v>5</v>
      </c>
      <c r="LX87">
        <v>5</v>
      </c>
      <c r="LY87">
        <v>3</v>
      </c>
      <c r="LZ87">
        <v>4</v>
      </c>
      <c r="MA87">
        <v>3</v>
      </c>
      <c r="MB87" s="3">
        <f t="shared" si="211"/>
        <v>2</v>
      </c>
      <c r="MC87" s="3">
        <f t="shared" si="168"/>
        <v>4</v>
      </c>
      <c r="MD87" s="3">
        <f t="shared" si="199"/>
        <v>5</v>
      </c>
      <c r="ME87" s="3">
        <f t="shared" si="200"/>
        <v>4</v>
      </c>
      <c r="MF87" s="3">
        <f t="shared" si="197"/>
        <v>3</v>
      </c>
      <c r="MG87" s="3">
        <f t="shared" si="198"/>
        <v>4</v>
      </c>
      <c r="MH87" s="3">
        <f t="shared" si="169"/>
        <v>2</v>
      </c>
      <c r="MI87" s="3">
        <f t="shared" si="170"/>
        <v>4</v>
      </c>
      <c r="MJ87" s="3">
        <f t="shared" si="206"/>
        <v>4</v>
      </c>
      <c r="MK87" s="3">
        <f t="shared" si="201"/>
        <v>2</v>
      </c>
      <c r="ML87" s="3">
        <f t="shared" si="207"/>
        <v>4</v>
      </c>
      <c r="MM87" s="3">
        <f t="shared" si="202"/>
        <v>4</v>
      </c>
      <c r="MN87" s="3">
        <f t="shared" si="208"/>
        <v>5</v>
      </c>
      <c r="MO87" s="3">
        <f t="shared" si="203"/>
        <v>2</v>
      </c>
      <c r="MP87" s="3">
        <f t="shared" si="209"/>
        <v>3</v>
      </c>
      <c r="MQ87" s="3">
        <f t="shared" si="210"/>
        <v>5</v>
      </c>
      <c r="MR87" s="3">
        <f t="shared" si="205"/>
        <v>5</v>
      </c>
      <c r="MS87" s="3">
        <f t="shared" si="172"/>
        <v>3</v>
      </c>
      <c r="MT87" s="3">
        <f t="shared" si="204"/>
        <v>4</v>
      </c>
      <c r="MU87" s="3">
        <f t="shared" si="173"/>
        <v>3</v>
      </c>
      <c r="MV87" s="34">
        <f t="shared" si="174"/>
        <v>72</v>
      </c>
      <c r="MW87">
        <v>2</v>
      </c>
      <c r="MX87">
        <v>1</v>
      </c>
      <c r="MY87">
        <v>1</v>
      </c>
      <c r="MZ87">
        <v>0</v>
      </c>
      <c r="NA87">
        <v>2</v>
      </c>
      <c r="NB87">
        <v>1</v>
      </c>
      <c r="NC87">
        <v>1</v>
      </c>
      <c r="ND87">
        <v>1</v>
      </c>
      <c r="NE87">
        <v>1</v>
      </c>
      <c r="NF87">
        <v>2</v>
      </c>
      <c r="NG87">
        <v>2</v>
      </c>
      <c r="NH87" s="59">
        <f t="shared" si="175"/>
        <v>0</v>
      </c>
      <c r="NI87">
        <f t="shared" si="176"/>
        <v>50</v>
      </c>
      <c r="NJ87">
        <f t="shared" si="177"/>
        <v>12</v>
      </c>
      <c r="NK87" s="34">
        <f t="shared" si="178"/>
        <v>24</v>
      </c>
    </row>
    <row r="88" spans="1:375" x14ac:dyDescent="0.2">
      <c r="A88" t="s">
        <v>176</v>
      </c>
      <c r="B88">
        <v>87</v>
      </c>
      <c r="C88" s="26">
        <v>42824</v>
      </c>
      <c r="D88">
        <v>7</v>
      </c>
      <c r="E88">
        <v>9</v>
      </c>
      <c r="F88">
        <v>9</v>
      </c>
      <c r="G88">
        <v>0</v>
      </c>
      <c r="H88">
        <v>0</v>
      </c>
      <c r="I88">
        <v>1</v>
      </c>
      <c r="J88">
        <v>0</v>
      </c>
      <c r="K88">
        <v>0</v>
      </c>
      <c r="L88">
        <v>1</v>
      </c>
      <c r="M88">
        <v>4</v>
      </c>
      <c r="N88">
        <v>4</v>
      </c>
      <c r="O88">
        <v>0</v>
      </c>
      <c r="P88">
        <v>4</v>
      </c>
      <c r="Q88">
        <v>0</v>
      </c>
      <c r="R88">
        <v>5</v>
      </c>
      <c r="S88">
        <v>1</v>
      </c>
      <c r="T88">
        <f t="shared" si="144"/>
        <v>1</v>
      </c>
      <c r="U88">
        <f t="shared" si="145"/>
        <v>2</v>
      </c>
      <c r="V88" s="35">
        <f t="shared" si="179"/>
        <v>21</v>
      </c>
      <c r="W88">
        <v>4</v>
      </c>
      <c r="X88">
        <v>1</v>
      </c>
      <c r="Y88">
        <v>2</v>
      </c>
      <c r="Z88">
        <v>3</v>
      </c>
      <c r="AA88">
        <v>1</v>
      </c>
      <c r="AB88">
        <v>1</v>
      </c>
      <c r="AC88">
        <v>0</v>
      </c>
      <c r="AD88">
        <v>4</v>
      </c>
      <c r="AE88">
        <v>1</v>
      </c>
      <c r="AF88">
        <v>1</v>
      </c>
      <c r="AG88">
        <v>3</v>
      </c>
      <c r="AH88">
        <v>2</v>
      </c>
      <c r="AI88">
        <v>4</v>
      </c>
      <c r="AJ88" s="38">
        <f t="shared" si="180"/>
        <v>9</v>
      </c>
      <c r="AK88" s="38">
        <f t="shared" si="181"/>
        <v>5</v>
      </c>
      <c r="AL88" s="38">
        <f t="shared" si="182"/>
        <v>13</v>
      </c>
      <c r="AM88" s="38">
        <f t="shared" si="183"/>
        <v>27</v>
      </c>
      <c r="AN88">
        <v>1</v>
      </c>
      <c r="AO88">
        <v>0</v>
      </c>
      <c r="AP88">
        <v>0</v>
      </c>
      <c r="AQ88">
        <v>0</v>
      </c>
      <c r="AR88">
        <v>0</v>
      </c>
      <c r="AS88">
        <v>1</v>
      </c>
      <c r="AT88">
        <v>0</v>
      </c>
      <c r="AU88">
        <v>0</v>
      </c>
      <c r="AV88">
        <v>0</v>
      </c>
      <c r="AW88">
        <v>0</v>
      </c>
      <c r="AX88">
        <v>1</v>
      </c>
      <c r="AY88">
        <v>0</v>
      </c>
      <c r="AZ88">
        <v>0</v>
      </c>
      <c r="BA88">
        <v>0</v>
      </c>
      <c r="BB88">
        <v>0</v>
      </c>
      <c r="BC88">
        <v>1</v>
      </c>
      <c r="BD88">
        <v>0</v>
      </c>
      <c r="BE88">
        <v>0</v>
      </c>
      <c r="BF88">
        <v>0</v>
      </c>
      <c r="BG88">
        <v>0</v>
      </c>
      <c r="BH88">
        <v>1</v>
      </c>
      <c r="BI88">
        <v>0</v>
      </c>
      <c r="BJ88">
        <v>0</v>
      </c>
      <c r="BK88">
        <v>0</v>
      </c>
      <c r="BL88">
        <v>0</v>
      </c>
      <c r="BM88">
        <v>1</v>
      </c>
      <c r="BN88">
        <v>0</v>
      </c>
      <c r="BO88">
        <v>0</v>
      </c>
      <c r="BP88">
        <v>0</v>
      </c>
      <c r="BQ88">
        <v>0</v>
      </c>
      <c r="BR88">
        <v>1</v>
      </c>
      <c r="BS88">
        <v>0</v>
      </c>
      <c r="BT88">
        <v>0</v>
      </c>
      <c r="BU88">
        <v>0</v>
      </c>
      <c r="BV88">
        <v>0</v>
      </c>
      <c r="BW88">
        <v>1</v>
      </c>
      <c r="BX88">
        <v>0</v>
      </c>
      <c r="BY88">
        <v>0</v>
      </c>
      <c r="BZ88">
        <v>0</v>
      </c>
      <c r="CA88">
        <v>0</v>
      </c>
      <c r="CB88">
        <v>1</v>
      </c>
      <c r="CC88">
        <v>0</v>
      </c>
      <c r="CD88">
        <v>0</v>
      </c>
      <c r="CE88">
        <v>0</v>
      </c>
      <c r="CF88">
        <v>0</v>
      </c>
      <c r="CG88">
        <v>1</v>
      </c>
      <c r="CH88">
        <v>0</v>
      </c>
      <c r="CI88">
        <v>0</v>
      </c>
      <c r="CJ88">
        <v>0</v>
      </c>
      <c r="CK88">
        <v>0</v>
      </c>
      <c r="CL88">
        <v>1</v>
      </c>
      <c r="CM88">
        <v>0</v>
      </c>
      <c r="CN88">
        <v>0</v>
      </c>
      <c r="CO88">
        <v>0</v>
      </c>
      <c r="CP88">
        <v>0</v>
      </c>
      <c r="CQ88">
        <v>1</v>
      </c>
      <c r="CR88">
        <v>0</v>
      </c>
      <c r="CS88">
        <v>0</v>
      </c>
      <c r="CT88">
        <v>0</v>
      </c>
      <c r="CU88">
        <v>0</v>
      </c>
      <c r="CV88">
        <v>1</v>
      </c>
      <c r="CW88">
        <v>0</v>
      </c>
      <c r="CX88">
        <v>0</v>
      </c>
      <c r="CY88">
        <v>0</v>
      </c>
      <c r="CZ88">
        <v>0</v>
      </c>
      <c r="DA88">
        <v>1</v>
      </c>
      <c r="DB88">
        <v>0</v>
      </c>
      <c r="DC88">
        <v>0</v>
      </c>
      <c r="DD88">
        <v>0</v>
      </c>
      <c r="DE88">
        <v>0</v>
      </c>
      <c r="DF88">
        <v>1</v>
      </c>
      <c r="DG88">
        <v>0</v>
      </c>
      <c r="DH88">
        <v>0</v>
      </c>
      <c r="DI88">
        <v>0</v>
      </c>
      <c r="DJ88">
        <v>0</v>
      </c>
      <c r="DK88">
        <v>0</v>
      </c>
      <c r="DL88">
        <v>1</v>
      </c>
      <c r="DM88">
        <v>0</v>
      </c>
      <c r="DN88">
        <v>0</v>
      </c>
      <c r="DO88">
        <v>0</v>
      </c>
      <c r="DP88">
        <v>1</v>
      </c>
      <c r="DQ88">
        <v>0</v>
      </c>
      <c r="DR88">
        <v>0</v>
      </c>
      <c r="DS88">
        <v>0</v>
      </c>
      <c r="DT88">
        <v>0</v>
      </c>
      <c r="DU88">
        <v>1</v>
      </c>
      <c r="DV88">
        <v>0</v>
      </c>
      <c r="DW88">
        <v>0</v>
      </c>
      <c r="DX88">
        <v>0</v>
      </c>
      <c r="DY88">
        <v>0</v>
      </c>
      <c r="DZ88">
        <v>1</v>
      </c>
      <c r="EA88">
        <v>0</v>
      </c>
      <c r="EB88">
        <v>0</v>
      </c>
      <c r="EC88">
        <v>0</v>
      </c>
      <c r="ED88">
        <v>0</v>
      </c>
      <c r="EF88">
        <v>0</v>
      </c>
      <c r="EG88">
        <v>1</v>
      </c>
      <c r="EH88">
        <v>0</v>
      </c>
      <c r="EI88">
        <v>0</v>
      </c>
      <c r="EJ88">
        <v>0</v>
      </c>
      <c r="EK88">
        <v>0</v>
      </c>
      <c r="EL88">
        <v>1</v>
      </c>
      <c r="EM88">
        <v>0</v>
      </c>
      <c r="EN88">
        <v>0</v>
      </c>
      <c r="EO88">
        <v>0</v>
      </c>
      <c r="EP88" s="40">
        <f t="shared" si="146"/>
        <v>0</v>
      </c>
      <c r="EQ88" s="40">
        <f t="shared" si="147"/>
        <v>0</v>
      </c>
      <c r="ER88" s="40">
        <f t="shared" si="148"/>
        <v>0</v>
      </c>
      <c r="ES88" s="40">
        <f t="shared" si="149"/>
        <v>0</v>
      </c>
      <c r="ET88" s="40">
        <f t="shared" si="150"/>
        <v>0</v>
      </c>
      <c r="EU88" s="40">
        <f t="shared" si="151"/>
        <v>0</v>
      </c>
      <c r="EV88" s="40">
        <f t="shared" si="152"/>
        <v>0</v>
      </c>
      <c r="EW88" s="40">
        <f t="shared" si="153"/>
        <v>0</v>
      </c>
      <c r="EX88" s="40">
        <f t="shared" si="154"/>
        <v>0</v>
      </c>
      <c r="EY88" s="40">
        <f t="shared" si="155"/>
        <v>0</v>
      </c>
      <c r="EZ88" s="40">
        <f t="shared" si="156"/>
        <v>0</v>
      </c>
      <c r="FA88" s="40">
        <f t="shared" si="157"/>
        <v>0</v>
      </c>
      <c r="FB88" s="40">
        <f t="shared" si="158"/>
        <v>0</v>
      </c>
      <c r="FC88" s="40">
        <f t="shared" si="159"/>
        <v>0</v>
      </c>
      <c r="FD88" s="40">
        <f t="shared" si="160"/>
        <v>0</v>
      </c>
      <c r="FE88" s="40">
        <f t="shared" si="161"/>
        <v>1</v>
      </c>
      <c r="FF88" s="40">
        <f t="shared" si="162"/>
        <v>0</v>
      </c>
      <c r="FG88" s="40">
        <f t="shared" si="163"/>
        <v>0</v>
      </c>
      <c r="FH88" s="40">
        <f t="shared" si="164"/>
        <v>0</v>
      </c>
      <c r="FI88" s="40">
        <f t="shared" si="165"/>
        <v>1</v>
      </c>
      <c r="FJ88" s="40">
        <f t="shared" si="166"/>
        <v>1</v>
      </c>
      <c r="FK88" s="38">
        <f t="shared" si="167"/>
        <v>3</v>
      </c>
      <c r="FL88">
        <v>7</v>
      </c>
      <c r="FM88">
        <v>7</v>
      </c>
      <c r="FN88">
        <v>7</v>
      </c>
      <c r="FO88">
        <v>7</v>
      </c>
      <c r="FP88">
        <v>7</v>
      </c>
      <c r="FQ88">
        <v>7</v>
      </c>
      <c r="FR88">
        <v>4</v>
      </c>
      <c r="FS88">
        <v>4</v>
      </c>
      <c r="FT88">
        <v>1</v>
      </c>
      <c r="FU88">
        <v>0</v>
      </c>
      <c r="FV88" s="38">
        <f t="shared" si="184"/>
        <v>29</v>
      </c>
      <c r="FW88" s="38">
        <f t="shared" si="185"/>
        <v>22</v>
      </c>
      <c r="FX88">
        <v>5</v>
      </c>
      <c r="FY88">
        <v>5</v>
      </c>
      <c r="FZ88">
        <v>5</v>
      </c>
      <c r="GA88">
        <v>5</v>
      </c>
      <c r="GB88">
        <v>0</v>
      </c>
      <c r="GC88">
        <v>4</v>
      </c>
      <c r="GD88">
        <v>5</v>
      </c>
      <c r="GE88">
        <v>0</v>
      </c>
      <c r="GF88">
        <v>4</v>
      </c>
      <c r="GG88">
        <v>1</v>
      </c>
      <c r="GH88">
        <v>5</v>
      </c>
      <c r="GI88">
        <v>5</v>
      </c>
      <c r="GJ88">
        <v>5</v>
      </c>
      <c r="GK88">
        <v>5</v>
      </c>
      <c r="GL88">
        <v>5</v>
      </c>
      <c r="GM88">
        <v>5</v>
      </c>
      <c r="GN88">
        <v>5</v>
      </c>
      <c r="GO88">
        <v>5</v>
      </c>
      <c r="GP88">
        <v>5</v>
      </c>
      <c r="GQ88">
        <v>5</v>
      </c>
      <c r="GR88">
        <v>5</v>
      </c>
      <c r="GS88">
        <v>5</v>
      </c>
      <c r="GT88">
        <v>5</v>
      </c>
      <c r="GU88">
        <v>5</v>
      </c>
      <c r="GV88">
        <v>5</v>
      </c>
      <c r="GW88">
        <v>5</v>
      </c>
      <c r="GX88">
        <v>5</v>
      </c>
      <c r="GY88">
        <v>5</v>
      </c>
      <c r="GZ88">
        <v>5</v>
      </c>
      <c r="HA88">
        <v>5</v>
      </c>
      <c r="HB88">
        <v>2</v>
      </c>
      <c r="HC88">
        <v>5</v>
      </c>
      <c r="HD88" s="38">
        <f t="shared" si="186"/>
        <v>5</v>
      </c>
      <c r="HE88" s="38">
        <f t="shared" si="187"/>
        <v>3</v>
      </c>
      <c r="HF88" s="38">
        <f t="shared" si="188"/>
        <v>1.6666666666666667</v>
      </c>
      <c r="HG88" s="38">
        <f t="shared" si="189"/>
        <v>5</v>
      </c>
      <c r="HH88" s="38">
        <f t="shared" si="190"/>
        <v>5</v>
      </c>
      <c r="HI88" s="38">
        <f t="shared" si="191"/>
        <v>5</v>
      </c>
      <c r="HJ88" s="38">
        <f t="shared" si="192"/>
        <v>5</v>
      </c>
      <c r="HK88" s="38">
        <f t="shared" si="193"/>
        <v>4</v>
      </c>
      <c r="HL88" t="s">
        <v>877</v>
      </c>
      <c r="HM88">
        <v>1</v>
      </c>
      <c r="HN88" t="s">
        <v>878</v>
      </c>
      <c r="HO88">
        <v>1</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1</v>
      </c>
      <c r="JF88">
        <v>0</v>
      </c>
      <c r="JG88">
        <v>1</v>
      </c>
      <c r="JH88">
        <v>0</v>
      </c>
      <c r="JI88">
        <v>0</v>
      </c>
      <c r="JJ88">
        <v>0</v>
      </c>
      <c r="JK88">
        <v>0</v>
      </c>
      <c r="JL88">
        <v>0</v>
      </c>
      <c r="JM88">
        <v>0</v>
      </c>
      <c r="JN88">
        <v>0</v>
      </c>
      <c r="JO88">
        <v>2</v>
      </c>
      <c r="JP88">
        <v>2</v>
      </c>
      <c r="JQ88">
        <v>2</v>
      </c>
      <c r="JR88">
        <v>2</v>
      </c>
      <c r="JS88">
        <v>1</v>
      </c>
      <c r="JT88">
        <v>0</v>
      </c>
      <c r="JU88">
        <v>2</v>
      </c>
      <c r="JV88">
        <v>3</v>
      </c>
      <c r="JW88">
        <v>3</v>
      </c>
      <c r="JX88">
        <v>3</v>
      </c>
      <c r="JY88">
        <v>2</v>
      </c>
      <c r="JZ88">
        <v>3</v>
      </c>
      <c r="KA88">
        <v>0</v>
      </c>
      <c r="KB88">
        <v>0</v>
      </c>
      <c r="KC88">
        <v>0</v>
      </c>
      <c r="KD88" s="52">
        <f t="shared" si="194"/>
        <v>22</v>
      </c>
      <c r="KE88" s="48">
        <f t="shared" si="195"/>
        <v>3</v>
      </c>
      <c r="KF88" s="53">
        <f t="shared" si="196"/>
        <v>25</v>
      </c>
      <c r="KG88">
        <v>71</v>
      </c>
      <c r="KH88">
        <v>1</v>
      </c>
      <c r="KI88">
        <v>0</v>
      </c>
      <c r="KJ88">
        <v>0</v>
      </c>
      <c r="KK88">
        <v>0</v>
      </c>
      <c r="KL88">
        <v>0</v>
      </c>
      <c r="KM88">
        <v>0</v>
      </c>
      <c r="KN88">
        <v>0</v>
      </c>
      <c r="KO88">
        <v>0</v>
      </c>
      <c r="KP88">
        <v>0</v>
      </c>
      <c r="KQ88">
        <v>0</v>
      </c>
      <c r="KR88">
        <v>0</v>
      </c>
      <c r="KS88" t="s">
        <v>879</v>
      </c>
      <c r="KT88" t="s">
        <v>880</v>
      </c>
      <c r="KU88" t="s">
        <v>881</v>
      </c>
      <c r="KV88">
        <v>4</v>
      </c>
      <c r="KW88">
        <v>0</v>
      </c>
      <c r="KX88">
        <v>1</v>
      </c>
      <c r="KY88">
        <v>1</v>
      </c>
      <c r="KZ88">
        <v>0</v>
      </c>
      <c r="LA88">
        <v>2</v>
      </c>
      <c r="LB88">
        <v>2</v>
      </c>
      <c r="LC88">
        <v>1</v>
      </c>
      <c r="LD88">
        <v>2</v>
      </c>
      <c r="LE88">
        <v>1</v>
      </c>
      <c r="LF88">
        <v>1</v>
      </c>
      <c r="LG88" t="s">
        <v>879</v>
      </c>
      <c r="LH88">
        <v>5</v>
      </c>
      <c r="LI88">
        <v>3</v>
      </c>
      <c r="LJ88">
        <v>1</v>
      </c>
      <c r="LK88">
        <v>5</v>
      </c>
      <c r="LL88">
        <v>1</v>
      </c>
      <c r="LM88">
        <v>1</v>
      </c>
      <c r="LN88">
        <v>5</v>
      </c>
      <c r="LO88">
        <v>2</v>
      </c>
      <c r="LP88">
        <v>5</v>
      </c>
      <c r="LQ88">
        <v>2</v>
      </c>
      <c r="LR88">
        <v>1</v>
      </c>
      <c r="LS88">
        <v>5</v>
      </c>
      <c r="LT88">
        <v>2</v>
      </c>
      <c r="LU88">
        <v>5</v>
      </c>
      <c r="LV88">
        <v>5</v>
      </c>
      <c r="LW88">
        <v>3</v>
      </c>
      <c r="LX88">
        <v>1</v>
      </c>
      <c r="LY88">
        <v>1</v>
      </c>
      <c r="LZ88">
        <v>5</v>
      </c>
      <c r="MA88">
        <v>1</v>
      </c>
      <c r="MB88" s="3">
        <f t="shared" si="211"/>
        <v>5</v>
      </c>
      <c r="MC88" s="3">
        <f t="shared" si="168"/>
        <v>3</v>
      </c>
      <c r="MD88" s="3">
        <f t="shared" si="199"/>
        <v>1</v>
      </c>
      <c r="ME88" s="3">
        <f t="shared" si="200"/>
        <v>5</v>
      </c>
      <c r="MF88" s="3">
        <f t="shared" si="197"/>
        <v>1</v>
      </c>
      <c r="MG88" s="3">
        <f t="shared" si="198"/>
        <v>1</v>
      </c>
      <c r="MH88" s="3">
        <f t="shared" si="169"/>
        <v>1</v>
      </c>
      <c r="MI88" s="3">
        <f t="shared" si="170"/>
        <v>4</v>
      </c>
      <c r="MJ88" s="3">
        <f t="shared" si="206"/>
        <v>5</v>
      </c>
      <c r="MK88" s="3">
        <f t="shared" si="201"/>
        <v>2</v>
      </c>
      <c r="ML88" s="3">
        <f t="shared" si="207"/>
        <v>1</v>
      </c>
      <c r="MM88" s="3">
        <f t="shared" si="202"/>
        <v>5</v>
      </c>
      <c r="MN88" s="3">
        <f t="shared" si="208"/>
        <v>2</v>
      </c>
      <c r="MO88" s="3">
        <f t="shared" si="203"/>
        <v>5</v>
      </c>
      <c r="MP88" s="3">
        <f t="shared" si="209"/>
        <v>5</v>
      </c>
      <c r="MQ88" s="3">
        <f t="shared" si="210"/>
        <v>3</v>
      </c>
      <c r="MR88" s="3">
        <f t="shared" si="205"/>
        <v>1</v>
      </c>
      <c r="MS88" s="3">
        <f t="shared" si="172"/>
        <v>5</v>
      </c>
      <c r="MT88" s="3">
        <f t="shared" si="204"/>
        <v>5</v>
      </c>
      <c r="MU88" s="3">
        <f t="shared" si="173"/>
        <v>5</v>
      </c>
      <c r="MV88" s="34">
        <f t="shared" si="174"/>
        <v>65</v>
      </c>
      <c r="MW88">
        <v>3</v>
      </c>
      <c r="MX88">
        <v>0</v>
      </c>
      <c r="MY88">
        <v>2</v>
      </c>
      <c r="MZ88">
        <v>5</v>
      </c>
      <c r="NA88">
        <v>2</v>
      </c>
      <c r="NB88">
        <v>0</v>
      </c>
      <c r="NC88">
        <v>2</v>
      </c>
      <c r="ND88">
        <v>1</v>
      </c>
      <c r="NE88">
        <v>0</v>
      </c>
      <c r="NF88">
        <v>0</v>
      </c>
      <c r="NG88">
        <v>2</v>
      </c>
      <c r="NH88" s="59">
        <f t="shared" si="175"/>
        <v>0</v>
      </c>
      <c r="NI88">
        <f t="shared" si="176"/>
        <v>50</v>
      </c>
      <c r="NJ88">
        <f t="shared" si="177"/>
        <v>15</v>
      </c>
      <c r="NK88" s="34">
        <f t="shared" si="178"/>
        <v>30</v>
      </c>
    </row>
    <row r="89" spans="1:375" x14ac:dyDescent="0.2">
      <c r="A89" t="s">
        <v>177</v>
      </c>
      <c r="B89">
        <v>88</v>
      </c>
      <c r="C89" s="26">
        <v>42866</v>
      </c>
      <c r="D89">
        <v>0</v>
      </c>
      <c r="E89">
        <v>7</v>
      </c>
      <c r="F89">
        <v>3</v>
      </c>
      <c r="G89">
        <v>0</v>
      </c>
      <c r="H89">
        <v>0</v>
      </c>
      <c r="I89">
        <v>0</v>
      </c>
      <c r="J89">
        <v>1</v>
      </c>
      <c r="K89">
        <v>0</v>
      </c>
      <c r="L89">
        <v>0</v>
      </c>
      <c r="M89">
        <v>0</v>
      </c>
      <c r="N89">
        <v>0</v>
      </c>
      <c r="O89">
        <v>0</v>
      </c>
      <c r="P89">
        <v>3</v>
      </c>
      <c r="Q89">
        <v>0</v>
      </c>
      <c r="R89">
        <v>0</v>
      </c>
      <c r="S89">
        <v>3</v>
      </c>
      <c r="T89">
        <f t="shared" si="144"/>
        <v>1</v>
      </c>
      <c r="U89">
        <f t="shared" si="145"/>
        <v>0</v>
      </c>
      <c r="V89" s="35">
        <f t="shared" si="179"/>
        <v>7</v>
      </c>
      <c r="W89">
        <v>2</v>
      </c>
      <c r="X89">
        <v>1</v>
      </c>
      <c r="Y89">
        <v>1</v>
      </c>
      <c r="Z89">
        <v>0</v>
      </c>
      <c r="AA89">
        <v>1</v>
      </c>
      <c r="AB89">
        <v>0</v>
      </c>
      <c r="AC89">
        <v>0</v>
      </c>
      <c r="AD89">
        <v>3</v>
      </c>
      <c r="AE89">
        <v>3</v>
      </c>
      <c r="AF89">
        <v>3</v>
      </c>
      <c r="AG89">
        <v>3</v>
      </c>
      <c r="AH89">
        <v>3</v>
      </c>
      <c r="AI89">
        <v>0</v>
      </c>
      <c r="AJ89" s="38">
        <f t="shared" si="180"/>
        <v>12</v>
      </c>
      <c r="AK89" s="38">
        <f t="shared" si="181"/>
        <v>0</v>
      </c>
      <c r="AL89" s="38">
        <f t="shared" si="182"/>
        <v>8</v>
      </c>
      <c r="AM89" s="38">
        <f t="shared" si="183"/>
        <v>20</v>
      </c>
      <c r="AN89">
        <v>1</v>
      </c>
      <c r="AO89">
        <v>0</v>
      </c>
      <c r="AP89">
        <v>0</v>
      </c>
      <c r="AQ89">
        <v>0</v>
      </c>
      <c r="AR89">
        <v>0</v>
      </c>
      <c r="AS89">
        <v>1</v>
      </c>
      <c r="AT89">
        <v>0</v>
      </c>
      <c r="AU89">
        <v>0</v>
      </c>
      <c r="AV89">
        <v>0</v>
      </c>
      <c r="AW89">
        <v>0</v>
      </c>
      <c r="AX89">
        <v>1</v>
      </c>
      <c r="AY89">
        <v>0</v>
      </c>
      <c r="AZ89">
        <v>0</v>
      </c>
      <c r="BA89">
        <v>0</v>
      </c>
      <c r="BB89">
        <v>0</v>
      </c>
      <c r="BC89">
        <v>1</v>
      </c>
      <c r="BD89">
        <v>0</v>
      </c>
      <c r="BE89">
        <v>0</v>
      </c>
      <c r="BF89">
        <v>0</v>
      </c>
      <c r="BG89">
        <v>0</v>
      </c>
      <c r="BH89">
        <v>1</v>
      </c>
      <c r="BI89">
        <v>0</v>
      </c>
      <c r="BJ89">
        <v>0</v>
      </c>
      <c r="BK89">
        <v>0</v>
      </c>
      <c r="BL89">
        <v>0</v>
      </c>
      <c r="BM89">
        <v>1</v>
      </c>
      <c r="BN89">
        <v>0</v>
      </c>
      <c r="BO89">
        <v>0</v>
      </c>
      <c r="BP89">
        <v>0</v>
      </c>
      <c r="BQ89">
        <v>0</v>
      </c>
      <c r="BR89">
        <v>1</v>
      </c>
      <c r="BS89">
        <v>0</v>
      </c>
      <c r="BT89">
        <v>0</v>
      </c>
      <c r="BU89">
        <v>0</v>
      </c>
      <c r="BV89">
        <v>0</v>
      </c>
      <c r="BW89">
        <v>1</v>
      </c>
      <c r="BX89">
        <v>0</v>
      </c>
      <c r="BY89">
        <v>0</v>
      </c>
      <c r="BZ89">
        <v>0</v>
      </c>
      <c r="CA89">
        <v>0</v>
      </c>
      <c r="CB89">
        <v>1</v>
      </c>
      <c r="CC89">
        <v>0</v>
      </c>
      <c r="CD89">
        <v>0</v>
      </c>
      <c r="CE89">
        <v>0</v>
      </c>
      <c r="CF89">
        <v>0</v>
      </c>
      <c r="CG89">
        <v>1</v>
      </c>
      <c r="CH89">
        <v>0</v>
      </c>
      <c r="CI89">
        <v>0</v>
      </c>
      <c r="CJ89">
        <v>0</v>
      </c>
      <c r="CK89">
        <v>0</v>
      </c>
      <c r="CL89">
        <v>1</v>
      </c>
      <c r="CM89">
        <v>0</v>
      </c>
      <c r="CN89">
        <v>0</v>
      </c>
      <c r="CO89">
        <v>0</v>
      </c>
      <c r="CP89">
        <v>0</v>
      </c>
      <c r="CQ89">
        <v>1</v>
      </c>
      <c r="CR89">
        <v>0</v>
      </c>
      <c r="CS89">
        <v>0</v>
      </c>
      <c r="CT89">
        <v>0</v>
      </c>
      <c r="CU89">
        <v>0</v>
      </c>
      <c r="CV89">
        <v>1</v>
      </c>
      <c r="CW89">
        <v>0</v>
      </c>
      <c r="CX89">
        <v>0</v>
      </c>
      <c r="CY89">
        <v>0</v>
      </c>
      <c r="CZ89">
        <v>0</v>
      </c>
      <c r="DA89">
        <v>0</v>
      </c>
      <c r="DB89">
        <v>0</v>
      </c>
      <c r="DC89">
        <v>1</v>
      </c>
      <c r="DD89">
        <v>0</v>
      </c>
      <c r="DE89">
        <v>0</v>
      </c>
      <c r="DF89">
        <v>0</v>
      </c>
      <c r="DG89">
        <v>1</v>
      </c>
      <c r="DH89">
        <v>0</v>
      </c>
      <c r="DI89">
        <v>0</v>
      </c>
      <c r="DJ89">
        <v>0</v>
      </c>
      <c r="DK89">
        <v>0</v>
      </c>
      <c r="DL89">
        <v>1</v>
      </c>
      <c r="DM89">
        <v>0</v>
      </c>
      <c r="DN89">
        <v>0</v>
      </c>
      <c r="DO89">
        <v>0</v>
      </c>
      <c r="DP89">
        <v>0</v>
      </c>
      <c r="DQ89">
        <v>1</v>
      </c>
      <c r="DR89">
        <v>0</v>
      </c>
      <c r="DS89">
        <v>0</v>
      </c>
      <c r="DT89">
        <v>0</v>
      </c>
      <c r="DU89">
        <v>1</v>
      </c>
      <c r="DV89">
        <v>0</v>
      </c>
      <c r="DW89">
        <v>0</v>
      </c>
      <c r="DX89">
        <v>0</v>
      </c>
      <c r="DY89">
        <v>0</v>
      </c>
      <c r="DZ89">
        <v>1</v>
      </c>
      <c r="EA89">
        <v>0</v>
      </c>
      <c r="EB89">
        <v>0</v>
      </c>
      <c r="EC89">
        <v>0</v>
      </c>
      <c r="ED89">
        <v>0</v>
      </c>
      <c r="EF89">
        <v>1</v>
      </c>
      <c r="EG89">
        <v>0</v>
      </c>
      <c r="EH89">
        <v>0</v>
      </c>
      <c r="EI89">
        <v>0</v>
      </c>
      <c r="EJ89">
        <v>0</v>
      </c>
      <c r="EK89">
        <v>1</v>
      </c>
      <c r="EL89">
        <v>0</v>
      </c>
      <c r="EM89">
        <v>0</v>
      </c>
      <c r="EN89">
        <v>0</v>
      </c>
      <c r="EO89">
        <v>0</v>
      </c>
      <c r="EP89" s="40">
        <f t="shared" si="146"/>
        <v>0</v>
      </c>
      <c r="EQ89" s="40">
        <f t="shared" si="147"/>
        <v>0</v>
      </c>
      <c r="ER89" s="40">
        <f t="shared" si="148"/>
        <v>0</v>
      </c>
      <c r="ES89" s="40">
        <f t="shared" si="149"/>
        <v>0</v>
      </c>
      <c r="ET89" s="40">
        <f t="shared" si="150"/>
        <v>0</v>
      </c>
      <c r="EU89" s="40">
        <f t="shared" si="151"/>
        <v>0</v>
      </c>
      <c r="EV89" s="40">
        <f t="shared" si="152"/>
        <v>0</v>
      </c>
      <c r="EW89" s="40">
        <f t="shared" si="153"/>
        <v>0</v>
      </c>
      <c r="EX89" s="40">
        <f t="shared" si="154"/>
        <v>0</v>
      </c>
      <c r="EY89" s="40">
        <f t="shared" si="155"/>
        <v>0</v>
      </c>
      <c r="EZ89" s="40">
        <f t="shared" si="156"/>
        <v>0</v>
      </c>
      <c r="FA89" s="40">
        <f t="shared" si="157"/>
        <v>0</v>
      </c>
      <c r="FB89" s="40">
        <f t="shared" si="158"/>
        <v>0</v>
      </c>
      <c r="FC89" s="40">
        <f t="shared" si="159"/>
        <v>2</v>
      </c>
      <c r="FD89" s="40">
        <f t="shared" si="160"/>
        <v>1</v>
      </c>
      <c r="FE89" s="40">
        <f t="shared" si="161"/>
        <v>1</v>
      </c>
      <c r="FF89" s="40">
        <f t="shared" si="162"/>
        <v>1</v>
      </c>
      <c r="FG89" s="40">
        <f t="shared" si="163"/>
        <v>0</v>
      </c>
      <c r="FH89" s="40">
        <f t="shared" si="164"/>
        <v>0</v>
      </c>
      <c r="FI89" s="40">
        <f t="shared" si="165"/>
        <v>0</v>
      </c>
      <c r="FJ89" s="40">
        <f t="shared" si="166"/>
        <v>0</v>
      </c>
      <c r="FK89" s="38">
        <f t="shared" si="167"/>
        <v>5</v>
      </c>
      <c r="FL89">
        <v>4</v>
      </c>
      <c r="FM89">
        <v>4</v>
      </c>
      <c r="FN89">
        <v>4</v>
      </c>
      <c r="FO89">
        <v>4</v>
      </c>
      <c r="FP89">
        <v>4</v>
      </c>
      <c r="FQ89">
        <v>6</v>
      </c>
      <c r="FR89">
        <v>1</v>
      </c>
      <c r="FS89">
        <v>1</v>
      </c>
      <c r="FT89">
        <v>3</v>
      </c>
      <c r="FU89">
        <v>1</v>
      </c>
      <c r="FV89" s="38">
        <f t="shared" si="184"/>
        <v>15</v>
      </c>
      <c r="FW89" s="38">
        <f t="shared" si="185"/>
        <v>17</v>
      </c>
      <c r="FX89">
        <v>1</v>
      </c>
      <c r="FY89">
        <v>2</v>
      </c>
      <c r="FZ89">
        <v>1</v>
      </c>
      <c r="GA89">
        <v>0</v>
      </c>
      <c r="GB89">
        <v>1</v>
      </c>
      <c r="GC89">
        <v>0</v>
      </c>
      <c r="GD89">
        <v>3</v>
      </c>
      <c r="GE89">
        <v>1</v>
      </c>
      <c r="GF89">
        <v>1</v>
      </c>
      <c r="GG89">
        <v>1</v>
      </c>
      <c r="GH89">
        <v>0</v>
      </c>
      <c r="GI89">
        <v>2</v>
      </c>
      <c r="GJ89">
        <v>0</v>
      </c>
      <c r="GK89">
        <v>0</v>
      </c>
      <c r="GL89">
        <v>0</v>
      </c>
      <c r="GM89">
        <v>0</v>
      </c>
      <c r="GN89">
        <v>0</v>
      </c>
      <c r="GO89">
        <v>1</v>
      </c>
      <c r="GP89">
        <v>0</v>
      </c>
      <c r="GQ89">
        <v>0</v>
      </c>
      <c r="GR89">
        <v>0</v>
      </c>
      <c r="GS89">
        <v>1</v>
      </c>
      <c r="GT89">
        <v>2</v>
      </c>
      <c r="GU89">
        <v>0</v>
      </c>
      <c r="GV89">
        <v>1</v>
      </c>
      <c r="GW89">
        <v>2</v>
      </c>
      <c r="GX89">
        <v>0</v>
      </c>
      <c r="GY89">
        <v>0</v>
      </c>
      <c r="GZ89">
        <v>0</v>
      </c>
      <c r="HA89">
        <v>3</v>
      </c>
      <c r="HB89">
        <v>3</v>
      </c>
      <c r="HC89">
        <v>3</v>
      </c>
      <c r="HD89" s="38">
        <f t="shared" si="186"/>
        <v>1</v>
      </c>
      <c r="HE89" s="38">
        <f t="shared" si="187"/>
        <v>1.3333333333333333</v>
      </c>
      <c r="HF89" s="38">
        <f t="shared" si="188"/>
        <v>1</v>
      </c>
      <c r="HG89" s="38">
        <f t="shared" si="189"/>
        <v>0.2857142857142857</v>
      </c>
      <c r="HH89" s="38">
        <f t="shared" si="190"/>
        <v>0.4</v>
      </c>
      <c r="HI89" s="38">
        <f t="shared" si="191"/>
        <v>1.25</v>
      </c>
      <c r="HJ89" s="38">
        <f t="shared" si="192"/>
        <v>0</v>
      </c>
      <c r="HK89" s="38">
        <f t="shared" si="193"/>
        <v>3</v>
      </c>
      <c r="HL89" t="s">
        <v>882</v>
      </c>
      <c r="HM89">
        <v>0</v>
      </c>
      <c r="HN89" t="s">
        <v>584</v>
      </c>
      <c r="HO89">
        <v>1</v>
      </c>
      <c r="HP89">
        <v>0</v>
      </c>
      <c r="HQ89">
        <v>0</v>
      </c>
      <c r="HR89">
        <v>0</v>
      </c>
      <c r="HS89">
        <v>0</v>
      </c>
      <c r="HT89">
        <v>1</v>
      </c>
      <c r="HU89">
        <v>1</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1</v>
      </c>
      <c r="JG89">
        <v>1</v>
      </c>
      <c r="JH89">
        <v>0</v>
      </c>
      <c r="JI89">
        <v>0</v>
      </c>
      <c r="JJ89">
        <v>0</v>
      </c>
      <c r="JK89">
        <v>0</v>
      </c>
      <c r="JL89">
        <v>0</v>
      </c>
      <c r="JM89">
        <v>0</v>
      </c>
      <c r="JN89">
        <v>0</v>
      </c>
      <c r="JO89">
        <v>0</v>
      </c>
      <c r="JP89">
        <v>0</v>
      </c>
      <c r="JQ89">
        <v>0</v>
      </c>
      <c r="JR89">
        <v>2</v>
      </c>
      <c r="JS89">
        <v>0</v>
      </c>
      <c r="JT89">
        <v>0</v>
      </c>
      <c r="JU89">
        <v>0</v>
      </c>
      <c r="JV89">
        <v>0</v>
      </c>
      <c r="JW89">
        <v>0</v>
      </c>
      <c r="JX89">
        <v>0</v>
      </c>
      <c r="JY89">
        <v>0</v>
      </c>
      <c r="JZ89">
        <v>1</v>
      </c>
      <c r="KA89">
        <v>0</v>
      </c>
      <c r="KB89">
        <v>0</v>
      </c>
      <c r="KC89">
        <v>0</v>
      </c>
      <c r="KD89" s="52">
        <f t="shared" si="194"/>
        <v>2</v>
      </c>
      <c r="KE89" s="48">
        <f t="shared" si="195"/>
        <v>1</v>
      </c>
      <c r="KF89" s="53">
        <f t="shared" si="196"/>
        <v>3</v>
      </c>
      <c r="KG89">
        <v>16</v>
      </c>
      <c r="KH89">
        <v>0</v>
      </c>
      <c r="KI89">
        <v>0</v>
      </c>
      <c r="KJ89">
        <v>0</v>
      </c>
      <c r="KK89">
        <v>1</v>
      </c>
      <c r="KL89">
        <v>1</v>
      </c>
      <c r="KM89">
        <v>1</v>
      </c>
      <c r="KN89">
        <v>0</v>
      </c>
      <c r="KO89">
        <v>0</v>
      </c>
      <c r="KP89">
        <v>0</v>
      </c>
      <c r="KQ89">
        <v>0</v>
      </c>
      <c r="KR89">
        <v>0</v>
      </c>
      <c r="KS89" t="s">
        <v>584</v>
      </c>
      <c r="KT89" t="s">
        <v>773</v>
      </c>
      <c r="KU89" t="s">
        <v>773</v>
      </c>
      <c r="KV89">
        <v>2</v>
      </c>
      <c r="KW89">
        <v>0</v>
      </c>
      <c r="KX89">
        <v>1</v>
      </c>
      <c r="KY89">
        <v>2</v>
      </c>
      <c r="KZ89">
        <v>0</v>
      </c>
      <c r="LA89">
        <v>2</v>
      </c>
      <c r="LB89">
        <v>2</v>
      </c>
      <c r="LC89">
        <v>2</v>
      </c>
      <c r="LD89">
        <v>2</v>
      </c>
      <c r="LE89">
        <v>2</v>
      </c>
      <c r="LF89">
        <v>2</v>
      </c>
      <c r="LG89" t="s">
        <v>584</v>
      </c>
      <c r="LH89">
        <v>2</v>
      </c>
      <c r="LI89">
        <v>4</v>
      </c>
      <c r="LJ89">
        <v>5</v>
      </c>
      <c r="LK89">
        <v>4</v>
      </c>
      <c r="LL89">
        <v>3</v>
      </c>
      <c r="LM89">
        <v>3</v>
      </c>
      <c r="LN89">
        <v>5</v>
      </c>
      <c r="LO89">
        <v>2</v>
      </c>
      <c r="LP89">
        <v>4</v>
      </c>
      <c r="LQ89">
        <v>2</v>
      </c>
      <c r="LR89">
        <v>4</v>
      </c>
      <c r="LS89">
        <v>4</v>
      </c>
      <c r="LT89">
        <v>3</v>
      </c>
      <c r="LU89">
        <v>4</v>
      </c>
      <c r="LV89">
        <v>2</v>
      </c>
      <c r="LW89">
        <v>3</v>
      </c>
      <c r="LX89">
        <v>5</v>
      </c>
      <c r="LY89">
        <v>2</v>
      </c>
      <c r="LZ89">
        <v>3</v>
      </c>
      <c r="MA89">
        <v>3</v>
      </c>
      <c r="MB89" s="3">
        <f t="shared" si="211"/>
        <v>2</v>
      </c>
      <c r="MC89" s="3">
        <f t="shared" si="168"/>
        <v>2</v>
      </c>
      <c r="MD89" s="3">
        <f t="shared" si="199"/>
        <v>5</v>
      </c>
      <c r="ME89" s="3">
        <f t="shared" si="200"/>
        <v>4</v>
      </c>
      <c r="MF89" s="3">
        <f t="shared" si="197"/>
        <v>3</v>
      </c>
      <c r="MG89" s="3">
        <f t="shared" si="198"/>
        <v>3</v>
      </c>
      <c r="MH89" s="3">
        <f t="shared" si="169"/>
        <v>1</v>
      </c>
      <c r="MI89" s="3">
        <f t="shared" si="170"/>
        <v>4</v>
      </c>
      <c r="MJ89" s="3">
        <f t="shared" si="206"/>
        <v>4</v>
      </c>
      <c r="MK89" s="3">
        <f t="shared" si="201"/>
        <v>2</v>
      </c>
      <c r="ML89" s="3">
        <f t="shared" si="207"/>
        <v>4</v>
      </c>
      <c r="MM89" s="3">
        <f t="shared" si="202"/>
        <v>4</v>
      </c>
      <c r="MN89" s="3">
        <f t="shared" si="208"/>
        <v>3</v>
      </c>
      <c r="MO89" s="3">
        <f t="shared" si="203"/>
        <v>4</v>
      </c>
      <c r="MP89" s="3">
        <f t="shared" si="209"/>
        <v>2</v>
      </c>
      <c r="MQ89" s="3">
        <f t="shared" si="210"/>
        <v>3</v>
      </c>
      <c r="MR89" s="3">
        <f t="shared" si="205"/>
        <v>5</v>
      </c>
      <c r="MS89" s="3">
        <f t="shared" si="172"/>
        <v>4</v>
      </c>
      <c r="MT89" s="3">
        <f t="shared" si="204"/>
        <v>3</v>
      </c>
      <c r="MU89" s="3">
        <f t="shared" si="173"/>
        <v>3</v>
      </c>
      <c r="MV89" s="34">
        <f t="shared" si="174"/>
        <v>65</v>
      </c>
      <c r="MW89">
        <v>1</v>
      </c>
      <c r="MX89">
        <v>0</v>
      </c>
      <c r="MY89">
        <v>0</v>
      </c>
      <c r="MZ89">
        <v>0</v>
      </c>
      <c r="NA89">
        <v>3</v>
      </c>
      <c r="NB89">
        <v>3</v>
      </c>
      <c r="NC89">
        <v>1</v>
      </c>
      <c r="ND89">
        <v>0</v>
      </c>
      <c r="NE89">
        <v>0</v>
      </c>
      <c r="NF89">
        <v>1</v>
      </c>
      <c r="NG89">
        <v>2</v>
      </c>
      <c r="NH89" s="59">
        <f t="shared" si="175"/>
        <v>0</v>
      </c>
      <c r="NI89">
        <f t="shared" si="176"/>
        <v>50</v>
      </c>
      <c r="NJ89">
        <f t="shared" si="177"/>
        <v>9</v>
      </c>
      <c r="NK89" s="34">
        <f t="shared" si="178"/>
        <v>18</v>
      </c>
    </row>
    <row r="90" spans="1:375" x14ac:dyDescent="0.2">
      <c r="A90" t="s">
        <v>178</v>
      </c>
      <c r="B90">
        <v>89</v>
      </c>
      <c r="C90" s="26">
        <v>42851</v>
      </c>
      <c r="D90">
        <v>0</v>
      </c>
      <c r="E90">
        <v>10</v>
      </c>
      <c r="F90">
        <v>6</v>
      </c>
      <c r="G90">
        <v>0</v>
      </c>
      <c r="H90">
        <v>0</v>
      </c>
      <c r="I90">
        <v>0</v>
      </c>
      <c r="J90">
        <v>1</v>
      </c>
      <c r="K90">
        <v>0</v>
      </c>
      <c r="L90">
        <v>1</v>
      </c>
      <c r="M90">
        <v>5</v>
      </c>
      <c r="N90">
        <v>5</v>
      </c>
      <c r="O90">
        <v>0</v>
      </c>
      <c r="P90">
        <v>5</v>
      </c>
      <c r="Q90">
        <v>0</v>
      </c>
      <c r="R90">
        <v>5</v>
      </c>
      <c r="S90">
        <v>0</v>
      </c>
      <c r="T90">
        <f>IF(G90=1,0,IF(H90=1,-1,IF(I90=1,1,IF(J90=1,1,IF(K90=1,"SKIP","ERROR")))))</f>
        <v>1</v>
      </c>
      <c r="U90">
        <f>IF(L90=1,2,0)</f>
        <v>2</v>
      </c>
      <c r="V90" s="35">
        <f t="shared" si="179"/>
        <v>23</v>
      </c>
      <c r="W90">
        <v>4</v>
      </c>
      <c r="X90">
        <v>0</v>
      </c>
      <c r="Y90">
        <v>3</v>
      </c>
      <c r="Z90">
        <v>3</v>
      </c>
      <c r="AA90">
        <v>4</v>
      </c>
      <c r="AB90">
        <v>4</v>
      </c>
      <c r="AC90">
        <v>0</v>
      </c>
      <c r="AD90">
        <v>4</v>
      </c>
      <c r="AE90">
        <v>4</v>
      </c>
      <c r="AF90">
        <v>4</v>
      </c>
      <c r="AG90">
        <v>4</v>
      </c>
      <c r="AH90">
        <v>4</v>
      </c>
      <c r="AI90">
        <v>0</v>
      </c>
      <c r="AJ90" s="38">
        <f t="shared" si="180"/>
        <v>16</v>
      </c>
      <c r="AK90" s="38">
        <f t="shared" si="181"/>
        <v>4</v>
      </c>
      <c r="AL90" s="38">
        <f t="shared" si="182"/>
        <v>18</v>
      </c>
      <c r="AM90" s="38">
        <f t="shared" si="183"/>
        <v>38</v>
      </c>
      <c r="AN90">
        <v>1</v>
      </c>
      <c r="AO90">
        <v>0</v>
      </c>
      <c r="AP90">
        <v>0</v>
      </c>
      <c r="AQ90">
        <v>0</v>
      </c>
      <c r="AR90">
        <v>0</v>
      </c>
      <c r="AS90">
        <v>0</v>
      </c>
      <c r="AT90">
        <v>1</v>
      </c>
      <c r="AU90">
        <v>0</v>
      </c>
      <c r="AV90">
        <v>0</v>
      </c>
      <c r="AW90">
        <v>0</v>
      </c>
      <c r="AX90">
        <v>1</v>
      </c>
      <c r="AY90">
        <v>0</v>
      </c>
      <c r="AZ90">
        <v>0</v>
      </c>
      <c r="BA90">
        <v>0</v>
      </c>
      <c r="BB90">
        <v>0</v>
      </c>
      <c r="BC90">
        <v>1</v>
      </c>
      <c r="BD90">
        <v>0</v>
      </c>
      <c r="BE90">
        <v>0</v>
      </c>
      <c r="BF90">
        <v>0</v>
      </c>
      <c r="BG90">
        <v>0</v>
      </c>
      <c r="BH90">
        <v>1</v>
      </c>
      <c r="BI90">
        <v>0</v>
      </c>
      <c r="BJ90">
        <v>0</v>
      </c>
      <c r="BK90">
        <v>0</v>
      </c>
      <c r="BL90">
        <v>0</v>
      </c>
      <c r="BM90">
        <v>1</v>
      </c>
      <c r="BN90">
        <v>0</v>
      </c>
      <c r="BO90">
        <v>0</v>
      </c>
      <c r="BP90">
        <v>0</v>
      </c>
      <c r="BQ90">
        <v>0</v>
      </c>
      <c r="BR90">
        <v>1</v>
      </c>
      <c r="BS90">
        <v>0</v>
      </c>
      <c r="BT90">
        <v>0</v>
      </c>
      <c r="BU90">
        <v>0</v>
      </c>
      <c r="BV90">
        <v>0</v>
      </c>
      <c r="BW90">
        <v>1</v>
      </c>
      <c r="BX90">
        <v>0</v>
      </c>
      <c r="BY90">
        <v>0</v>
      </c>
      <c r="BZ90">
        <v>0</v>
      </c>
      <c r="CA90">
        <v>0</v>
      </c>
      <c r="CB90">
        <v>1</v>
      </c>
      <c r="CC90">
        <v>0</v>
      </c>
      <c r="CD90">
        <v>0</v>
      </c>
      <c r="CE90">
        <v>0</v>
      </c>
      <c r="CF90">
        <v>0</v>
      </c>
      <c r="CG90">
        <v>0</v>
      </c>
      <c r="CH90">
        <v>1</v>
      </c>
      <c r="CI90">
        <v>0</v>
      </c>
      <c r="CJ90">
        <v>0</v>
      </c>
      <c r="CK90">
        <v>0</v>
      </c>
      <c r="CL90">
        <v>0</v>
      </c>
      <c r="CM90">
        <v>1</v>
      </c>
      <c r="CN90">
        <v>0</v>
      </c>
      <c r="CO90">
        <v>0</v>
      </c>
      <c r="CP90">
        <v>0</v>
      </c>
      <c r="CQ90">
        <v>0</v>
      </c>
      <c r="CR90">
        <v>1</v>
      </c>
      <c r="CS90">
        <v>0</v>
      </c>
      <c r="CT90">
        <v>0</v>
      </c>
      <c r="CU90">
        <v>0</v>
      </c>
      <c r="CV90">
        <v>0</v>
      </c>
      <c r="CW90">
        <v>1</v>
      </c>
      <c r="CX90">
        <v>0</v>
      </c>
      <c r="CY90">
        <v>0</v>
      </c>
      <c r="CZ90">
        <v>0</v>
      </c>
      <c r="DA90">
        <v>1</v>
      </c>
      <c r="DB90">
        <v>0</v>
      </c>
      <c r="DC90">
        <v>0</v>
      </c>
      <c r="DD90">
        <v>0</v>
      </c>
      <c r="DE90">
        <v>0</v>
      </c>
      <c r="DF90">
        <v>0</v>
      </c>
      <c r="DG90">
        <v>1</v>
      </c>
      <c r="DH90">
        <v>0</v>
      </c>
      <c r="DI90">
        <v>0</v>
      </c>
      <c r="DJ90">
        <v>0</v>
      </c>
      <c r="DK90">
        <v>1</v>
      </c>
      <c r="DL90">
        <v>0</v>
      </c>
      <c r="DM90">
        <v>0</v>
      </c>
      <c r="DN90">
        <v>0</v>
      </c>
      <c r="DO90">
        <v>0</v>
      </c>
      <c r="DP90">
        <v>0</v>
      </c>
      <c r="DQ90">
        <v>0</v>
      </c>
      <c r="DR90">
        <v>0</v>
      </c>
      <c r="DS90">
        <v>1</v>
      </c>
      <c r="DT90">
        <v>0</v>
      </c>
      <c r="DU90">
        <v>0</v>
      </c>
      <c r="DV90">
        <v>1</v>
      </c>
      <c r="DW90">
        <v>0</v>
      </c>
      <c r="DX90">
        <v>0</v>
      </c>
      <c r="DY90">
        <v>0</v>
      </c>
      <c r="DZ90">
        <v>1</v>
      </c>
      <c r="EA90">
        <v>0</v>
      </c>
      <c r="EB90">
        <v>0</v>
      </c>
      <c r="EC90">
        <v>0</v>
      </c>
      <c r="ED90">
        <v>0</v>
      </c>
      <c r="EF90">
        <v>0</v>
      </c>
      <c r="EG90">
        <v>1</v>
      </c>
      <c r="EH90">
        <v>0</v>
      </c>
      <c r="EI90">
        <v>0</v>
      </c>
      <c r="EJ90">
        <v>0</v>
      </c>
      <c r="EK90">
        <v>0</v>
      </c>
      <c r="EL90">
        <v>1</v>
      </c>
      <c r="EM90">
        <v>0</v>
      </c>
      <c r="EN90">
        <v>0</v>
      </c>
      <c r="EO90">
        <v>0</v>
      </c>
      <c r="EP90" s="40">
        <f t="shared" si="146"/>
        <v>0</v>
      </c>
      <c r="EQ90" s="40">
        <f t="shared" si="147"/>
        <v>1</v>
      </c>
      <c r="ER90" s="40">
        <f t="shared" si="148"/>
        <v>0</v>
      </c>
      <c r="ES90" s="40">
        <f t="shared" si="149"/>
        <v>0</v>
      </c>
      <c r="ET90" s="40">
        <f t="shared" si="150"/>
        <v>0</v>
      </c>
      <c r="EU90" s="40">
        <f t="shared" si="151"/>
        <v>0</v>
      </c>
      <c r="EV90" s="40">
        <f t="shared" si="152"/>
        <v>0</v>
      </c>
      <c r="EW90" s="40">
        <f t="shared" si="153"/>
        <v>0</v>
      </c>
      <c r="EX90" s="40">
        <f t="shared" si="154"/>
        <v>0</v>
      </c>
      <c r="EY90" s="40">
        <f t="shared" si="155"/>
        <v>1</v>
      </c>
      <c r="EZ90" s="40">
        <f t="shared" si="156"/>
        <v>1</v>
      </c>
      <c r="FA90" s="40">
        <f t="shared" si="157"/>
        <v>1</v>
      </c>
      <c r="FB90" s="40">
        <f t="shared" si="158"/>
        <v>1</v>
      </c>
      <c r="FC90" s="40">
        <f t="shared" si="159"/>
        <v>0</v>
      </c>
      <c r="FD90" s="40">
        <f t="shared" si="160"/>
        <v>1</v>
      </c>
      <c r="FE90" s="40">
        <f t="shared" si="161"/>
        <v>0</v>
      </c>
      <c r="FF90" s="40">
        <f t="shared" si="162"/>
        <v>3</v>
      </c>
      <c r="FG90" s="40">
        <f t="shared" si="163"/>
        <v>1</v>
      </c>
      <c r="FH90" s="40">
        <f t="shared" si="164"/>
        <v>0</v>
      </c>
      <c r="FI90" s="40">
        <f t="shared" si="165"/>
        <v>1</v>
      </c>
      <c r="FJ90" s="40">
        <f t="shared" si="166"/>
        <v>1</v>
      </c>
      <c r="FK90" s="38">
        <f>SUM(EP90:FJ90)</f>
        <v>12</v>
      </c>
      <c r="FL90">
        <v>6</v>
      </c>
      <c r="FM90">
        <v>3</v>
      </c>
      <c r="FN90">
        <v>3</v>
      </c>
      <c r="FO90">
        <v>4</v>
      </c>
      <c r="FP90">
        <v>6</v>
      </c>
      <c r="FQ90">
        <v>0</v>
      </c>
      <c r="FR90">
        <v>7</v>
      </c>
      <c r="FS90">
        <v>0</v>
      </c>
      <c r="FT90">
        <v>7</v>
      </c>
      <c r="FU90">
        <v>7</v>
      </c>
      <c r="FV90" s="38">
        <f t="shared" si="184"/>
        <v>29</v>
      </c>
      <c r="FW90" s="38">
        <f t="shared" si="185"/>
        <v>14</v>
      </c>
      <c r="FX90">
        <v>5</v>
      </c>
      <c r="FY90">
        <v>5</v>
      </c>
      <c r="FZ90">
        <v>5</v>
      </c>
      <c r="GA90">
        <v>5</v>
      </c>
      <c r="GB90">
        <v>3</v>
      </c>
      <c r="GC90">
        <v>0</v>
      </c>
      <c r="GD90">
        <v>5</v>
      </c>
      <c r="GE90">
        <v>5</v>
      </c>
      <c r="GF90">
        <v>0</v>
      </c>
      <c r="GG90">
        <v>5</v>
      </c>
      <c r="GH90">
        <v>0</v>
      </c>
      <c r="GI90">
        <v>0</v>
      </c>
      <c r="GJ90">
        <v>5</v>
      </c>
      <c r="GK90">
        <v>3</v>
      </c>
      <c r="GL90">
        <v>5</v>
      </c>
      <c r="GM90">
        <v>5</v>
      </c>
      <c r="GN90">
        <v>5</v>
      </c>
      <c r="GO90">
        <v>5</v>
      </c>
      <c r="GP90">
        <v>5</v>
      </c>
      <c r="GQ90">
        <v>5</v>
      </c>
      <c r="GR90">
        <v>5</v>
      </c>
      <c r="GS90">
        <v>5</v>
      </c>
      <c r="GT90">
        <v>5</v>
      </c>
      <c r="GU90">
        <v>5</v>
      </c>
      <c r="GV90">
        <v>5</v>
      </c>
      <c r="GW90">
        <v>5</v>
      </c>
      <c r="GX90">
        <v>5</v>
      </c>
      <c r="GY90">
        <v>5</v>
      </c>
      <c r="GZ90">
        <v>5</v>
      </c>
      <c r="HA90">
        <v>5</v>
      </c>
      <c r="HB90">
        <v>5</v>
      </c>
      <c r="HC90">
        <v>5</v>
      </c>
      <c r="HD90" s="38">
        <f t="shared" si="186"/>
        <v>5</v>
      </c>
      <c r="HE90" s="38">
        <f t="shared" si="187"/>
        <v>2.6666666666666665</v>
      </c>
      <c r="HF90" s="38">
        <f t="shared" si="188"/>
        <v>3.3333333333333335</v>
      </c>
      <c r="HG90" s="38">
        <f t="shared" si="189"/>
        <v>3.2857142857142856</v>
      </c>
      <c r="HH90" s="38">
        <f t="shared" si="190"/>
        <v>5</v>
      </c>
      <c r="HI90" s="38">
        <f t="shared" si="191"/>
        <v>5</v>
      </c>
      <c r="HJ90" s="38">
        <f t="shared" si="192"/>
        <v>5</v>
      </c>
      <c r="HK90" s="38">
        <f t="shared" si="193"/>
        <v>5</v>
      </c>
      <c r="HL90" t="s">
        <v>883</v>
      </c>
      <c r="HM90">
        <v>1</v>
      </c>
      <c r="HN90" t="s">
        <v>884</v>
      </c>
      <c r="HO90">
        <v>2</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1</v>
      </c>
      <c r="IZ90">
        <v>0</v>
      </c>
      <c r="JA90">
        <v>0</v>
      </c>
      <c r="JB90">
        <v>0</v>
      </c>
      <c r="JC90">
        <v>0</v>
      </c>
      <c r="JD90">
        <v>0</v>
      </c>
      <c r="JE90">
        <v>0</v>
      </c>
      <c r="JF90">
        <v>0</v>
      </c>
      <c r="JG90">
        <v>0</v>
      </c>
      <c r="JH90">
        <v>0</v>
      </c>
      <c r="JI90">
        <v>0</v>
      </c>
      <c r="JJ90">
        <v>0</v>
      </c>
      <c r="JK90">
        <v>0</v>
      </c>
      <c r="JL90">
        <v>0</v>
      </c>
      <c r="JM90">
        <v>0</v>
      </c>
      <c r="JN90">
        <v>0</v>
      </c>
      <c r="JO90">
        <v>3</v>
      </c>
      <c r="JP90">
        <v>3</v>
      </c>
      <c r="JQ90">
        <v>0</v>
      </c>
      <c r="JR90">
        <v>3</v>
      </c>
      <c r="JS90">
        <v>3</v>
      </c>
      <c r="JT90">
        <v>0</v>
      </c>
      <c r="JU90">
        <v>3</v>
      </c>
      <c r="JV90">
        <v>3</v>
      </c>
      <c r="JW90">
        <v>3</v>
      </c>
      <c r="JX90">
        <v>3</v>
      </c>
      <c r="JY90">
        <v>0</v>
      </c>
      <c r="JZ90">
        <v>3</v>
      </c>
      <c r="KA90">
        <v>2</v>
      </c>
      <c r="KB90">
        <v>0</v>
      </c>
      <c r="KC90">
        <v>0</v>
      </c>
      <c r="KD90" s="52">
        <f t="shared" si="194"/>
        <v>24</v>
      </c>
      <c r="KE90" s="48">
        <f t="shared" si="195"/>
        <v>5</v>
      </c>
      <c r="KF90" s="53">
        <f t="shared" si="196"/>
        <v>29</v>
      </c>
      <c r="KG90">
        <v>100</v>
      </c>
      <c r="KH90">
        <v>0</v>
      </c>
      <c r="KI90">
        <v>0</v>
      </c>
      <c r="KJ90">
        <v>1</v>
      </c>
      <c r="KK90">
        <v>0</v>
      </c>
      <c r="KL90">
        <v>0</v>
      </c>
      <c r="KM90">
        <v>0</v>
      </c>
      <c r="KN90">
        <v>0</v>
      </c>
      <c r="KO90">
        <v>0</v>
      </c>
      <c r="KP90">
        <v>0</v>
      </c>
      <c r="KQ90">
        <v>0</v>
      </c>
      <c r="KR90">
        <v>0</v>
      </c>
      <c r="KS90" t="s">
        <v>575</v>
      </c>
      <c r="KT90" t="s">
        <v>885</v>
      </c>
      <c r="KU90" t="s">
        <v>886</v>
      </c>
      <c r="KV90">
        <v>6</v>
      </c>
      <c r="KW90">
        <v>1</v>
      </c>
      <c r="KX90">
        <v>0</v>
      </c>
      <c r="KY90">
        <v>1</v>
      </c>
      <c r="KZ90">
        <v>0</v>
      </c>
      <c r="LA90">
        <v>2</v>
      </c>
      <c r="LB90">
        <v>2</v>
      </c>
      <c r="LC90">
        <v>2</v>
      </c>
      <c r="LD90">
        <v>2</v>
      </c>
      <c r="LE90">
        <v>2</v>
      </c>
      <c r="LF90">
        <v>2</v>
      </c>
      <c r="LG90" t="s">
        <v>584</v>
      </c>
      <c r="LH90">
        <v>1</v>
      </c>
      <c r="LI90">
        <v>5</v>
      </c>
      <c r="LJ90">
        <v>4</v>
      </c>
      <c r="LK90">
        <v>3</v>
      </c>
      <c r="LL90">
        <v>1</v>
      </c>
      <c r="LM90">
        <v>5</v>
      </c>
      <c r="LN90">
        <v>5</v>
      </c>
      <c r="LO90">
        <v>5</v>
      </c>
      <c r="LP90">
        <v>1</v>
      </c>
      <c r="LQ90">
        <v>1</v>
      </c>
      <c r="LR90">
        <v>1</v>
      </c>
      <c r="LS90">
        <v>5</v>
      </c>
      <c r="LT90">
        <v>5</v>
      </c>
      <c r="LU90">
        <v>5</v>
      </c>
      <c r="LV90">
        <v>1</v>
      </c>
      <c r="LW90">
        <v>1</v>
      </c>
      <c r="LX90">
        <v>3</v>
      </c>
      <c r="LY90">
        <v>5</v>
      </c>
      <c r="LZ90">
        <v>5</v>
      </c>
      <c r="MA90">
        <v>1</v>
      </c>
      <c r="MB90" s="3">
        <f t="shared" si="211"/>
        <v>1</v>
      </c>
      <c r="MC90" s="3">
        <f t="shared" si="168"/>
        <v>1</v>
      </c>
      <c r="MD90" s="3">
        <f t="shared" si="199"/>
        <v>4</v>
      </c>
      <c r="ME90" s="3">
        <f t="shared" si="200"/>
        <v>3</v>
      </c>
      <c r="MF90" s="3">
        <f t="shared" si="197"/>
        <v>1</v>
      </c>
      <c r="MG90" s="3">
        <f t="shared" si="198"/>
        <v>5</v>
      </c>
      <c r="MH90" s="3">
        <f t="shared" si="169"/>
        <v>1</v>
      </c>
      <c r="MI90" s="3">
        <f t="shared" si="170"/>
        <v>1</v>
      </c>
      <c r="MJ90" s="3">
        <f t="shared" si="206"/>
        <v>1</v>
      </c>
      <c r="MK90" s="3">
        <f t="shared" si="201"/>
        <v>1</v>
      </c>
      <c r="ML90" s="3">
        <f t="shared" si="207"/>
        <v>1</v>
      </c>
      <c r="MM90" s="3">
        <f t="shared" si="202"/>
        <v>5</v>
      </c>
      <c r="MN90" s="3">
        <f t="shared" si="208"/>
        <v>5</v>
      </c>
      <c r="MO90" s="3">
        <f t="shared" si="203"/>
        <v>5</v>
      </c>
      <c r="MP90" s="3">
        <f t="shared" si="209"/>
        <v>1</v>
      </c>
      <c r="MQ90" s="3">
        <f t="shared" si="210"/>
        <v>1</v>
      </c>
      <c r="MR90" s="3">
        <f t="shared" si="205"/>
        <v>3</v>
      </c>
      <c r="MS90" s="3">
        <f t="shared" si="172"/>
        <v>1</v>
      </c>
      <c r="MT90" s="3">
        <f t="shared" si="204"/>
        <v>5</v>
      </c>
      <c r="MU90" s="3">
        <f t="shared" si="173"/>
        <v>5</v>
      </c>
      <c r="MV90" s="34">
        <f t="shared" si="174"/>
        <v>51</v>
      </c>
      <c r="MW90">
        <v>1</v>
      </c>
      <c r="MX90">
        <v>0</v>
      </c>
      <c r="MY90">
        <v>4</v>
      </c>
      <c r="MZ90">
        <v>1</v>
      </c>
      <c r="NA90">
        <v>0</v>
      </c>
      <c r="NB90">
        <v>5</v>
      </c>
      <c r="NC90">
        <v>1</v>
      </c>
      <c r="ND90">
        <v>4</v>
      </c>
      <c r="NE90">
        <v>1</v>
      </c>
      <c r="NF90">
        <v>1</v>
      </c>
      <c r="NG90">
        <v>2</v>
      </c>
      <c r="NH90" s="59">
        <f t="shared" si="175"/>
        <v>0</v>
      </c>
      <c r="NI90">
        <f t="shared" si="176"/>
        <v>50</v>
      </c>
      <c r="NJ90">
        <f t="shared" si="177"/>
        <v>18</v>
      </c>
      <c r="NK90" s="34">
        <f t="shared" si="178"/>
        <v>36</v>
      </c>
    </row>
    <row r="91" spans="1:375" x14ac:dyDescent="0.2">
      <c r="A91" t="s">
        <v>179</v>
      </c>
      <c r="B91">
        <v>90</v>
      </c>
      <c r="C91" s="26">
        <v>42825</v>
      </c>
      <c r="D91">
        <v>1</v>
      </c>
      <c r="E91">
        <v>9</v>
      </c>
      <c r="F91">
        <v>9</v>
      </c>
      <c r="G91">
        <v>0</v>
      </c>
      <c r="H91">
        <v>1</v>
      </c>
      <c r="I91">
        <v>0</v>
      </c>
      <c r="J91">
        <v>0</v>
      </c>
      <c r="K91">
        <v>0</v>
      </c>
      <c r="L91">
        <v>0</v>
      </c>
      <c r="M91">
        <v>0</v>
      </c>
      <c r="N91">
        <v>0</v>
      </c>
      <c r="O91">
        <v>3</v>
      </c>
      <c r="P91">
        <v>4</v>
      </c>
      <c r="Q91">
        <v>3</v>
      </c>
      <c r="R91">
        <v>3</v>
      </c>
      <c r="S91">
        <v>3</v>
      </c>
      <c r="T91">
        <f>IF(G91=1,0,IF(H91=1,-1,IF(I91=1,1,IF(J91=1,1,IF(K91=1,"SKIP","ERROR")))))</f>
        <v>-1</v>
      </c>
      <c r="U91">
        <f>IF(L91=1,2,0)</f>
        <v>0</v>
      </c>
      <c r="V91" s="35">
        <f t="shared" si="179"/>
        <v>15</v>
      </c>
      <c r="W91">
        <v>2</v>
      </c>
      <c r="X91">
        <v>0</v>
      </c>
      <c r="Y91">
        <v>2</v>
      </c>
      <c r="Z91">
        <v>1</v>
      </c>
      <c r="AA91">
        <v>1</v>
      </c>
      <c r="AB91">
        <v>1</v>
      </c>
      <c r="AC91">
        <v>1</v>
      </c>
      <c r="AD91">
        <v>3</v>
      </c>
      <c r="AE91">
        <v>3</v>
      </c>
      <c r="AF91">
        <v>3</v>
      </c>
      <c r="AG91">
        <v>3</v>
      </c>
      <c r="AH91">
        <v>2</v>
      </c>
      <c r="AI91">
        <v>1</v>
      </c>
      <c r="AJ91" s="38">
        <f t="shared" si="180"/>
        <v>12</v>
      </c>
      <c r="AK91" s="38">
        <f t="shared" si="181"/>
        <v>3</v>
      </c>
      <c r="AL91" s="38">
        <f t="shared" si="182"/>
        <v>8</v>
      </c>
      <c r="AM91" s="38">
        <f t="shared" si="183"/>
        <v>23</v>
      </c>
      <c r="AN91">
        <v>0</v>
      </c>
      <c r="AO91">
        <v>1</v>
      </c>
      <c r="AP91">
        <v>0</v>
      </c>
      <c r="AQ91">
        <v>0</v>
      </c>
      <c r="AR91">
        <v>0</v>
      </c>
      <c r="AS91">
        <v>0</v>
      </c>
      <c r="AT91">
        <v>1</v>
      </c>
      <c r="AU91">
        <v>0</v>
      </c>
      <c r="AV91">
        <v>0</v>
      </c>
      <c r="AW91">
        <v>0</v>
      </c>
      <c r="AX91">
        <v>0</v>
      </c>
      <c r="AY91">
        <v>1</v>
      </c>
      <c r="AZ91">
        <v>0</v>
      </c>
      <c r="BA91">
        <v>0</v>
      </c>
      <c r="BB91">
        <v>0</v>
      </c>
      <c r="BC91">
        <v>1</v>
      </c>
      <c r="BD91">
        <v>0</v>
      </c>
      <c r="BE91">
        <v>0</v>
      </c>
      <c r="BF91">
        <v>0</v>
      </c>
      <c r="BG91">
        <v>0</v>
      </c>
      <c r="BH91">
        <v>1</v>
      </c>
      <c r="BI91">
        <v>0</v>
      </c>
      <c r="BJ91">
        <v>0</v>
      </c>
      <c r="BK91">
        <v>0</v>
      </c>
      <c r="BL91">
        <v>0</v>
      </c>
      <c r="BM91">
        <v>1</v>
      </c>
      <c r="BN91">
        <v>0</v>
      </c>
      <c r="BO91">
        <v>0</v>
      </c>
      <c r="BP91">
        <v>0</v>
      </c>
      <c r="BQ91">
        <v>0</v>
      </c>
      <c r="BR91">
        <v>1</v>
      </c>
      <c r="BS91">
        <v>0</v>
      </c>
      <c r="BT91">
        <v>0</v>
      </c>
      <c r="BU91">
        <v>0</v>
      </c>
      <c r="BV91">
        <v>0</v>
      </c>
      <c r="BW91">
        <v>0</v>
      </c>
      <c r="BX91">
        <v>1</v>
      </c>
      <c r="BY91">
        <v>0</v>
      </c>
      <c r="BZ91">
        <v>0</v>
      </c>
      <c r="CA91">
        <v>0</v>
      </c>
      <c r="CB91">
        <v>1</v>
      </c>
      <c r="CC91">
        <v>0</v>
      </c>
      <c r="CD91">
        <v>0</v>
      </c>
      <c r="CE91">
        <v>0</v>
      </c>
      <c r="CF91">
        <v>0</v>
      </c>
      <c r="CG91">
        <v>1</v>
      </c>
      <c r="CH91">
        <v>0</v>
      </c>
      <c r="CI91">
        <v>0</v>
      </c>
      <c r="CJ91">
        <v>0</v>
      </c>
      <c r="CK91">
        <v>0</v>
      </c>
      <c r="CL91">
        <v>1</v>
      </c>
      <c r="CM91">
        <v>0</v>
      </c>
      <c r="CN91">
        <v>0</v>
      </c>
      <c r="CO91">
        <v>0</v>
      </c>
      <c r="CP91">
        <v>0</v>
      </c>
      <c r="CQ91">
        <v>0</v>
      </c>
      <c r="CR91">
        <v>1</v>
      </c>
      <c r="CS91">
        <v>0</v>
      </c>
      <c r="CT91">
        <v>0</v>
      </c>
      <c r="CU91">
        <v>0</v>
      </c>
      <c r="CV91">
        <v>1</v>
      </c>
      <c r="CW91">
        <v>0</v>
      </c>
      <c r="CX91">
        <v>0</v>
      </c>
      <c r="CY91">
        <v>0</v>
      </c>
      <c r="CZ91">
        <v>0</v>
      </c>
      <c r="DA91">
        <v>0</v>
      </c>
      <c r="DB91">
        <v>1</v>
      </c>
      <c r="DC91">
        <v>0</v>
      </c>
      <c r="DD91">
        <v>0</v>
      </c>
      <c r="DE91">
        <v>0</v>
      </c>
      <c r="DF91">
        <v>1</v>
      </c>
      <c r="DG91">
        <v>0</v>
      </c>
      <c r="DH91">
        <v>0</v>
      </c>
      <c r="DI91">
        <v>0</v>
      </c>
      <c r="DJ91">
        <v>0</v>
      </c>
      <c r="DK91">
        <v>1</v>
      </c>
      <c r="DL91">
        <v>0</v>
      </c>
      <c r="DM91">
        <v>0</v>
      </c>
      <c r="DN91">
        <v>0</v>
      </c>
      <c r="DO91">
        <v>0</v>
      </c>
      <c r="DP91">
        <v>1</v>
      </c>
      <c r="DQ91">
        <v>0</v>
      </c>
      <c r="DR91">
        <v>0</v>
      </c>
      <c r="DS91">
        <v>0</v>
      </c>
      <c r="DT91">
        <v>0</v>
      </c>
      <c r="DU91">
        <v>1</v>
      </c>
      <c r="DV91">
        <v>0</v>
      </c>
      <c r="DW91">
        <v>0</v>
      </c>
      <c r="DX91">
        <v>0</v>
      </c>
      <c r="DY91">
        <v>0</v>
      </c>
      <c r="DZ91">
        <v>1</v>
      </c>
      <c r="EA91">
        <v>0</v>
      </c>
      <c r="EB91">
        <v>0</v>
      </c>
      <c r="EC91">
        <v>0</v>
      </c>
      <c r="ED91">
        <v>0</v>
      </c>
      <c r="EF91">
        <v>1</v>
      </c>
      <c r="EG91">
        <v>0</v>
      </c>
      <c r="EH91">
        <v>0</v>
      </c>
      <c r="EI91">
        <v>0</v>
      </c>
      <c r="EJ91">
        <v>0</v>
      </c>
      <c r="EK91">
        <v>1</v>
      </c>
      <c r="EL91">
        <v>0</v>
      </c>
      <c r="EM91">
        <v>0</v>
      </c>
      <c r="EN91">
        <v>0</v>
      </c>
      <c r="EO91">
        <v>0</v>
      </c>
      <c r="EP91" s="40">
        <f t="shared" si="146"/>
        <v>1</v>
      </c>
      <c r="EQ91" s="40">
        <f t="shared" si="147"/>
        <v>1</v>
      </c>
      <c r="ER91" s="40">
        <f t="shared" si="148"/>
        <v>1</v>
      </c>
      <c r="ES91" s="40">
        <f t="shared" si="149"/>
        <v>0</v>
      </c>
      <c r="ET91" s="40">
        <f t="shared" si="150"/>
        <v>0</v>
      </c>
      <c r="EU91" s="40">
        <f t="shared" si="151"/>
        <v>0</v>
      </c>
      <c r="EV91" s="40">
        <f t="shared" si="152"/>
        <v>0</v>
      </c>
      <c r="EW91" s="40">
        <f t="shared" si="153"/>
        <v>1</v>
      </c>
      <c r="EX91" s="40">
        <f t="shared" si="154"/>
        <v>0</v>
      </c>
      <c r="EY91" s="40">
        <f t="shared" si="155"/>
        <v>0</v>
      </c>
      <c r="EZ91" s="40">
        <f t="shared" si="156"/>
        <v>0</v>
      </c>
      <c r="FA91" s="40">
        <f t="shared" si="157"/>
        <v>1</v>
      </c>
      <c r="FB91" s="40">
        <f t="shared" si="158"/>
        <v>0</v>
      </c>
      <c r="FC91" s="40">
        <f t="shared" si="159"/>
        <v>1</v>
      </c>
      <c r="FD91" s="40">
        <f t="shared" si="160"/>
        <v>0</v>
      </c>
      <c r="FE91" s="40">
        <f t="shared" si="161"/>
        <v>0</v>
      </c>
      <c r="FF91" s="40">
        <f t="shared" si="162"/>
        <v>0</v>
      </c>
      <c r="FG91" s="40">
        <f t="shared" si="163"/>
        <v>0</v>
      </c>
      <c r="FH91" s="40">
        <f t="shared" si="164"/>
        <v>0</v>
      </c>
      <c r="FI91" s="40">
        <f t="shared" si="165"/>
        <v>0</v>
      </c>
      <c r="FJ91" s="40">
        <f t="shared" si="166"/>
        <v>0</v>
      </c>
      <c r="FK91" s="38">
        <f>SUM(EP91:FJ91)</f>
        <v>6</v>
      </c>
      <c r="FL91">
        <v>6</v>
      </c>
      <c r="FM91">
        <v>6</v>
      </c>
      <c r="FN91">
        <v>6</v>
      </c>
      <c r="FO91">
        <v>6</v>
      </c>
      <c r="FP91">
        <v>5</v>
      </c>
      <c r="FQ91">
        <v>4</v>
      </c>
      <c r="FR91">
        <v>7</v>
      </c>
      <c r="FS91">
        <v>6</v>
      </c>
      <c r="FT91">
        <v>7</v>
      </c>
      <c r="FU91">
        <v>1</v>
      </c>
      <c r="FV91" s="38">
        <f t="shared" si="184"/>
        <v>31</v>
      </c>
      <c r="FW91" s="38">
        <f t="shared" si="185"/>
        <v>23</v>
      </c>
      <c r="FX91">
        <v>2</v>
      </c>
      <c r="FY91">
        <v>3</v>
      </c>
      <c r="FZ91">
        <v>5</v>
      </c>
      <c r="GA91">
        <v>5</v>
      </c>
      <c r="GB91">
        <v>2</v>
      </c>
      <c r="GC91">
        <v>2</v>
      </c>
      <c r="GD91">
        <v>2</v>
      </c>
      <c r="GE91">
        <v>5</v>
      </c>
      <c r="GF91">
        <v>3</v>
      </c>
      <c r="GG91">
        <v>2</v>
      </c>
      <c r="GH91">
        <v>2</v>
      </c>
      <c r="GI91">
        <v>4</v>
      </c>
      <c r="GJ91">
        <v>5</v>
      </c>
      <c r="GK91">
        <v>5</v>
      </c>
      <c r="GL91">
        <v>5</v>
      </c>
      <c r="GM91">
        <v>2</v>
      </c>
      <c r="GN91">
        <v>4</v>
      </c>
      <c r="GO91">
        <v>2</v>
      </c>
      <c r="GP91">
        <v>1</v>
      </c>
      <c r="GQ91">
        <v>5</v>
      </c>
      <c r="GR91">
        <v>5</v>
      </c>
      <c r="GS91">
        <v>5</v>
      </c>
      <c r="GT91">
        <v>1</v>
      </c>
      <c r="GU91">
        <v>3</v>
      </c>
      <c r="GV91">
        <v>1</v>
      </c>
      <c r="GW91">
        <v>1</v>
      </c>
      <c r="GX91">
        <v>1</v>
      </c>
      <c r="GY91">
        <v>3</v>
      </c>
      <c r="GZ91">
        <v>3</v>
      </c>
      <c r="HA91">
        <v>1</v>
      </c>
      <c r="HB91">
        <v>3</v>
      </c>
      <c r="HC91">
        <v>3</v>
      </c>
      <c r="HD91" s="38">
        <f t="shared" si="186"/>
        <v>3.75</v>
      </c>
      <c r="HE91" s="38">
        <f t="shared" si="187"/>
        <v>2</v>
      </c>
      <c r="HF91" s="38">
        <f t="shared" si="188"/>
        <v>3.3333333333333335</v>
      </c>
      <c r="HG91" s="38">
        <f t="shared" si="189"/>
        <v>3.8571428571428572</v>
      </c>
      <c r="HH91" s="38">
        <f t="shared" si="190"/>
        <v>3.6</v>
      </c>
      <c r="HI91" s="38">
        <f t="shared" si="191"/>
        <v>1.5</v>
      </c>
      <c r="HJ91" s="38">
        <f t="shared" si="192"/>
        <v>2.3333333333333335</v>
      </c>
      <c r="HK91" s="38">
        <f t="shared" si="193"/>
        <v>2.3333333333333335</v>
      </c>
      <c r="HL91" t="s">
        <v>887</v>
      </c>
      <c r="HM91">
        <v>0</v>
      </c>
      <c r="HN91" t="s">
        <v>888</v>
      </c>
      <c r="HO91">
        <v>1</v>
      </c>
      <c r="HP91">
        <v>0</v>
      </c>
      <c r="HQ91">
        <v>0</v>
      </c>
      <c r="HR91">
        <v>0</v>
      </c>
      <c r="HS91">
        <v>0</v>
      </c>
      <c r="HT91">
        <v>1</v>
      </c>
      <c r="HU91">
        <v>1</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1</v>
      </c>
      <c r="JG91">
        <v>1</v>
      </c>
      <c r="JH91">
        <v>0</v>
      </c>
      <c r="JI91">
        <v>0</v>
      </c>
      <c r="JJ91">
        <v>0</v>
      </c>
      <c r="JK91">
        <v>0</v>
      </c>
      <c r="JL91">
        <v>0</v>
      </c>
      <c r="JM91">
        <v>0</v>
      </c>
      <c r="JN91">
        <v>0</v>
      </c>
      <c r="JO91">
        <v>3</v>
      </c>
      <c r="JP91">
        <v>2</v>
      </c>
      <c r="JQ91">
        <v>1</v>
      </c>
      <c r="JR91">
        <v>2</v>
      </c>
      <c r="JS91">
        <v>0</v>
      </c>
      <c r="JT91">
        <v>3</v>
      </c>
      <c r="JU91">
        <v>0</v>
      </c>
      <c r="JV91">
        <v>3</v>
      </c>
      <c r="JW91">
        <v>3</v>
      </c>
      <c r="JX91">
        <v>3</v>
      </c>
      <c r="JY91">
        <v>3</v>
      </c>
      <c r="JZ91">
        <v>3</v>
      </c>
      <c r="KA91">
        <v>3</v>
      </c>
      <c r="KB91">
        <v>2</v>
      </c>
      <c r="KC91">
        <v>1</v>
      </c>
      <c r="KD91" s="52">
        <f t="shared" si="194"/>
        <v>23</v>
      </c>
      <c r="KE91" s="48">
        <f t="shared" si="195"/>
        <v>9</v>
      </c>
      <c r="KF91" s="53">
        <f t="shared" si="196"/>
        <v>32</v>
      </c>
      <c r="KG91">
        <v>91</v>
      </c>
      <c r="KH91">
        <v>1</v>
      </c>
      <c r="KI91">
        <v>1</v>
      </c>
      <c r="KJ91">
        <v>1</v>
      </c>
      <c r="KK91">
        <v>0</v>
      </c>
      <c r="KL91">
        <v>1</v>
      </c>
      <c r="KM91">
        <v>1</v>
      </c>
      <c r="KN91">
        <v>0</v>
      </c>
      <c r="KO91">
        <v>0</v>
      </c>
      <c r="KP91">
        <v>0</v>
      </c>
      <c r="KQ91">
        <v>0</v>
      </c>
      <c r="KR91">
        <v>0</v>
      </c>
      <c r="KS91" t="s">
        <v>889</v>
      </c>
      <c r="KT91" t="s">
        <v>890</v>
      </c>
      <c r="KU91" t="s">
        <v>891</v>
      </c>
      <c r="KV91">
        <v>3</v>
      </c>
      <c r="KW91">
        <v>1</v>
      </c>
      <c r="KX91">
        <v>1</v>
      </c>
      <c r="KY91">
        <v>2</v>
      </c>
      <c r="KZ91">
        <v>0</v>
      </c>
      <c r="LA91">
        <v>2</v>
      </c>
      <c r="LB91">
        <v>2</v>
      </c>
      <c r="LC91">
        <v>2</v>
      </c>
      <c r="LD91">
        <v>2</v>
      </c>
      <c r="LE91">
        <v>2</v>
      </c>
      <c r="LF91">
        <v>2</v>
      </c>
      <c r="LG91" t="s">
        <v>892</v>
      </c>
      <c r="LH91">
        <v>4</v>
      </c>
      <c r="LI91">
        <v>4</v>
      </c>
      <c r="LJ91">
        <v>4</v>
      </c>
      <c r="LK91">
        <v>1</v>
      </c>
      <c r="LL91">
        <v>4</v>
      </c>
      <c r="LM91">
        <v>4</v>
      </c>
      <c r="LN91">
        <v>3</v>
      </c>
      <c r="LO91">
        <v>1</v>
      </c>
      <c r="LP91">
        <v>2</v>
      </c>
      <c r="LQ91">
        <v>3</v>
      </c>
      <c r="LR91">
        <v>5</v>
      </c>
      <c r="LS91">
        <v>5</v>
      </c>
      <c r="LT91">
        <v>5</v>
      </c>
      <c r="LU91">
        <v>4</v>
      </c>
      <c r="LV91">
        <v>2</v>
      </c>
      <c r="LW91">
        <v>1</v>
      </c>
      <c r="LX91">
        <v>4</v>
      </c>
      <c r="LY91">
        <v>2</v>
      </c>
      <c r="LZ91">
        <v>4</v>
      </c>
      <c r="MA91">
        <v>5</v>
      </c>
      <c r="MB91" s="3">
        <f t="shared" si="211"/>
        <v>4</v>
      </c>
      <c r="MC91" s="3">
        <f t="shared" si="168"/>
        <v>2</v>
      </c>
      <c r="MD91" s="3">
        <f t="shared" si="199"/>
        <v>4</v>
      </c>
      <c r="ME91" s="3">
        <f t="shared" si="200"/>
        <v>1</v>
      </c>
      <c r="MF91" s="3">
        <f t="shared" si="197"/>
        <v>4</v>
      </c>
      <c r="MG91" s="3">
        <f t="shared" si="198"/>
        <v>4</v>
      </c>
      <c r="MH91" s="3">
        <f t="shared" si="169"/>
        <v>3</v>
      </c>
      <c r="MI91" s="3">
        <f t="shared" si="170"/>
        <v>5</v>
      </c>
      <c r="MJ91" s="3">
        <f t="shared" si="206"/>
        <v>2</v>
      </c>
      <c r="MK91" s="3">
        <f t="shared" si="201"/>
        <v>3</v>
      </c>
      <c r="ML91" s="3">
        <f t="shared" si="207"/>
        <v>5</v>
      </c>
      <c r="MM91" s="3">
        <f t="shared" si="202"/>
        <v>5</v>
      </c>
      <c r="MN91" s="3">
        <f t="shared" si="208"/>
        <v>5</v>
      </c>
      <c r="MO91" s="3">
        <f t="shared" si="203"/>
        <v>4</v>
      </c>
      <c r="MP91" s="3">
        <f t="shared" si="209"/>
        <v>2</v>
      </c>
      <c r="MQ91" s="3">
        <f t="shared" si="210"/>
        <v>1</v>
      </c>
      <c r="MR91" s="3">
        <f t="shared" si="205"/>
        <v>4</v>
      </c>
      <c r="MS91" s="3">
        <f t="shared" si="172"/>
        <v>4</v>
      </c>
      <c r="MT91" s="3">
        <f t="shared" si="204"/>
        <v>4</v>
      </c>
      <c r="MU91" s="3">
        <f t="shared" si="173"/>
        <v>1</v>
      </c>
      <c r="MV91" s="34">
        <f t="shared" si="174"/>
        <v>67</v>
      </c>
      <c r="MW91">
        <v>2</v>
      </c>
      <c r="MX91">
        <v>0</v>
      </c>
      <c r="MY91">
        <v>3</v>
      </c>
      <c r="MZ91">
        <v>1</v>
      </c>
      <c r="NA91">
        <v>1</v>
      </c>
      <c r="NB91">
        <v>3</v>
      </c>
      <c r="NC91">
        <v>1</v>
      </c>
      <c r="ND91">
        <v>0</v>
      </c>
      <c r="NE91">
        <v>3</v>
      </c>
      <c r="NF91">
        <v>3</v>
      </c>
      <c r="NG91">
        <v>2</v>
      </c>
      <c r="NH91" s="59">
        <f t="shared" si="175"/>
        <v>0</v>
      </c>
      <c r="NI91">
        <f t="shared" si="176"/>
        <v>50</v>
      </c>
      <c r="NJ91">
        <f t="shared" si="177"/>
        <v>17</v>
      </c>
      <c r="NK91" s="34">
        <f t="shared" si="178"/>
        <v>34</v>
      </c>
    </row>
    <row r="92" spans="1:375" x14ac:dyDescent="0.2">
      <c r="A92" t="s">
        <v>180</v>
      </c>
      <c r="B92">
        <v>91</v>
      </c>
      <c r="C92" s="26">
        <v>42851</v>
      </c>
      <c r="D92">
        <v>5</v>
      </c>
      <c r="E92">
        <v>8</v>
      </c>
      <c r="F92">
        <v>5</v>
      </c>
      <c r="G92">
        <v>0</v>
      </c>
      <c r="H92">
        <v>0</v>
      </c>
      <c r="I92">
        <v>0</v>
      </c>
      <c r="J92">
        <v>1</v>
      </c>
      <c r="K92">
        <v>0</v>
      </c>
      <c r="L92">
        <v>1</v>
      </c>
      <c r="M92">
        <v>0</v>
      </c>
      <c r="N92">
        <v>2</v>
      </c>
      <c r="O92">
        <v>0</v>
      </c>
      <c r="P92">
        <v>4</v>
      </c>
      <c r="Q92">
        <v>0</v>
      </c>
      <c r="R92">
        <v>0</v>
      </c>
      <c r="S92">
        <v>1</v>
      </c>
      <c r="T92">
        <f>IF(G92=1,0,IF(H92=1,-1,IF(I92=1,1,IF(J92=1,1,IF(K92=1,"SKIP","ERROR")))))</f>
        <v>1</v>
      </c>
      <c r="U92">
        <f>IF(L92=1,2,0)</f>
        <v>2</v>
      </c>
      <c r="V92" s="35">
        <f t="shared" si="179"/>
        <v>10</v>
      </c>
      <c r="W92">
        <v>3</v>
      </c>
      <c r="X92">
        <v>0</v>
      </c>
      <c r="Y92">
        <v>3</v>
      </c>
      <c r="Z92">
        <v>3</v>
      </c>
      <c r="AA92">
        <v>3</v>
      </c>
      <c r="AB92">
        <v>3</v>
      </c>
      <c r="AC92">
        <v>0</v>
      </c>
      <c r="AD92">
        <v>2</v>
      </c>
      <c r="AE92">
        <v>1</v>
      </c>
      <c r="AF92">
        <v>2</v>
      </c>
      <c r="AG92">
        <v>2</v>
      </c>
      <c r="AH92">
        <v>2</v>
      </c>
      <c r="AI92">
        <v>3</v>
      </c>
      <c r="AJ92" s="38">
        <f t="shared" si="180"/>
        <v>7</v>
      </c>
      <c r="AK92" s="38">
        <f t="shared" si="181"/>
        <v>6</v>
      </c>
      <c r="AL92" s="38">
        <f t="shared" si="182"/>
        <v>14</v>
      </c>
      <c r="AM92" s="38">
        <f t="shared" si="183"/>
        <v>27</v>
      </c>
      <c r="AN92">
        <v>0</v>
      </c>
      <c r="AO92">
        <v>1</v>
      </c>
      <c r="AP92">
        <v>0</v>
      </c>
      <c r="AQ92">
        <v>0</v>
      </c>
      <c r="AR92">
        <v>0</v>
      </c>
      <c r="AS92">
        <v>0</v>
      </c>
      <c r="AT92">
        <v>1</v>
      </c>
      <c r="AU92">
        <v>0</v>
      </c>
      <c r="AV92">
        <v>0</v>
      </c>
      <c r="AW92">
        <v>0</v>
      </c>
      <c r="AX92">
        <v>0</v>
      </c>
      <c r="AY92">
        <v>1</v>
      </c>
      <c r="AZ92">
        <v>0</v>
      </c>
      <c r="BA92">
        <v>0</v>
      </c>
      <c r="BB92">
        <v>0</v>
      </c>
      <c r="BC92">
        <v>0</v>
      </c>
      <c r="BD92">
        <v>1</v>
      </c>
      <c r="BE92">
        <v>0</v>
      </c>
      <c r="BF92">
        <v>0</v>
      </c>
      <c r="BG92">
        <v>0</v>
      </c>
      <c r="BH92">
        <v>1</v>
      </c>
      <c r="BI92">
        <v>0</v>
      </c>
      <c r="BJ92">
        <v>0</v>
      </c>
      <c r="BK92">
        <v>0</v>
      </c>
      <c r="BL92">
        <v>0</v>
      </c>
      <c r="BM92">
        <v>1</v>
      </c>
      <c r="BN92">
        <v>0</v>
      </c>
      <c r="BO92">
        <v>0</v>
      </c>
      <c r="BP92">
        <v>0</v>
      </c>
      <c r="BQ92">
        <v>0</v>
      </c>
      <c r="BR92">
        <v>0</v>
      </c>
      <c r="BS92">
        <v>1</v>
      </c>
      <c r="BT92">
        <v>0</v>
      </c>
      <c r="BU92">
        <v>0</v>
      </c>
      <c r="BV92">
        <v>0</v>
      </c>
      <c r="BW92">
        <v>0</v>
      </c>
      <c r="BX92">
        <v>1</v>
      </c>
      <c r="BY92">
        <v>0</v>
      </c>
      <c r="BZ92">
        <v>0</v>
      </c>
      <c r="CA92">
        <v>0</v>
      </c>
      <c r="CB92">
        <v>1</v>
      </c>
      <c r="CC92">
        <v>0</v>
      </c>
      <c r="CD92">
        <v>0</v>
      </c>
      <c r="CE92">
        <v>0</v>
      </c>
      <c r="CF92">
        <v>0</v>
      </c>
      <c r="CG92">
        <v>1</v>
      </c>
      <c r="CH92">
        <v>0</v>
      </c>
      <c r="CI92">
        <v>0</v>
      </c>
      <c r="CJ92">
        <v>0</v>
      </c>
      <c r="CK92">
        <v>0</v>
      </c>
      <c r="CL92">
        <v>1</v>
      </c>
      <c r="CM92">
        <v>0</v>
      </c>
      <c r="CN92">
        <v>0</v>
      </c>
      <c r="CO92">
        <v>0</v>
      </c>
      <c r="CP92">
        <v>0</v>
      </c>
      <c r="CQ92">
        <v>1</v>
      </c>
      <c r="CR92">
        <v>0</v>
      </c>
      <c r="CS92">
        <v>0</v>
      </c>
      <c r="CT92">
        <v>0</v>
      </c>
      <c r="CU92">
        <v>0</v>
      </c>
      <c r="CV92">
        <v>1</v>
      </c>
      <c r="CW92">
        <v>0</v>
      </c>
      <c r="CX92">
        <v>0</v>
      </c>
      <c r="CY92">
        <v>0</v>
      </c>
      <c r="CZ92">
        <v>0</v>
      </c>
      <c r="DA92">
        <v>0</v>
      </c>
      <c r="DB92">
        <v>1</v>
      </c>
      <c r="DC92">
        <v>0</v>
      </c>
      <c r="DD92">
        <v>0</v>
      </c>
      <c r="DE92">
        <v>0</v>
      </c>
      <c r="DF92">
        <v>1</v>
      </c>
      <c r="DG92">
        <v>0</v>
      </c>
      <c r="DH92">
        <v>0</v>
      </c>
      <c r="DI92">
        <v>0</v>
      </c>
      <c r="DJ92">
        <v>0</v>
      </c>
      <c r="DK92">
        <v>0</v>
      </c>
      <c r="DL92">
        <v>1</v>
      </c>
      <c r="DM92">
        <v>0</v>
      </c>
      <c r="DN92">
        <v>0</v>
      </c>
      <c r="DO92">
        <v>0</v>
      </c>
      <c r="DP92">
        <v>0</v>
      </c>
      <c r="DQ92">
        <v>1</v>
      </c>
      <c r="DR92">
        <v>0</v>
      </c>
      <c r="DS92">
        <v>0</v>
      </c>
      <c r="DT92">
        <v>0</v>
      </c>
      <c r="DU92">
        <v>1</v>
      </c>
      <c r="DV92">
        <v>0</v>
      </c>
      <c r="DW92">
        <v>0</v>
      </c>
      <c r="DX92">
        <v>0</v>
      </c>
      <c r="DY92">
        <v>0</v>
      </c>
      <c r="DZ92">
        <v>1</v>
      </c>
      <c r="EA92">
        <v>0</v>
      </c>
      <c r="EB92">
        <v>0</v>
      </c>
      <c r="EC92">
        <v>0</v>
      </c>
      <c r="ED92">
        <v>0</v>
      </c>
      <c r="EF92">
        <v>1</v>
      </c>
      <c r="EG92">
        <v>0</v>
      </c>
      <c r="EH92">
        <v>0</v>
      </c>
      <c r="EI92">
        <v>0</v>
      </c>
      <c r="EJ92">
        <v>0</v>
      </c>
      <c r="EK92">
        <v>1</v>
      </c>
      <c r="EL92">
        <v>0</v>
      </c>
      <c r="EM92">
        <v>0</v>
      </c>
      <c r="EN92">
        <v>0</v>
      </c>
      <c r="EO92">
        <v>0</v>
      </c>
      <c r="EP92" s="40">
        <f t="shared" si="146"/>
        <v>1</v>
      </c>
      <c r="EQ92" s="40">
        <f t="shared" si="147"/>
        <v>1</v>
      </c>
      <c r="ER92" s="40">
        <f t="shared" si="148"/>
        <v>1</v>
      </c>
      <c r="ES92" s="40">
        <f t="shared" si="149"/>
        <v>1</v>
      </c>
      <c r="ET92" s="40">
        <f t="shared" si="150"/>
        <v>0</v>
      </c>
      <c r="EU92" s="40">
        <f t="shared" si="151"/>
        <v>0</v>
      </c>
      <c r="EV92" s="40">
        <f t="shared" si="152"/>
        <v>1</v>
      </c>
      <c r="EW92" s="40">
        <f t="shared" si="153"/>
        <v>1</v>
      </c>
      <c r="EX92" s="40">
        <f t="shared" si="154"/>
        <v>0</v>
      </c>
      <c r="EY92" s="40">
        <f t="shared" si="155"/>
        <v>0</v>
      </c>
      <c r="EZ92" s="40">
        <f t="shared" si="156"/>
        <v>0</v>
      </c>
      <c r="FA92" s="40">
        <f t="shared" si="157"/>
        <v>0</v>
      </c>
      <c r="FB92" s="40">
        <f t="shared" si="158"/>
        <v>0</v>
      </c>
      <c r="FC92" s="40">
        <f t="shared" si="159"/>
        <v>1</v>
      </c>
      <c r="FD92" s="40">
        <f t="shared" si="160"/>
        <v>0</v>
      </c>
      <c r="FE92" s="40">
        <f t="shared" si="161"/>
        <v>1</v>
      </c>
      <c r="FF92" s="40">
        <f t="shared" si="162"/>
        <v>1</v>
      </c>
      <c r="FG92" s="40">
        <f t="shared" si="163"/>
        <v>0</v>
      </c>
      <c r="FH92" s="40">
        <f t="shared" si="164"/>
        <v>0</v>
      </c>
      <c r="FI92" s="40">
        <f t="shared" si="165"/>
        <v>0</v>
      </c>
      <c r="FJ92" s="40">
        <f t="shared" si="166"/>
        <v>0</v>
      </c>
      <c r="FK92" s="38">
        <f>SUM(EP92:FJ92)</f>
        <v>9</v>
      </c>
      <c r="FL92">
        <v>4</v>
      </c>
      <c r="FM92">
        <v>99</v>
      </c>
      <c r="FN92">
        <v>99</v>
      </c>
      <c r="FO92">
        <v>1</v>
      </c>
      <c r="FP92">
        <v>1</v>
      </c>
      <c r="FQ92">
        <v>2</v>
      </c>
      <c r="FR92">
        <v>7</v>
      </c>
      <c r="FS92">
        <v>7</v>
      </c>
      <c r="FT92">
        <v>7</v>
      </c>
      <c r="FU92">
        <v>7</v>
      </c>
      <c r="FV92" s="38">
        <f t="shared" si="184"/>
        <v>125</v>
      </c>
      <c r="FW92" s="38">
        <f t="shared" si="185"/>
        <v>109</v>
      </c>
      <c r="FX92">
        <v>5</v>
      </c>
      <c r="FY92">
        <v>5</v>
      </c>
      <c r="FZ92">
        <v>5</v>
      </c>
      <c r="GA92">
        <v>4</v>
      </c>
      <c r="GB92">
        <v>3</v>
      </c>
      <c r="GC92">
        <v>4</v>
      </c>
      <c r="GD92">
        <v>4</v>
      </c>
      <c r="GE92">
        <v>4</v>
      </c>
      <c r="GF92">
        <v>1</v>
      </c>
      <c r="GG92">
        <v>3</v>
      </c>
      <c r="GH92">
        <v>2</v>
      </c>
      <c r="GI92">
        <v>2</v>
      </c>
      <c r="GJ92">
        <v>4</v>
      </c>
      <c r="GK92">
        <v>3</v>
      </c>
      <c r="GL92">
        <v>3</v>
      </c>
      <c r="GM92">
        <v>4</v>
      </c>
      <c r="GN92">
        <v>4</v>
      </c>
      <c r="GO92">
        <v>3</v>
      </c>
      <c r="GP92">
        <v>1</v>
      </c>
      <c r="GQ92">
        <v>1</v>
      </c>
      <c r="GR92">
        <v>1</v>
      </c>
      <c r="GS92">
        <v>1</v>
      </c>
      <c r="GT92">
        <v>0</v>
      </c>
      <c r="GU92">
        <v>0</v>
      </c>
      <c r="GV92">
        <v>2</v>
      </c>
      <c r="GW92">
        <v>2</v>
      </c>
      <c r="GX92">
        <v>2</v>
      </c>
      <c r="GY92">
        <v>1</v>
      </c>
      <c r="GZ92">
        <v>2</v>
      </c>
      <c r="HA92">
        <v>1</v>
      </c>
      <c r="HB92">
        <v>1</v>
      </c>
      <c r="HC92">
        <v>1</v>
      </c>
      <c r="HD92" s="38">
        <f t="shared" si="186"/>
        <v>4.75</v>
      </c>
      <c r="HE92" s="38">
        <f t="shared" si="187"/>
        <v>3.6666666666666665</v>
      </c>
      <c r="HF92" s="38">
        <f t="shared" si="188"/>
        <v>2.6666666666666665</v>
      </c>
      <c r="HG92" s="38">
        <f t="shared" si="189"/>
        <v>3.1428571428571428</v>
      </c>
      <c r="HH92" s="38">
        <f t="shared" si="190"/>
        <v>1.4</v>
      </c>
      <c r="HI92" s="38">
        <f t="shared" si="191"/>
        <v>1</v>
      </c>
      <c r="HJ92" s="38">
        <f t="shared" si="192"/>
        <v>1.6666666666666667</v>
      </c>
      <c r="HK92" s="38">
        <f t="shared" si="193"/>
        <v>1</v>
      </c>
      <c r="HL92" t="s">
        <v>893</v>
      </c>
      <c r="HM92">
        <v>1</v>
      </c>
      <c r="HN92" t="s">
        <v>894</v>
      </c>
      <c r="HO92">
        <v>4</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1</v>
      </c>
      <c r="JA92">
        <v>1</v>
      </c>
      <c r="JB92">
        <v>0</v>
      </c>
      <c r="JC92">
        <v>0</v>
      </c>
      <c r="JD92">
        <v>0</v>
      </c>
      <c r="JE92">
        <v>0</v>
      </c>
      <c r="JF92">
        <v>0</v>
      </c>
      <c r="JG92">
        <v>1</v>
      </c>
      <c r="JH92">
        <v>1</v>
      </c>
      <c r="JI92">
        <v>0</v>
      </c>
      <c r="JJ92">
        <v>0</v>
      </c>
      <c r="JK92">
        <v>0</v>
      </c>
      <c r="JL92">
        <v>0</v>
      </c>
      <c r="JM92">
        <v>0</v>
      </c>
      <c r="JN92">
        <v>0</v>
      </c>
      <c r="JO92">
        <v>2</v>
      </c>
      <c r="JP92">
        <v>3</v>
      </c>
      <c r="JQ92">
        <v>3</v>
      </c>
      <c r="JR92">
        <v>3</v>
      </c>
      <c r="JS92">
        <v>2</v>
      </c>
      <c r="JT92">
        <v>2</v>
      </c>
      <c r="JU92">
        <v>1</v>
      </c>
      <c r="JV92">
        <v>2</v>
      </c>
      <c r="JW92">
        <v>2</v>
      </c>
      <c r="JX92">
        <v>1</v>
      </c>
      <c r="JY92">
        <v>2</v>
      </c>
      <c r="JZ92">
        <v>2</v>
      </c>
      <c r="KA92">
        <v>1</v>
      </c>
      <c r="KB92">
        <v>0</v>
      </c>
      <c r="KC92">
        <v>2</v>
      </c>
      <c r="KD92" s="52">
        <f t="shared" si="194"/>
        <v>23</v>
      </c>
      <c r="KE92" s="48">
        <f t="shared" si="195"/>
        <v>5</v>
      </c>
      <c r="KF92" s="53">
        <f t="shared" si="196"/>
        <v>28</v>
      </c>
      <c r="KG92">
        <v>78</v>
      </c>
      <c r="KH92">
        <v>0</v>
      </c>
      <c r="KI92">
        <v>0</v>
      </c>
      <c r="KJ92">
        <v>1</v>
      </c>
      <c r="KK92">
        <v>0</v>
      </c>
      <c r="KL92">
        <v>0</v>
      </c>
      <c r="KM92">
        <v>0</v>
      </c>
      <c r="KN92">
        <v>0</v>
      </c>
      <c r="KO92">
        <v>0</v>
      </c>
      <c r="KP92">
        <v>0</v>
      </c>
      <c r="KQ92">
        <v>0</v>
      </c>
      <c r="KR92">
        <v>0</v>
      </c>
      <c r="KS92" t="s">
        <v>584</v>
      </c>
      <c r="KT92" t="s">
        <v>895</v>
      </c>
      <c r="KU92" t="s">
        <v>896</v>
      </c>
      <c r="KV92">
        <v>4</v>
      </c>
      <c r="KW92">
        <v>1</v>
      </c>
      <c r="KX92">
        <v>1</v>
      </c>
      <c r="KY92">
        <v>3</v>
      </c>
      <c r="KZ92">
        <v>0</v>
      </c>
      <c r="LA92">
        <v>2</v>
      </c>
      <c r="LB92">
        <v>2</v>
      </c>
      <c r="LC92">
        <v>2</v>
      </c>
      <c r="LD92">
        <v>2</v>
      </c>
      <c r="LE92">
        <v>2</v>
      </c>
      <c r="LF92">
        <v>2</v>
      </c>
      <c r="LG92" t="s">
        <v>584</v>
      </c>
      <c r="LH92">
        <v>4</v>
      </c>
      <c r="LI92">
        <v>2</v>
      </c>
      <c r="LJ92">
        <v>4</v>
      </c>
      <c r="LK92">
        <v>4</v>
      </c>
      <c r="LL92">
        <v>3</v>
      </c>
      <c r="LM92">
        <v>2</v>
      </c>
      <c r="LN92">
        <v>4</v>
      </c>
      <c r="LO92">
        <v>1</v>
      </c>
      <c r="LP92">
        <v>4</v>
      </c>
      <c r="LQ92">
        <v>2</v>
      </c>
      <c r="LR92">
        <v>4</v>
      </c>
      <c r="LS92">
        <v>4</v>
      </c>
      <c r="LT92">
        <v>2</v>
      </c>
      <c r="LU92">
        <v>2</v>
      </c>
      <c r="LV92">
        <v>2</v>
      </c>
      <c r="LW92">
        <v>4</v>
      </c>
      <c r="LX92">
        <v>4</v>
      </c>
      <c r="LY92">
        <v>2</v>
      </c>
      <c r="LZ92">
        <v>2</v>
      </c>
      <c r="MA92">
        <v>2</v>
      </c>
      <c r="MB92" s="3">
        <f t="shared" si="211"/>
        <v>4</v>
      </c>
      <c r="MC92" s="3">
        <f t="shared" si="168"/>
        <v>4</v>
      </c>
      <c r="MD92" s="3">
        <f t="shared" si="199"/>
        <v>4</v>
      </c>
      <c r="ME92" s="3">
        <f t="shared" si="200"/>
        <v>4</v>
      </c>
      <c r="MF92" s="3">
        <f t="shared" si="197"/>
        <v>3</v>
      </c>
      <c r="MG92" s="3">
        <f t="shared" si="198"/>
        <v>2</v>
      </c>
      <c r="MH92" s="3">
        <f t="shared" si="169"/>
        <v>2</v>
      </c>
      <c r="MI92" s="3">
        <f t="shared" si="170"/>
        <v>5</v>
      </c>
      <c r="MJ92" s="3">
        <f t="shared" si="206"/>
        <v>4</v>
      </c>
      <c r="MK92" s="3">
        <f t="shared" si="201"/>
        <v>2</v>
      </c>
      <c r="ML92" s="3">
        <f t="shared" si="207"/>
        <v>4</v>
      </c>
      <c r="MM92" s="3">
        <f t="shared" si="202"/>
        <v>4</v>
      </c>
      <c r="MN92" s="3">
        <f t="shared" si="208"/>
        <v>2</v>
      </c>
      <c r="MO92" s="3">
        <f t="shared" si="203"/>
        <v>2</v>
      </c>
      <c r="MP92" s="3">
        <f t="shared" si="209"/>
        <v>2</v>
      </c>
      <c r="MQ92" s="3">
        <f t="shared" si="210"/>
        <v>4</v>
      </c>
      <c r="MR92" s="3">
        <f t="shared" si="205"/>
        <v>4</v>
      </c>
      <c r="MS92" s="3">
        <f t="shared" si="172"/>
        <v>4</v>
      </c>
      <c r="MT92" s="3">
        <f t="shared" si="204"/>
        <v>2</v>
      </c>
      <c r="MU92" s="3">
        <f t="shared" si="173"/>
        <v>4</v>
      </c>
      <c r="MV92" s="34">
        <f t="shared" si="174"/>
        <v>66</v>
      </c>
      <c r="MW92">
        <v>3</v>
      </c>
      <c r="MX92">
        <v>2</v>
      </c>
      <c r="MY92">
        <v>1</v>
      </c>
      <c r="MZ92">
        <v>1</v>
      </c>
      <c r="NA92">
        <v>2</v>
      </c>
      <c r="NB92">
        <v>2</v>
      </c>
      <c r="NC92">
        <v>1</v>
      </c>
      <c r="ND92">
        <v>1</v>
      </c>
      <c r="NE92">
        <v>1</v>
      </c>
      <c r="NF92">
        <v>1</v>
      </c>
      <c r="NG92">
        <v>2</v>
      </c>
      <c r="NH92" s="59">
        <f>COUNTIF(MW92:NF92,"SKIP")</f>
        <v>0</v>
      </c>
      <c r="NI92">
        <f>50-(NH92*5)</f>
        <v>50</v>
      </c>
      <c r="NJ92">
        <f>SUM(MW92:NF92)</f>
        <v>15</v>
      </c>
      <c r="NK92" s="34">
        <f>100*(NJ92/NI92)</f>
        <v>30</v>
      </c>
    </row>
    <row r="93" spans="1:375" x14ac:dyDescent="0.2">
      <c r="A93" t="s">
        <v>181</v>
      </c>
      <c r="B93">
        <v>92</v>
      </c>
      <c r="C93" s="26">
        <v>42849</v>
      </c>
      <c r="D93">
        <v>2</v>
      </c>
      <c r="E93">
        <v>8</v>
      </c>
      <c r="F93">
        <v>4</v>
      </c>
      <c r="G93">
        <v>0</v>
      </c>
      <c r="H93">
        <v>1</v>
      </c>
      <c r="I93">
        <v>0</v>
      </c>
      <c r="J93">
        <v>0</v>
      </c>
      <c r="K93">
        <v>0</v>
      </c>
      <c r="L93">
        <v>1</v>
      </c>
      <c r="M93">
        <v>2</v>
      </c>
      <c r="N93">
        <v>3</v>
      </c>
      <c r="O93">
        <v>3</v>
      </c>
      <c r="P93">
        <v>4</v>
      </c>
      <c r="Q93">
        <v>3</v>
      </c>
      <c r="R93">
        <v>1</v>
      </c>
      <c r="S93">
        <v>4</v>
      </c>
      <c r="T93">
        <f t="shared" ref="T93:T118" si="212">IF(G93=1,0,IF(H93=1,-1,IF(I93=1,1,IF(J93=1,1,IF(K93=1,"SKIP","ERROR")))))</f>
        <v>-1</v>
      </c>
      <c r="U93">
        <f t="shared" ref="U93:U118" si="213">IF(L93=1,2,0)</f>
        <v>2</v>
      </c>
      <c r="V93" s="35">
        <f t="shared" si="179"/>
        <v>21</v>
      </c>
      <c r="W93">
        <v>3</v>
      </c>
      <c r="X93">
        <v>1</v>
      </c>
      <c r="Y93">
        <v>2</v>
      </c>
      <c r="Z93">
        <v>1</v>
      </c>
      <c r="AA93">
        <v>1</v>
      </c>
      <c r="AB93">
        <v>3</v>
      </c>
      <c r="AC93">
        <v>2</v>
      </c>
      <c r="AD93">
        <v>2</v>
      </c>
      <c r="AE93">
        <v>3</v>
      </c>
      <c r="AF93">
        <v>2</v>
      </c>
      <c r="AG93">
        <v>2</v>
      </c>
      <c r="AH93">
        <v>2</v>
      </c>
      <c r="AI93">
        <v>4</v>
      </c>
      <c r="AJ93" s="38">
        <f t="shared" si="180"/>
        <v>9</v>
      </c>
      <c r="AK93" s="38">
        <f t="shared" si="181"/>
        <v>9</v>
      </c>
      <c r="AL93" s="38">
        <f t="shared" si="182"/>
        <v>10</v>
      </c>
      <c r="AM93" s="38">
        <f t="shared" si="183"/>
        <v>28</v>
      </c>
      <c r="AN93">
        <v>0</v>
      </c>
      <c r="AO93">
        <v>1</v>
      </c>
      <c r="AP93">
        <v>0</v>
      </c>
      <c r="AQ93">
        <v>0</v>
      </c>
      <c r="AR93">
        <v>0</v>
      </c>
      <c r="AS93">
        <v>0</v>
      </c>
      <c r="AT93">
        <v>1</v>
      </c>
      <c r="AU93">
        <v>0</v>
      </c>
      <c r="AV93">
        <v>0</v>
      </c>
      <c r="AW93">
        <v>0</v>
      </c>
      <c r="AX93">
        <v>0</v>
      </c>
      <c r="AY93">
        <v>0</v>
      </c>
      <c r="AZ93">
        <v>1</v>
      </c>
      <c r="BA93">
        <v>0</v>
      </c>
      <c r="BB93">
        <v>0</v>
      </c>
      <c r="BC93">
        <v>0</v>
      </c>
      <c r="BD93">
        <v>1</v>
      </c>
      <c r="BE93">
        <v>0</v>
      </c>
      <c r="BF93">
        <v>0</v>
      </c>
      <c r="BG93">
        <v>0</v>
      </c>
      <c r="BH93">
        <v>0</v>
      </c>
      <c r="BI93">
        <v>1</v>
      </c>
      <c r="BJ93">
        <v>0</v>
      </c>
      <c r="BK93">
        <v>0</v>
      </c>
      <c r="BL93">
        <v>0</v>
      </c>
      <c r="BM93">
        <v>0</v>
      </c>
      <c r="BN93">
        <v>1</v>
      </c>
      <c r="BO93">
        <v>0</v>
      </c>
      <c r="BP93">
        <v>0</v>
      </c>
      <c r="BQ93">
        <v>0</v>
      </c>
      <c r="BR93">
        <v>0</v>
      </c>
      <c r="BS93">
        <v>1</v>
      </c>
      <c r="BT93">
        <v>0</v>
      </c>
      <c r="BU93">
        <v>0</v>
      </c>
      <c r="BV93">
        <v>0</v>
      </c>
      <c r="BW93">
        <v>0</v>
      </c>
      <c r="BX93">
        <v>1</v>
      </c>
      <c r="BY93">
        <v>0</v>
      </c>
      <c r="BZ93">
        <v>0</v>
      </c>
      <c r="CA93">
        <v>0</v>
      </c>
      <c r="CB93">
        <v>1</v>
      </c>
      <c r="CC93">
        <v>0</v>
      </c>
      <c r="CD93">
        <v>0</v>
      </c>
      <c r="CE93">
        <v>0</v>
      </c>
      <c r="CF93">
        <v>0</v>
      </c>
      <c r="CG93">
        <v>1</v>
      </c>
      <c r="CH93">
        <v>0</v>
      </c>
      <c r="CI93">
        <v>0</v>
      </c>
      <c r="CJ93">
        <v>0</v>
      </c>
      <c r="CK93">
        <v>0</v>
      </c>
      <c r="CL93">
        <v>0</v>
      </c>
      <c r="CM93">
        <v>1</v>
      </c>
      <c r="CN93">
        <v>0</v>
      </c>
      <c r="CO93">
        <v>0</v>
      </c>
      <c r="CP93">
        <v>0</v>
      </c>
      <c r="CQ93">
        <v>1</v>
      </c>
      <c r="CR93">
        <v>0</v>
      </c>
      <c r="CS93">
        <v>0</v>
      </c>
      <c r="CT93">
        <v>0</v>
      </c>
      <c r="CU93">
        <v>0</v>
      </c>
      <c r="CV93">
        <v>0</v>
      </c>
      <c r="CW93">
        <v>0</v>
      </c>
      <c r="CX93">
        <v>1</v>
      </c>
      <c r="CY93">
        <v>0</v>
      </c>
      <c r="CZ93">
        <v>0</v>
      </c>
      <c r="DA93">
        <v>0</v>
      </c>
      <c r="DB93">
        <v>0</v>
      </c>
      <c r="DC93">
        <v>1</v>
      </c>
      <c r="DD93">
        <v>0</v>
      </c>
      <c r="DE93">
        <v>0</v>
      </c>
      <c r="DF93">
        <v>0</v>
      </c>
      <c r="DG93">
        <v>1</v>
      </c>
      <c r="DH93">
        <v>0</v>
      </c>
      <c r="DI93">
        <v>0</v>
      </c>
      <c r="DJ93">
        <v>0</v>
      </c>
      <c r="DK93">
        <v>0</v>
      </c>
      <c r="DL93">
        <v>0</v>
      </c>
      <c r="DM93">
        <v>1</v>
      </c>
      <c r="DN93">
        <v>0</v>
      </c>
      <c r="DO93">
        <v>0</v>
      </c>
      <c r="DP93">
        <v>0</v>
      </c>
      <c r="DQ93">
        <v>1</v>
      </c>
      <c r="DR93">
        <v>0</v>
      </c>
      <c r="DS93">
        <v>0</v>
      </c>
      <c r="DT93">
        <v>0</v>
      </c>
      <c r="DU93">
        <v>1</v>
      </c>
      <c r="DV93">
        <v>0</v>
      </c>
      <c r="DW93">
        <v>0</v>
      </c>
      <c r="DX93">
        <v>0</v>
      </c>
      <c r="DY93">
        <v>0</v>
      </c>
      <c r="DZ93">
        <v>1</v>
      </c>
      <c r="EA93">
        <v>0</v>
      </c>
      <c r="EB93">
        <v>0</v>
      </c>
      <c r="EC93">
        <v>0</v>
      </c>
      <c r="ED93">
        <v>0</v>
      </c>
      <c r="EF93">
        <v>0</v>
      </c>
      <c r="EG93">
        <v>0</v>
      </c>
      <c r="EH93">
        <v>1</v>
      </c>
      <c r="EI93">
        <v>0</v>
      </c>
      <c r="EJ93">
        <v>0</v>
      </c>
      <c r="EK93">
        <v>0</v>
      </c>
      <c r="EL93">
        <v>0</v>
      </c>
      <c r="EM93">
        <v>1</v>
      </c>
      <c r="EN93">
        <v>0</v>
      </c>
      <c r="EO93">
        <v>0</v>
      </c>
      <c r="EP93" s="40">
        <f t="shared" si="146"/>
        <v>1</v>
      </c>
      <c r="EQ93" s="40">
        <f t="shared" si="147"/>
        <v>1</v>
      </c>
      <c r="ER93" s="40">
        <f t="shared" si="148"/>
        <v>2</v>
      </c>
      <c r="ES93" s="40">
        <f t="shared" si="149"/>
        <v>1</v>
      </c>
      <c r="ET93" s="40">
        <f t="shared" si="150"/>
        <v>1</v>
      </c>
      <c r="EU93" s="40">
        <f t="shared" si="151"/>
        <v>1</v>
      </c>
      <c r="EV93" s="40">
        <f t="shared" si="152"/>
        <v>1</v>
      </c>
      <c r="EW93" s="40">
        <f t="shared" si="153"/>
        <v>1</v>
      </c>
      <c r="EX93" s="40">
        <f t="shared" si="154"/>
        <v>0</v>
      </c>
      <c r="EY93" s="40">
        <f t="shared" si="155"/>
        <v>0</v>
      </c>
      <c r="EZ93" s="40">
        <f t="shared" si="156"/>
        <v>1</v>
      </c>
      <c r="FA93" s="40">
        <f t="shared" si="157"/>
        <v>0</v>
      </c>
      <c r="FB93" s="40">
        <f t="shared" si="158"/>
        <v>2</v>
      </c>
      <c r="FC93" s="40">
        <f t="shared" si="159"/>
        <v>2</v>
      </c>
      <c r="FD93" s="40">
        <f t="shared" si="160"/>
        <v>1</v>
      </c>
      <c r="FE93" s="40">
        <f t="shared" si="161"/>
        <v>2</v>
      </c>
      <c r="FF93" s="40">
        <f t="shared" si="162"/>
        <v>1</v>
      </c>
      <c r="FG93" s="40">
        <f t="shared" si="163"/>
        <v>0</v>
      </c>
      <c r="FH93" s="40">
        <f t="shared" si="164"/>
        <v>0</v>
      </c>
      <c r="FI93" s="40">
        <f t="shared" si="165"/>
        <v>2</v>
      </c>
      <c r="FJ93" s="40">
        <f t="shared" si="166"/>
        <v>2</v>
      </c>
      <c r="FK93" s="38">
        <f t="shared" ref="FK93:FK109" si="214">SUM(EP93:FJ93)</f>
        <v>22</v>
      </c>
      <c r="FL93">
        <v>6</v>
      </c>
      <c r="FM93">
        <v>6</v>
      </c>
      <c r="FN93">
        <v>6</v>
      </c>
      <c r="FO93">
        <v>6</v>
      </c>
      <c r="FP93">
        <v>3</v>
      </c>
      <c r="FQ93">
        <v>3</v>
      </c>
      <c r="FR93">
        <v>7</v>
      </c>
      <c r="FS93">
        <v>6</v>
      </c>
      <c r="FT93">
        <v>7</v>
      </c>
      <c r="FU93">
        <v>0</v>
      </c>
      <c r="FV93" s="38">
        <f t="shared" si="184"/>
        <v>28</v>
      </c>
      <c r="FW93" s="38">
        <f t="shared" si="185"/>
        <v>22</v>
      </c>
      <c r="FX93">
        <v>4</v>
      </c>
      <c r="FY93">
        <v>4</v>
      </c>
      <c r="FZ93">
        <v>3</v>
      </c>
      <c r="GA93">
        <v>5</v>
      </c>
      <c r="GB93">
        <v>3</v>
      </c>
      <c r="GC93">
        <v>3</v>
      </c>
      <c r="GD93">
        <v>4</v>
      </c>
      <c r="GE93">
        <v>4</v>
      </c>
      <c r="GF93">
        <v>4</v>
      </c>
      <c r="GG93">
        <v>1</v>
      </c>
      <c r="GH93">
        <v>2</v>
      </c>
      <c r="GI93">
        <v>1</v>
      </c>
      <c r="GJ93">
        <v>2</v>
      </c>
      <c r="GK93">
        <v>2</v>
      </c>
      <c r="GL93">
        <v>2</v>
      </c>
      <c r="GM93">
        <v>1</v>
      </c>
      <c r="GN93">
        <v>2</v>
      </c>
      <c r="GO93">
        <v>5</v>
      </c>
      <c r="GP93">
        <v>4</v>
      </c>
      <c r="GQ93">
        <v>4</v>
      </c>
      <c r="GR93">
        <v>3</v>
      </c>
      <c r="GS93">
        <v>3</v>
      </c>
      <c r="GT93">
        <v>2</v>
      </c>
      <c r="GU93">
        <v>3</v>
      </c>
      <c r="GV93">
        <v>2</v>
      </c>
      <c r="GW93">
        <v>3</v>
      </c>
      <c r="GX93">
        <v>3</v>
      </c>
      <c r="GY93">
        <v>2</v>
      </c>
      <c r="GZ93">
        <v>2</v>
      </c>
      <c r="HA93">
        <v>2</v>
      </c>
      <c r="HB93">
        <v>2</v>
      </c>
      <c r="HC93">
        <v>1</v>
      </c>
      <c r="HD93" s="38">
        <f t="shared" si="186"/>
        <v>4</v>
      </c>
      <c r="HE93" s="38">
        <f t="shared" si="187"/>
        <v>3.3333333333333335</v>
      </c>
      <c r="HF93" s="38">
        <f t="shared" si="188"/>
        <v>3</v>
      </c>
      <c r="HG93" s="38">
        <f t="shared" si="189"/>
        <v>1.7142857142857142</v>
      </c>
      <c r="HH93" s="38">
        <f t="shared" si="190"/>
        <v>3.8</v>
      </c>
      <c r="HI93" s="38">
        <f t="shared" si="191"/>
        <v>2.5</v>
      </c>
      <c r="HJ93" s="38">
        <f t="shared" si="192"/>
        <v>2.3333333333333335</v>
      </c>
      <c r="HK93" s="38">
        <f t="shared" si="193"/>
        <v>1.6666666666666667</v>
      </c>
      <c r="HL93" t="s">
        <v>897</v>
      </c>
      <c r="HM93">
        <v>1</v>
      </c>
      <c r="HN93" t="s">
        <v>584</v>
      </c>
      <c r="HO93">
        <v>4</v>
      </c>
      <c r="HP93">
        <v>0</v>
      </c>
      <c r="HQ93">
        <v>1</v>
      </c>
      <c r="HR93">
        <v>0</v>
      </c>
      <c r="HS93">
        <v>1</v>
      </c>
      <c r="HT93">
        <v>0</v>
      </c>
      <c r="HU93">
        <v>0</v>
      </c>
      <c r="HV93">
        <v>0</v>
      </c>
      <c r="HW93">
        <v>0</v>
      </c>
      <c r="HX93">
        <v>0</v>
      </c>
      <c r="HY93">
        <v>0</v>
      </c>
      <c r="HZ93">
        <v>0</v>
      </c>
      <c r="IA93">
        <v>0</v>
      </c>
      <c r="IB93">
        <v>0</v>
      </c>
      <c r="IC93">
        <v>0</v>
      </c>
      <c r="ID93">
        <v>1</v>
      </c>
      <c r="IE93">
        <v>1</v>
      </c>
      <c r="IF93">
        <v>0</v>
      </c>
      <c r="IG93">
        <v>0</v>
      </c>
      <c r="IH93">
        <v>0</v>
      </c>
      <c r="II93">
        <v>0</v>
      </c>
      <c r="IJ93">
        <v>0</v>
      </c>
      <c r="IK93">
        <v>0</v>
      </c>
      <c r="IL93">
        <v>1</v>
      </c>
      <c r="IM93">
        <v>1</v>
      </c>
      <c r="IN93">
        <v>0</v>
      </c>
      <c r="IO93">
        <v>0</v>
      </c>
      <c r="IP93">
        <v>1</v>
      </c>
      <c r="IQ93">
        <v>1</v>
      </c>
      <c r="IR93">
        <v>0</v>
      </c>
      <c r="IS93">
        <v>0</v>
      </c>
      <c r="IT93">
        <v>0</v>
      </c>
      <c r="IU93">
        <v>0</v>
      </c>
      <c r="IV93">
        <v>0</v>
      </c>
      <c r="IW93">
        <v>0</v>
      </c>
      <c r="IX93">
        <v>0</v>
      </c>
      <c r="IY93">
        <v>0</v>
      </c>
      <c r="IZ93">
        <v>0</v>
      </c>
      <c r="JA93">
        <v>0</v>
      </c>
      <c r="JB93">
        <v>0</v>
      </c>
      <c r="JC93">
        <v>1</v>
      </c>
      <c r="JD93">
        <v>0</v>
      </c>
      <c r="JE93">
        <v>1</v>
      </c>
      <c r="JF93">
        <v>1</v>
      </c>
      <c r="JG93">
        <v>1</v>
      </c>
      <c r="JH93">
        <v>0</v>
      </c>
      <c r="JI93">
        <v>0</v>
      </c>
      <c r="JJ93">
        <v>1</v>
      </c>
      <c r="JK93">
        <v>1</v>
      </c>
      <c r="JL93">
        <v>0</v>
      </c>
      <c r="JM93">
        <v>0</v>
      </c>
      <c r="JN93">
        <v>0</v>
      </c>
      <c r="JO93">
        <v>0</v>
      </c>
      <c r="JP93">
        <v>2</v>
      </c>
      <c r="JQ93">
        <v>0</v>
      </c>
      <c r="JR93">
        <v>2</v>
      </c>
      <c r="JS93">
        <v>2</v>
      </c>
      <c r="JT93">
        <v>1</v>
      </c>
      <c r="JU93">
        <v>0</v>
      </c>
      <c r="JV93">
        <v>2</v>
      </c>
      <c r="JW93">
        <v>1</v>
      </c>
      <c r="JX93">
        <v>2</v>
      </c>
      <c r="JY93">
        <v>0</v>
      </c>
      <c r="JZ93">
        <v>2</v>
      </c>
      <c r="KA93">
        <v>0</v>
      </c>
      <c r="KB93">
        <v>0</v>
      </c>
      <c r="KC93">
        <v>0</v>
      </c>
      <c r="KD93" s="52">
        <f t="shared" si="194"/>
        <v>12</v>
      </c>
      <c r="KE93" s="48">
        <f t="shared" si="195"/>
        <v>2</v>
      </c>
      <c r="KF93" s="53">
        <f t="shared" si="196"/>
        <v>14</v>
      </c>
      <c r="KG93">
        <v>32</v>
      </c>
      <c r="KH93">
        <v>0</v>
      </c>
      <c r="KI93">
        <v>0</v>
      </c>
      <c r="KJ93">
        <v>1</v>
      </c>
      <c r="KK93">
        <v>0</v>
      </c>
      <c r="KL93">
        <v>0</v>
      </c>
      <c r="KM93">
        <v>0</v>
      </c>
      <c r="KN93">
        <v>0</v>
      </c>
      <c r="KO93">
        <v>0</v>
      </c>
      <c r="KP93">
        <v>1</v>
      </c>
      <c r="KQ93">
        <v>0</v>
      </c>
      <c r="KR93">
        <v>0</v>
      </c>
      <c r="KS93" t="s">
        <v>584</v>
      </c>
      <c r="KT93" t="s">
        <v>898</v>
      </c>
      <c r="KU93" t="s">
        <v>899</v>
      </c>
      <c r="KV93">
        <v>3</v>
      </c>
      <c r="KW93">
        <v>1</v>
      </c>
      <c r="KX93">
        <v>1</v>
      </c>
      <c r="KY93">
        <v>3</v>
      </c>
      <c r="KZ93">
        <v>1</v>
      </c>
      <c r="LA93">
        <v>3</v>
      </c>
      <c r="LB93">
        <v>1</v>
      </c>
      <c r="LC93">
        <v>3</v>
      </c>
      <c r="LD93">
        <v>3</v>
      </c>
      <c r="LE93">
        <v>1</v>
      </c>
      <c r="LF93">
        <v>3</v>
      </c>
      <c r="LG93" t="s">
        <v>584</v>
      </c>
      <c r="LH93">
        <v>3</v>
      </c>
      <c r="LI93">
        <v>2</v>
      </c>
      <c r="LJ93">
        <v>5</v>
      </c>
      <c r="LK93">
        <v>5</v>
      </c>
      <c r="LL93">
        <v>3</v>
      </c>
      <c r="LM93">
        <v>5</v>
      </c>
      <c r="LN93">
        <v>1</v>
      </c>
      <c r="LO93">
        <v>1</v>
      </c>
      <c r="LP93">
        <v>5</v>
      </c>
      <c r="LQ93">
        <v>4</v>
      </c>
      <c r="LR93">
        <v>3</v>
      </c>
      <c r="LS93">
        <v>3</v>
      </c>
      <c r="LT93">
        <v>5</v>
      </c>
      <c r="LU93">
        <v>1</v>
      </c>
      <c r="LV93">
        <v>5</v>
      </c>
      <c r="LW93">
        <v>1</v>
      </c>
      <c r="LX93">
        <v>5</v>
      </c>
      <c r="LY93">
        <v>2</v>
      </c>
      <c r="LZ93">
        <v>2</v>
      </c>
      <c r="MA93">
        <v>2</v>
      </c>
      <c r="MB93" s="3">
        <f t="shared" si="211"/>
        <v>3</v>
      </c>
      <c r="MC93" s="3">
        <f t="shared" si="168"/>
        <v>4</v>
      </c>
      <c r="MD93" s="3">
        <f t="shared" si="199"/>
        <v>5</v>
      </c>
      <c r="ME93" s="3">
        <f t="shared" si="200"/>
        <v>5</v>
      </c>
      <c r="MF93" s="3">
        <f t="shared" si="197"/>
        <v>3</v>
      </c>
      <c r="MG93" s="3">
        <f t="shared" si="198"/>
        <v>5</v>
      </c>
      <c r="MH93" s="3">
        <f t="shared" si="169"/>
        <v>5</v>
      </c>
      <c r="MI93" s="3">
        <f t="shared" si="170"/>
        <v>5</v>
      </c>
      <c r="MJ93" s="3">
        <f t="shared" si="206"/>
        <v>5</v>
      </c>
      <c r="MK93" s="3">
        <f t="shared" si="201"/>
        <v>4</v>
      </c>
      <c r="ML93" s="3">
        <f t="shared" si="207"/>
        <v>3</v>
      </c>
      <c r="MM93" s="3">
        <f t="shared" si="202"/>
        <v>3</v>
      </c>
      <c r="MN93" s="3">
        <f t="shared" si="208"/>
        <v>5</v>
      </c>
      <c r="MO93" s="3">
        <f t="shared" si="203"/>
        <v>1</v>
      </c>
      <c r="MP93" s="3">
        <f t="shared" si="209"/>
        <v>5</v>
      </c>
      <c r="MQ93" s="3">
        <f t="shared" si="210"/>
        <v>1</v>
      </c>
      <c r="MR93" s="3">
        <f t="shared" si="205"/>
        <v>5</v>
      </c>
      <c r="MS93" s="3">
        <f t="shared" si="172"/>
        <v>4</v>
      </c>
      <c r="MT93" s="3">
        <f t="shared" si="204"/>
        <v>2</v>
      </c>
      <c r="MU93" s="3">
        <f t="shared" si="173"/>
        <v>4</v>
      </c>
      <c r="MV93" s="34">
        <f t="shared" si="174"/>
        <v>77</v>
      </c>
      <c r="MW93">
        <v>2</v>
      </c>
      <c r="MX93">
        <v>1</v>
      </c>
      <c r="MY93">
        <v>1</v>
      </c>
      <c r="MZ93">
        <v>1</v>
      </c>
      <c r="NA93">
        <v>0</v>
      </c>
      <c r="NB93">
        <v>1</v>
      </c>
      <c r="NC93">
        <v>1</v>
      </c>
      <c r="ND93">
        <v>1</v>
      </c>
      <c r="NE93">
        <v>2</v>
      </c>
      <c r="NF93">
        <v>1</v>
      </c>
      <c r="NG93">
        <v>2</v>
      </c>
      <c r="NH93" s="59">
        <f>COUNTIF(MW93:NF93,"SKIP")</f>
        <v>0</v>
      </c>
      <c r="NI93">
        <f>50-(NH93*5)</f>
        <v>50</v>
      </c>
      <c r="NJ93">
        <f>SUM(MW93:NF93)</f>
        <v>11</v>
      </c>
      <c r="NK93" s="34">
        <f>100*(NJ93/NI93)</f>
        <v>22</v>
      </c>
    </row>
    <row r="94" spans="1:375" x14ac:dyDescent="0.2">
      <c r="A94" t="s">
        <v>182</v>
      </c>
      <c r="B94">
        <v>93</v>
      </c>
      <c r="C94" s="26">
        <v>42901</v>
      </c>
      <c r="D94">
        <v>5</v>
      </c>
      <c r="E94">
        <v>5</v>
      </c>
      <c r="F94">
        <v>5</v>
      </c>
      <c r="G94">
        <v>1</v>
      </c>
      <c r="H94">
        <v>0</v>
      </c>
      <c r="I94">
        <v>0</v>
      </c>
      <c r="J94">
        <v>0</v>
      </c>
      <c r="K94">
        <v>0</v>
      </c>
      <c r="L94">
        <v>0</v>
      </c>
      <c r="M94">
        <v>0</v>
      </c>
      <c r="N94">
        <v>0</v>
      </c>
      <c r="O94">
        <v>0</v>
      </c>
      <c r="P94">
        <v>4</v>
      </c>
      <c r="Q94">
        <v>0</v>
      </c>
      <c r="R94">
        <v>0</v>
      </c>
      <c r="S94">
        <v>0</v>
      </c>
      <c r="T94">
        <f t="shared" si="212"/>
        <v>0</v>
      </c>
      <c r="U94">
        <f t="shared" si="213"/>
        <v>0</v>
      </c>
      <c r="V94" s="35">
        <f t="shared" si="179"/>
        <v>4</v>
      </c>
      <c r="W94">
        <v>0</v>
      </c>
      <c r="X94">
        <v>0</v>
      </c>
      <c r="Y94">
        <v>0</v>
      </c>
      <c r="Z94">
        <v>0</v>
      </c>
      <c r="AA94">
        <v>0</v>
      </c>
      <c r="AB94">
        <v>0</v>
      </c>
      <c r="AC94">
        <v>0</v>
      </c>
      <c r="AD94">
        <v>1</v>
      </c>
      <c r="AE94">
        <v>1</v>
      </c>
      <c r="AF94">
        <v>1</v>
      </c>
      <c r="AG94">
        <v>2</v>
      </c>
      <c r="AH94">
        <v>0</v>
      </c>
      <c r="AI94">
        <v>0</v>
      </c>
      <c r="AJ94" s="38">
        <f t="shared" si="180"/>
        <v>5</v>
      </c>
      <c r="AK94" s="38">
        <f t="shared" si="181"/>
        <v>0</v>
      </c>
      <c r="AL94" s="38">
        <f t="shared" si="182"/>
        <v>0</v>
      </c>
      <c r="AM94" s="38">
        <f t="shared" si="183"/>
        <v>5</v>
      </c>
      <c r="AN94">
        <v>1</v>
      </c>
      <c r="AO94">
        <v>0</v>
      </c>
      <c r="AP94">
        <v>0</v>
      </c>
      <c r="AQ94">
        <v>0</v>
      </c>
      <c r="AR94">
        <v>0</v>
      </c>
      <c r="AS94">
        <v>1</v>
      </c>
      <c r="AT94">
        <v>0</v>
      </c>
      <c r="AU94">
        <v>0</v>
      </c>
      <c r="AV94">
        <v>0</v>
      </c>
      <c r="AW94">
        <v>0</v>
      </c>
      <c r="AX94">
        <v>1</v>
      </c>
      <c r="AY94">
        <v>0</v>
      </c>
      <c r="AZ94">
        <v>0</v>
      </c>
      <c r="BA94">
        <v>0</v>
      </c>
      <c r="BB94">
        <v>0</v>
      </c>
      <c r="BC94">
        <v>1</v>
      </c>
      <c r="BD94">
        <v>0</v>
      </c>
      <c r="BE94">
        <v>0</v>
      </c>
      <c r="BF94">
        <v>0</v>
      </c>
      <c r="BG94">
        <v>0</v>
      </c>
      <c r="BH94">
        <v>1</v>
      </c>
      <c r="BI94">
        <v>0</v>
      </c>
      <c r="BJ94">
        <v>0</v>
      </c>
      <c r="BK94">
        <v>0</v>
      </c>
      <c r="BL94">
        <v>0</v>
      </c>
      <c r="BM94">
        <v>1</v>
      </c>
      <c r="BN94">
        <v>0</v>
      </c>
      <c r="BO94">
        <v>0</v>
      </c>
      <c r="BP94">
        <v>0</v>
      </c>
      <c r="BQ94">
        <v>0</v>
      </c>
      <c r="BR94">
        <v>0</v>
      </c>
      <c r="BS94">
        <v>1</v>
      </c>
      <c r="BT94">
        <v>0</v>
      </c>
      <c r="BU94">
        <v>0</v>
      </c>
      <c r="BV94">
        <v>0</v>
      </c>
      <c r="BW94">
        <v>1</v>
      </c>
      <c r="BX94">
        <v>0</v>
      </c>
      <c r="BY94">
        <v>0</v>
      </c>
      <c r="BZ94">
        <v>0</v>
      </c>
      <c r="CA94">
        <v>0</v>
      </c>
      <c r="CB94">
        <v>1</v>
      </c>
      <c r="CC94">
        <v>0</v>
      </c>
      <c r="CD94">
        <v>0</v>
      </c>
      <c r="CE94">
        <v>0</v>
      </c>
      <c r="CF94">
        <v>0</v>
      </c>
      <c r="CG94">
        <v>1</v>
      </c>
      <c r="CH94">
        <v>0</v>
      </c>
      <c r="CI94">
        <v>0</v>
      </c>
      <c r="CJ94">
        <v>0</v>
      </c>
      <c r="CK94">
        <v>0</v>
      </c>
      <c r="CL94">
        <v>1</v>
      </c>
      <c r="CM94">
        <v>0</v>
      </c>
      <c r="CN94">
        <v>0</v>
      </c>
      <c r="CO94">
        <v>0</v>
      </c>
      <c r="CP94">
        <v>0</v>
      </c>
      <c r="CQ94">
        <v>1</v>
      </c>
      <c r="CR94">
        <v>0</v>
      </c>
      <c r="CS94">
        <v>0</v>
      </c>
      <c r="CT94">
        <v>0</v>
      </c>
      <c r="CU94">
        <v>0</v>
      </c>
      <c r="CV94">
        <v>1</v>
      </c>
      <c r="CW94">
        <v>0</v>
      </c>
      <c r="CX94">
        <v>0</v>
      </c>
      <c r="CY94">
        <v>0</v>
      </c>
      <c r="CZ94">
        <v>0</v>
      </c>
      <c r="DA94">
        <v>1</v>
      </c>
      <c r="DB94">
        <v>0</v>
      </c>
      <c r="DC94">
        <v>0</v>
      </c>
      <c r="DD94">
        <v>0</v>
      </c>
      <c r="DE94">
        <v>0</v>
      </c>
      <c r="DF94">
        <v>1</v>
      </c>
      <c r="DG94">
        <v>0</v>
      </c>
      <c r="DH94">
        <v>0</v>
      </c>
      <c r="DI94">
        <v>0</v>
      </c>
      <c r="DJ94">
        <v>0</v>
      </c>
      <c r="DK94">
        <v>0</v>
      </c>
      <c r="DL94">
        <v>1</v>
      </c>
      <c r="DM94">
        <v>0</v>
      </c>
      <c r="DN94">
        <v>0</v>
      </c>
      <c r="DO94">
        <v>0</v>
      </c>
      <c r="DP94">
        <v>0</v>
      </c>
      <c r="DQ94">
        <v>1</v>
      </c>
      <c r="DR94">
        <v>0</v>
      </c>
      <c r="DS94">
        <v>0</v>
      </c>
      <c r="DT94">
        <v>0</v>
      </c>
      <c r="DU94">
        <v>1</v>
      </c>
      <c r="DV94">
        <v>0</v>
      </c>
      <c r="DW94">
        <v>0</v>
      </c>
      <c r="DX94">
        <v>0</v>
      </c>
      <c r="DY94">
        <v>0</v>
      </c>
      <c r="DZ94">
        <v>1</v>
      </c>
      <c r="EA94">
        <v>0</v>
      </c>
      <c r="EB94">
        <v>0</v>
      </c>
      <c r="EC94">
        <v>0</v>
      </c>
      <c r="ED94">
        <v>0</v>
      </c>
      <c r="EF94">
        <v>1</v>
      </c>
      <c r="EG94">
        <v>0</v>
      </c>
      <c r="EH94">
        <v>0</v>
      </c>
      <c r="EI94">
        <v>0</v>
      </c>
      <c r="EJ94">
        <v>0</v>
      </c>
      <c r="EK94">
        <v>1</v>
      </c>
      <c r="EL94">
        <v>0</v>
      </c>
      <c r="EM94">
        <v>0</v>
      </c>
      <c r="EN94">
        <v>0</v>
      </c>
      <c r="EO94">
        <v>0</v>
      </c>
      <c r="EP94" s="40">
        <f t="shared" si="146"/>
        <v>0</v>
      </c>
      <c r="EQ94" s="40">
        <f t="shared" si="147"/>
        <v>0</v>
      </c>
      <c r="ER94" s="40">
        <f t="shared" si="148"/>
        <v>0</v>
      </c>
      <c r="ES94" s="40">
        <f t="shared" si="149"/>
        <v>0</v>
      </c>
      <c r="ET94" s="40">
        <f t="shared" si="150"/>
        <v>0</v>
      </c>
      <c r="EU94" s="40">
        <f t="shared" si="151"/>
        <v>0</v>
      </c>
      <c r="EV94" s="40">
        <f t="shared" si="152"/>
        <v>1</v>
      </c>
      <c r="EW94" s="40">
        <f t="shared" si="153"/>
        <v>0</v>
      </c>
      <c r="EX94" s="40">
        <f t="shared" si="154"/>
        <v>0</v>
      </c>
      <c r="EY94" s="40">
        <f t="shared" si="155"/>
        <v>0</v>
      </c>
      <c r="EZ94" s="40">
        <f t="shared" si="156"/>
        <v>0</v>
      </c>
      <c r="FA94" s="40">
        <f t="shared" si="157"/>
        <v>0</v>
      </c>
      <c r="FB94" s="40">
        <f t="shared" si="158"/>
        <v>0</v>
      </c>
      <c r="FC94" s="40">
        <f t="shared" si="159"/>
        <v>0</v>
      </c>
      <c r="FD94" s="40">
        <f t="shared" si="160"/>
        <v>0</v>
      </c>
      <c r="FE94" s="40">
        <f t="shared" si="161"/>
        <v>1</v>
      </c>
      <c r="FF94" s="40">
        <f t="shared" si="162"/>
        <v>1</v>
      </c>
      <c r="FG94" s="40">
        <f t="shared" si="163"/>
        <v>0</v>
      </c>
      <c r="FH94" s="40">
        <f t="shared" si="164"/>
        <v>0</v>
      </c>
      <c r="FI94" s="40">
        <f t="shared" si="165"/>
        <v>0</v>
      </c>
      <c r="FJ94" s="40">
        <f t="shared" si="166"/>
        <v>0</v>
      </c>
      <c r="FK94" s="38">
        <f t="shared" si="214"/>
        <v>3</v>
      </c>
      <c r="FL94">
        <v>7</v>
      </c>
      <c r="FM94">
        <v>7</v>
      </c>
      <c r="FN94">
        <v>7</v>
      </c>
      <c r="FO94">
        <v>7</v>
      </c>
      <c r="FP94">
        <v>7</v>
      </c>
      <c r="FQ94">
        <v>7</v>
      </c>
      <c r="FR94">
        <v>5</v>
      </c>
      <c r="FS94">
        <v>3</v>
      </c>
      <c r="FT94">
        <v>3</v>
      </c>
      <c r="FU94">
        <v>0</v>
      </c>
      <c r="FV94" s="38">
        <f t="shared" si="184"/>
        <v>29</v>
      </c>
      <c r="FW94" s="38">
        <f t="shared" si="185"/>
        <v>24</v>
      </c>
      <c r="FX94">
        <v>5</v>
      </c>
      <c r="FY94">
        <v>5</v>
      </c>
      <c r="FZ94">
        <v>5</v>
      </c>
      <c r="GA94">
        <v>5</v>
      </c>
      <c r="GB94">
        <v>5</v>
      </c>
      <c r="GC94">
        <v>5</v>
      </c>
      <c r="GD94">
        <v>5</v>
      </c>
      <c r="GE94">
        <v>5</v>
      </c>
      <c r="GF94">
        <v>1</v>
      </c>
      <c r="GG94">
        <v>5</v>
      </c>
      <c r="GH94">
        <v>5</v>
      </c>
      <c r="GI94">
        <v>3</v>
      </c>
      <c r="GJ94">
        <v>3</v>
      </c>
      <c r="GK94">
        <v>5</v>
      </c>
      <c r="GL94">
        <v>5</v>
      </c>
      <c r="GM94">
        <v>5</v>
      </c>
      <c r="GN94">
        <v>5</v>
      </c>
      <c r="GO94">
        <v>5</v>
      </c>
      <c r="GP94">
        <v>2</v>
      </c>
      <c r="GQ94">
        <v>5</v>
      </c>
      <c r="GR94">
        <v>5</v>
      </c>
      <c r="GS94">
        <v>5</v>
      </c>
      <c r="GT94">
        <v>5</v>
      </c>
      <c r="GU94">
        <v>5</v>
      </c>
      <c r="GV94">
        <v>5</v>
      </c>
      <c r="GW94">
        <v>2</v>
      </c>
      <c r="GX94">
        <v>2</v>
      </c>
      <c r="GY94">
        <v>2</v>
      </c>
      <c r="GZ94">
        <v>5</v>
      </c>
      <c r="HA94">
        <v>5</v>
      </c>
      <c r="HB94">
        <v>5</v>
      </c>
      <c r="HC94">
        <v>5</v>
      </c>
      <c r="HD94" s="38">
        <f t="shared" si="186"/>
        <v>5</v>
      </c>
      <c r="HE94" s="38">
        <f t="shared" si="187"/>
        <v>5</v>
      </c>
      <c r="HF94" s="38">
        <f t="shared" si="188"/>
        <v>3.6666666666666665</v>
      </c>
      <c r="HG94" s="38">
        <f t="shared" si="189"/>
        <v>4.4285714285714288</v>
      </c>
      <c r="HH94" s="38">
        <f t="shared" si="190"/>
        <v>4.4000000000000004</v>
      </c>
      <c r="HI94" s="38">
        <f t="shared" si="191"/>
        <v>4.25</v>
      </c>
      <c r="HJ94" s="38">
        <f t="shared" si="192"/>
        <v>3</v>
      </c>
      <c r="HK94" s="38">
        <f t="shared" si="193"/>
        <v>5</v>
      </c>
      <c r="HL94">
        <v>540</v>
      </c>
      <c r="HM94">
        <v>0</v>
      </c>
      <c r="HN94" t="s">
        <v>584</v>
      </c>
      <c r="HO94">
        <v>1</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1</v>
      </c>
      <c r="JH94">
        <v>1</v>
      </c>
      <c r="JI94">
        <v>0</v>
      </c>
      <c r="JJ94">
        <v>0</v>
      </c>
      <c r="JK94">
        <v>0</v>
      </c>
      <c r="JL94">
        <v>0</v>
      </c>
      <c r="JM94">
        <v>0</v>
      </c>
      <c r="JN94">
        <v>0</v>
      </c>
      <c r="JO94">
        <v>0</v>
      </c>
      <c r="JP94">
        <v>0</v>
      </c>
      <c r="JQ94">
        <v>2</v>
      </c>
      <c r="JR94">
        <v>2</v>
      </c>
      <c r="JS94">
        <v>0</v>
      </c>
      <c r="JT94">
        <v>0</v>
      </c>
      <c r="JU94">
        <v>0</v>
      </c>
      <c r="JV94">
        <v>0</v>
      </c>
      <c r="JW94">
        <v>0</v>
      </c>
      <c r="JX94">
        <v>0</v>
      </c>
      <c r="JY94">
        <v>0</v>
      </c>
      <c r="JZ94">
        <v>0</v>
      </c>
      <c r="KA94">
        <v>0</v>
      </c>
      <c r="KB94">
        <v>0</v>
      </c>
      <c r="KC94">
        <v>0</v>
      </c>
      <c r="KD94" s="52">
        <f t="shared" si="194"/>
        <v>4</v>
      </c>
      <c r="KE94" s="48">
        <f t="shared" si="195"/>
        <v>0</v>
      </c>
      <c r="KF94" s="53">
        <f t="shared" si="196"/>
        <v>4</v>
      </c>
      <c r="KG94">
        <v>57</v>
      </c>
      <c r="KH94">
        <v>0</v>
      </c>
      <c r="KI94">
        <v>1</v>
      </c>
      <c r="KJ94">
        <v>0</v>
      </c>
      <c r="KK94">
        <v>0</v>
      </c>
      <c r="KL94">
        <v>0</v>
      </c>
      <c r="KM94">
        <v>0</v>
      </c>
      <c r="KN94">
        <v>0</v>
      </c>
      <c r="KO94">
        <v>0</v>
      </c>
      <c r="KP94">
        <v>0</v>
      </c>
      <c r="KQ94">
        <v>0</v>
      </c>
      <c r="KR94">
        <v>0</v>
      </c>
      <c r="KS94" t="s">
        <v>584</v>
      </c>
      <c r="KT94" t="s">
        <v>900</v>
      </c>
      <c r="KU94" t="s">
        <v>901</v>
      </c>
      <c r="KV94">
        <v>2</v>
      </c>
      <c r="KW94">
        <v>0</v>
      </c>
      <c r="KX94">
        <v>0</v>
      </c>
      <c r="KY94">
        <v>1</v>
      </c>
      <c r="KZ94">
        <v>0</v>
      </c>
      <c r="LA94">
        <v>2</v>
      </c>
      <c r="LB94">
        <v>2</v>
      </c>
      <c r="LC94">
        <v>2</v>
      </c>
      <c r="LD94">
        <v>2</v>
      </c>
      <c r="LE94">
        <v>2</v>
      </c>
      <c r="LF94">
        <v>2</v>
      </c>
      <c r="LG94" t="s">
        <v>584</v>
      </c>
      <c r="LH94">
        <v>1</v>
      </c>
      <c r="LI94">
        <v>1</v>
      </c>
      <c r="LJ94">
        <v>2</v>
      </c>
      <c r="LK94">
        <v>1</v>
      </c>
      <c r="LL94">
        <v>3</v>
      </c>
      <c r="LM94">
        <v>3</v>
      </c>
      <c r="LN94">
        <v>1</v>
      </c>
      <c r="LO94">
        <v>1</v>
      </c>
      <c r="LP94">
        <v>2</v>
      </c>
      <c r="LQ94">
        <v>3</v>
      </c>
      <c r="LR94">
        <v>4</v>
      </c>
      <c r="LS94">
        <v>1</v>
      </c>
      <c r="LT94">
        <v>2</v>
      </c>
      <c r="LU94">
        <v>1</v>
      </c>
      <c r="LV94">
        <v>3</v>
      </c>
      <c r="LW94">
        <v>2</v>
      </c>
      <c r="LX94">
        <v>1</v>
      </c>
      <c r="LY94">
        <v>1</v>
      </c>
      <c r="LZ94">
        <v>5</v>
      </c>
      <c r="MA94">
        <v>5</v>
      </c>
      <c r="MB94" s="3">
        <f t="shared" si="211"/>
        <v>1</v>
      </c>
      <c r="MC94" s="3">
        <f t="shared" si="168"/>
        <v>5</v>
      </c>
      <c r="MD94" s="3">
        <f t="shared" si="199"/>
        <v>2</v>
      </c>
      <c r="ME94" s="3">
        <f t="shared" si="200"/>
        <v>1</v>
      </c>
      <c r="MF94" s="3">
        <f t="shared" si="197"/>
        <v>3</v>
      </c>
      <c r="MG94" s="3">
        <f t="shared" si="198"/>
        <v>3</v>
      </c>
      <c r="MH94" s="3">
        <f t="shared" si="169"/>
        <v>5</v>
      </c>
      <c r="MI94" s="3">
        <f t="shared" si="170"/>
        <v>5</v>
      </c>
      <c r="MJ94" s="3">
        <f t="shared" si="206"/>
        <v>2</v>
      </c>
      <c r="MK94" s="3">
        <f t="shared" si="201"/>
        <v>3</v>
      </c>
      <c r="ML94" s="3">
        <f t="shared" si="207"/>
        <v>4</v>
      </c>
      <c r="MM94" s="3">
        <f t="shared" si="202"/>
        <v>1</v>
      </c>
      <c r="MN94" s="3">
        <f t="shared" si="208"/>
        <v>2</v>
      </c>
      <c r="MO94" s="3">
        <f t="shared" si="203"/>
        <v>1</v>
      </c>
      <c r="MP94" s="3">
        <f t="shared" si="209"/>
        <v>3</v>
      </c>
      <c r="MQ94" s="3">
        <f t="shared" si="210"/>
        <v>2</v>
      </c>
      <c r="MR94" s="3">
        <f t="shared" si="205"/>
        <v>1</v>
      </c>
      <c r="MS94" s="3">
        <f t="shared" si="172"/>
        <v>5</v>
      </c>
      <c r="MT94" s="3">
        <f t="shared" si="204"/>
        <v>5</v>
      </c>
      <c r="MU94" s="3">
        <f t="shared" si="173"/>
        <v>1</v>
      </c>
      <c r="MV94" s="34">
        <f t="shared" si="174"/>
        <v>55</v>
      </c>
      <c r="MW94">
        <v>2</v>
      </c>
      <c r="MX94">
        <v>0</v>
      </c>
      <c r="MY94">
        <v>1</v>
      </c>
      <c r="MZ94">
        <v>0</v>
      </c>
      <c r="NA94">
        <v>0</v>
      </c>
      <c r="NB94">
        <v>0</v>
      </c>
      <c r="NC94">
        <v>0</v>
      </c>
      <c r="ND94">
        <v>1</v>
      </c>
      <c r="NE94">
        <v>0</v>
      </c>
      <c r="NF94">
        <v>0</v>
      </c>
      <c r="NG94">
        <v>2</v>
      </c>
      <c r="NH94" s="59">
        <f>COUNTIF(MW94:NF94,"SKIP")</f>
        <v>0</v>
      </c>
      <c r="NI94">
        <f>50-(NH94*5)</f>
        <v>50</v>
      </c>
      <c r="NJ94">
        <f>SUM(MW94:NF94)</f>
        <v>4</v>
      </c>
      <c r="NK94" s="34">
        <f>100*(NJ94/NI94)</f>
        <v>8</v>
      </c>
    </row>
    <row r="95" spans="1:375" x14ac:dyDescent="0.2">
      <c r="A95" t="s">
        <v>183</v>
      </c>
      <c r="B95">
        <v>94</v>
      </c>
      <c r="C95" s="26">
        <v>42849</v>
      </c>
      <c r="D95">
        <v>7</v>
      </c>
      <c r="E95">
        <v>9</v>
      </c>
      <c r="F95">
        <v>7</v>
      </c>
      <c r="G95">
        <v>0</v>
      </c>
      <c r="H95">
        <v>0</v>
      </c>
      <c r="I95">
        <v>0</v>
      </c>
      <c r="J95">
        <v>1</v>
      </c>
      <c r="K95">
        <v>0</v>
      </c>
      <c r="L95">
        <v>1</v>
      </c>
      <c r="M95">
        <v>3</v>
      </c>
      <c r="N95">
        <v>4</v>
      </c>
      <c r="O95">
        <v>1</v>
      </c>
      <c r="P95">
        <v>5</v>
      </c>
      <c r="Q95">
        <v>2</v>
      </c>
      <c r="R95">
        <v>4</v>
      </c>
      <c r="S95">
        <v>0</v>
      </c>
      <c r="T95">
        <f t="shared" si="212"/>
        <v>1</v>
      </c>
      <c r="U95">
        <f t="shared" si="213"/>
        <v>2</v>
      </c>
      <c r="V95" s="35">
        <f t="shared" si="179"/>
        <v>22</v>
      </c>
      <c r="W95">
        <v>4</v>
      </c>
      <c r="X95">
        <v>2</v>
      </c>
      <c r="Y95">
        <v>3</v>
      </c>
      <c r="Z95">
        <v>4</v>
      </c>
      <c r="AA95">
        <v>2</v>
      </c>
      <c r="AB95">
        <v>4</v>
      </c>
      <c r="AC95">
        <v>1</v>
      </c>
      <c r="AD95">
        <v>4</v>
      </c>
      <c r="AE95">
        <v>4</v>
      </c>
      <c r="AF95">
        <v>4</v>
      </c>
      <c r="AG95">
        <v>4</v>
      </c>
      <c r="AH95">
        <v>3</v>
      </c>
      <c r="AI95">
        <v>1</v>
      </c>
      <c r="AJ95" s="38">
        <f t="shared" si="180"/>
        <v>16</v>
      </c>
      <c r="AK95" s="38">
        <f t="shared" si="181"/>
        <v>6</v>
      </c>
      <c r="AL95" s="38">
        <f t="shared" si="182"/>
        <v>18</v>
      </c>
      <c r="AM95" s="38">
        <f t="shared" si="183"/>
        <v>40</v>
      </c>
      <c r="AN95">
        <v>0</v>
      </c>
      <c r="AO95">
        <v>1</v>
      </c>
      <c r="AP95">
        <v>0</v>
      </c>
      <c r="AQ95">
        <v>0</v>
      </c>
      <c r="AR95">
        <v>0</v>
      </c>
      <c r="AS95">
        <v>0</v>
      </c>
      <c r="AT95">
        <v>1</v>
      </c>
      <c r="AU95">
        <v>0</v>
      </c>
      <c r="AV95">
        <v>0</v>
      </c>
      <c r="AW95">
        <v>0</v>
      </c>
      <c r="AX95">
        <v>0</v>
      </c>
      <c r="AY95">
        <v>0</v>
      </c>
      <c r="AZ95">
        <v>1</v>
      </c>
      <c r="BA95">
        <v>0</v>
      </c>
      <c r="BB95">
        <v>0</v>
      </c>
      <c r="BC95">
        <v>0</v>
      </c>
      <c r="BD95">
        <v>1</v>
      </c>
      <c r="BE95">
        <v>1</v>
      </c>
      <c r="BF95">
        <v>0</v>
      </c>
      <c r="BG95">
        <v>0</v>
      </c>
      <c r="BH95">
        <v>1</v>
      </c>
      <c r="BI95">
        <v>0</v>
      </c>
      <c r="BJ95">
        <v>0</v>
      </c>
      <c r="BK95">
        <v>0</v>
      </c>
      <c r="BL95">
        <v>0</v>
      </c>
      <c r="BM95">
        <v>1</v>
      </c>
      <c r="BN95">
        <v>0</v>
      </c>
      <c r="BO95">
        <v>0</v>
      </c>
      <c r="BP95">
        <v>0</v>
      </c>
      <c r="BQ95">
        <v>0</v>
      </c>
      <c r="BR95">
        <v>0</v>
      </c>
      <c r="BS95">
        <v>1</v>
      </c>
      <c r="BT95">
        <v>0</v>
      </c>
      <c r="BU95">
        <v>0</v>
      </c>
      <c r="BV95">
        <v>0</v>
      </c>
      <c r="BW95">
        <v>0</v>
      </c>
      <c r="BX95">
        <v>1</v>
      </c>
      <c r="BY95">
        <v>0</v>
      </c>
      <c r="BZ95">
        <v>0</v>
      </c>
      <c r="CA95">
        <v>0</v>
      </c>
      <c r="CB95">
        <v>1</v>
      </c>
      <c r="CC95">
        <v>0</v>
      </c>
      <c r="CD95">
        <v>0</v>
      </c>
      <c r="CE95">
        <v>0</v>
      </c>
      <c r="CF95">
        <v>0</v>
      </c>
      <c r="CG95">
        <v>0</v>
      </c>
      <c r="CH95">
        <v>1</v>
      </c>
      <c r="CI95">
        <v>0</v>
      </c>
      <c r="CJ95">
        <v>0</v>
      </c>
      <c r="CK95">
        <v>0</v>
      </c>
      <c r="CL95">
        <v>0</v>
      </c>
      <c r="CM95">
        <v>1</v>
      </c>
      <c r="CN95">
        <v>0</v>
      </c>
      <c r="CO95">
        <v>0</v>
      </c>
      <c r="CP95">
        <v>0</v>
      </c>
      <c r="CQ95">
        <v>0</v>
      </c>
      <c r="CR95">
        <v>1</v>
      </c>
      <c r="CS95">
        <v>1</v>
      </c>
      <c r="CT95">
        <v>0</v>
      </c>
      <c r="CU95">
        <v>0</v>
      </c>
      <c r="CV95">
        <v>0</v>
      </c>
      <c r="CW95">
        <v>1</v>
      </c>
      <c r="CX95">
        <v>1</v>
      </c>
      <c r="CY95">
        <v>0</v>
      </c>
      <c r="CZ95">
        <v>0</v>
      </c>
      <c r="DA95">
        <v>0</v>
      </c>
      <c r="DB95">
        <v>1</v>
      </c>
      <c r="DC95">
        <v>0</v>
      </c>
      <c r="DD95">
        <v>0</v>
      </c>
      <c r="DE95">
        <v>0</v>
      </c>
      <c r="DF95">
        <v>0</v>
      </c>
      <c r="DG95">
        <v>1</v>
      </c>
      <c r="DH95">
        <v>1</v>
      </c>
      <c r="DI95">
        <v>0</v>
      </c>
      <c r="DJ95">
        <v>0</v>
      </c>
      <c r="DK95">
        <v>0</v>
      </c>
      <c r="DL95">
        <v>1</v>
      </c>
      <c r="DM95">
        <v>0</v>
      </c>
      <c r="DN95">
        <v>1</v>
      </c>
      <c r="DO95">
        <v>0</v>
      </c>
      <c r="DP95">
        <v>0</v>
      </c>
      <c r="DQ95">
        <v>1</v>
      </c>
      <c r="DR95">
        <v>1</v>
      </c>
      <c r="DS95">
        <v>1</v>
      </c>
      <c r="DT95">
        <v>0</v>
      </c>
      <c r="DU95">
        <v>0</v>
      </c>
      <c r="DV95">
        <v>1</v>
      </c>
      <c r="DW95">
        <v>1</v>
      </c>
      <c r="DX95">
        <v>1</v>
      </c>
      <c r="DY95">
        <v>0</v>
      </c>
      <c r="DZ95">
        <v>0</v>
      </c>
      <c r="EA95">
        <v>0</v>
      </c>
      <c r="EB95">
        <v>1</v>
      </c>
      <c r="EC95">
        <v>0</v>
      </c>
      <c r="ED95">
        <v>0</v>
      </c>
      <c r="EE95">
        <v>0</v>
      </c>
      <c r="EF95">
        <v>0</v>
      </c>
      <c r="EG95">
        <v>1</v>
      </c>
      <c r="EH95">
        <v>1</v>
      </c>
      <c r="EI95">
        <v>0</v>
      </c>
      <c r="EJ95">
        <v>0</v>
      </c>
      <c r="EK95">
        <v>0</v>
      </c>
      <c r="EL95">
        <v>1</v>
      </c>
      <c r="EM95">
        <v>0</v>
      </c>
      <c r="EN95">
        <v>0</v>
      </c>
      <c r="EO95">
        <v>0</v>
      </c>
      <c r="EP95" s="40">
        <f t="shared" si="146"/>
        <v>1</v>
      </c>
      <c r="EQ95" s="40">
        <f t="shared" si="147"/>
        <v>1</v>
      </c>
      <c r="ER95" s="40">
        <f t="shared" si="148"/>
        <v>2</v>
      </c>
      <c r="ES95" s="40">
        <f t="shared" si="149"/>
        <v>2</v>
      </c>
      <c r="ET95" s="40">
        <f t="shared" si="150"/>
        <v>0</v>
      </c>
      <c r="EU95" s="40">
        <f t="shared" si="151"/>
        <v>0</v>
      </c>
      <c r="EV95" s="40">
        <f t="shared" si="152"/>
        <v>1</v>
      </c>
      <c r="EW95" s="40">
        <f t="shared" si="153"/>
        <v>1</v>
      </c>
      <c r="EX95" s="40">
        <f t="shared" si="154"/>
        <v>0</v>
      </c>
      <c r="EY95" s="40">
        <f t="shared" si="155"/>
        <v>1</v>
      </c>
      <c r="EZ95" s="40">
        <f t="shared" si="156"/>
        <v>1</v>
      </c>
      <c r="FA95" s="40">
        <f t="shared" si="157"/>
        <v>2</v>
      </c>
      <c r="FB95" s="40">
        <f t="shared" si="158"/>
        <v>2</v>
      </c>
      <c r="FC95" s="40">
        <f t="shared" si="159"/>
        <v>1</v>
      </c>
      <c r="FD95" s="40">
        <f t="shared" si="160"/>
        <v>2</v>
      </c>
      <c r="FE95" s="40">
        <f t="shared" si="161"/>
        <v>3</v>
      </c>
      <c r="FF95" s="40">
        <f t="shared" si="162"/>
        <v>3</v>
      </c>
      <c r="FG95" s="40">
        <f t="shared" si="163"/>
        <v>3</v>
      </c>
      <c r="FH95" s="40">
        <f t="shared" si="164"/>
        <v>2</v>
      </c>
      <c r="FI95" s="40">
        <f t="shared" si="165"/>
        <v>2</v>
      </c>
      <c r="FJ95" s="40">
        <f t="shared" si="166"/>
        <v>1</v>
      </c>
      <c r="FK95" s="38">
        <f t="shared" si="214"/>
        <v>31</v>
      </c>
      <c r="FL95">
        <v>0</v>
      </c>
      <c r="FM95">
        <v>0</v>
      </c>
      <c r="FN95">
        <v>0</v>
      </c>
      <c r="FO95">
        <v>0</v>
      </c>
      <c r="FP95">
        <v>0</v>
      </c>
      <c r="FQ95">
        <v>2</v>
      </c>
      <c r="FR95">
        <v>7</v>
      </c>
      <c r="FS95">
        <v>6</v>
      </c>
      <c r="FT95">
        <v>5</v>
      </c>
      <c r="FU95">
        <v>3</v>
      </c>
      <c r="FV95" s="38">
        <f t="shared" si="184"/>
        <v>16</v>
      </c>
      <c r="FW95" s="38">
        <f t="shared" si="185"/>
        <v>7</v>
      </c>
      <c r="FX95">
        <v>0</v>
      </c>
      <c r="FY95">
        <v>5</v>
      </c>
      <c r="FZ95">
        <v>1</v>
      </c>
      <c r="GA95">
        <v>0</v>
      </c>
      <c r="GB95">
        <v>4</v>
      </c>
      <c r="GC95">
        <v>0</v>
      </c>
      <c r="GD95">
        <v>0</v>
      </c>
      <c r="GE95">
        <v>5</v>
      </c>
      <c r="GF95">
        <v>4</v>
      </c>
      <c r="GG95">
        <v>0</v>
      </c>
      <c r="GH95">
        <v>0</v>
      </c>
      <c r="GI95">
        <v>0</v>
      </c>
      <c r="GJ95">
        <v>0</v>
      </c>
      <c r="GK95">
        <v>0</v>
      </c>
      <c r="GL95">
        <v>0</v>
      </c>
      <c r="GM95">
        <v>0</v>
      </c>
      <c r="GN95">
        <v>0</v>
      </c>
      <c r="GO95">
        <v>2</v>
      </c>
      <c r="GP95">
        <v>4</v>
      </c>
      <c r="GQ95">
        <v>0</v>
      </c>
      <c r="GR95">
        <v>0</v>
      </c>
      <c r="GS95">
        <v>4</v>
      </c>
      <c r="GT95">
        <v>0</v>
      </c>
      <c r="GU95">
        <v>0</v>
      </c>
      <c r="GV95">
        <v>0</v>
      </c>
      <c r="GW95">
        <v>0</v>
      </c>
      <c r="GX95">
        <v>0</v>
      </c>
      <c r="GY95">
        <v>0</v>
      </c>
      <c r="GZ95">
        <v>1</v>
      </c>
      <c r="HA95">
        <v>3</v>
      </c>
      <c r="HB95">
        <v>1</v>
      </c>
      <c r="HC95">
        <v>1</v>
      </c>
      <c r="HD95" s="38">
        <f t="shared" si="186"/>
        <v>1.5</v>
      </c>
      <c r="HE95" s="38">
        <f t="shared" si="187"/>
        <v>1.3333333333333333</v>
      </c>
      <c r="HF95" s="38">
        <f t="shared" si="188"/>
        <v>3</v>
      </c>
      <c r="HG95" s="38">
        <f t="shared" si="189"/>
        <v>0</v>
      </c>
      <c r="HH95" s="38">
        <f t="shared" si="190"/>
        <v>2</v>
      </c>
      <c r="HI95" s="38">
        <f t="shared" si="191"/>
        <v>0</v>
      </c>
      <c r="HJ95" s="38">
        <f t="shared" si="192"/>
        <v>0.33333333333333331</v>
      </c>
      <c r="HK95" s="38">
        <f t="shared" si="193"/>
        <v>1.6666666666666667</v>
      </c>
      <c r="HL95" t="s">
        <v>795</v>
      </c>
      <c r="HM95">
        <v>1</v>
      </c>
      <c r="HN95" t="s">
        <v>902</v>
      </c>
      <c r="HO95">
        <v>7</v>
      </c>
      <c r="HP95">
        <v>0</v>
      </c>
      <c r="HQ95">
        <v>0</v>
      </c>
      <c r="HR95">
        <v>0</v>
      </c>
      <c r="HS95">
        <v>0</v>
      </c>
      <c r="HT95">
        <v>0</v>
      </c>
      <c r="HU95">
        <v>0</v>
      </c>
      <c r="HV95">
        <v>0</v>
      </c>
      <c r="HW95">
        <v>0</v>
      </c>
      <c r="HX95">
        <v>0</v>
      </c>
      <c r="HY95">
        <v>0</v>
      </c>
      <c r="HZ95">
        <v>0</v>
      </c>
      <c r="IA95">
        <v>0</v>
      </c>
      <c r="IB95">
        <v>0</v>
      </c>
      <c r="IC95">
        <v>0</v>
      </c>
      <c r="ID95">
        <v>0</v>
      </c>
      <c r="IE95">
        <v>0</v>
      </c>
      <c r="IF95">
        <v>0</v>
      </c>
      <c r="IG95">
        <v>1</v>
      </c>
      <c r="IH95">
        <v>0</v>
      </c>
      <c r="II95">
        <v>0</v>
      </c>
      <c r="IJ95">
        <v>0</v>
      </c>
      <c r="IK95">
        <v>0</v>
      </c>
      <c r="IL95">
        <v>0</v>
      </c>
      <c r="IM95">
        <v>0</v>
      </c>
      <c r="IN95">
        <v>0</v>
      </c>
      <c r="IO95">
        <v>0</v>
      </c>
      <c r="IP95">
        <v>0</v>
      </c>
      <c r="IQ95">
        <v>0</v>
      </c>
      <c r="IR95">
        <v>0</v>
      </c>
      <c r="IS95">
        <v>0</v>
      </c>
      <c r="IT95">
        <v>0</v>
      </c>
      <c r="IU95">
        <v>0</v>
      </c>
      <c r="IV95">
        <v>0</v>
      </c>
      <c r="IW95">
        <v>0</v>
      </c>
      <c r="IX95">
        <v>1</v>
      </c>
      <c r="IY95">
        <v>0</v>
      </c>
      <c r="IZ95">
        <v>0</v>
      </c>
      <c r="JA95">
        <v>1</v>
      </c>
      <c r="JB95">
        <v>0</v>
      </c>
      <c r="JC95">
        <v>0</v>
      </c>
      <c r="JD95">
        <v>0</v>
      </c>
      <c r="JE95">
        <v>1</v>
      </c>
      <c r="JF95">
        <v>0</v>
      </c>
      <c r="JG95">
        <v>0</v>
      </c>
      <c r="JH95">
        <v>0</v>
      </c>
      <c r="JI95">
        <v>0</v>
      </c>
      <c r="JJ95">
        <v>1</v>
      </c>
      <c r="JK95">
        <v>0</v>
      </c>
      <c r="JL95">
        <v>0</v>
      </c>
      <c r="JM95">
        <v>1</v>
      </c>
      <c r="JN95">
        <v>0</v>
      </c>
      <c r="JO95">
        <v>3</v>
      </c>
      <c r="JP95">
        <v>3</v>
      </c>
      <c r="JQ95">
        <v>3</v>
      </c>
      <c r="JR95">
        <v>3</v>
      </c>
      <c r="JS95">
        <v>2</v>
      </c>
      <c r="JU95">
        <v>3</v>
      </c>
      <c r="JW95">
        <v>2</v>
      </c>
      <c r="JX95">
        <v>1</v>
      </c>
      <c r="JY95">
        <v>0</v>
      </c>
      <c r="JZ95">
        <v>3</v>
      </c>
      <c r="KA95">
        <v>3</v>
      </c>
      <c r="KB95">
        <v>0</v>
      </c>
      <c r="KC95">
        <v>1</v>
      </c>
      <c r="KD95" s="52">
        <f t="shared" si="194"/>
        <v>20</v>
      </c>
      <c r="KE95" s="48">
        <f t="shared" si="195"/>
        <v>7</v>
      </c>
      <c r="KF95" s="53">
        <f t="shared" si="196"/>
        <v>27</v>
      </c>
      <c r="KG95">
        <v>83</v>
      </c>
      <c r="KH95">
        <v>0</v>
      </c>
      <c r="KI95">
        <v>0</v>
      </c>
      <c r="KJ95">
        <v>1</v>
      </c>
      <c r="KK95">
        <v>0</v>
      </c>
      <c r="KL95">
        <v>0</v>
      </c>
      <c r="KM95">
        <v>0</v>
      </c>
      <c r="KN95">
        <v>0</v>
      </c>
      <c r="KO95">
        <v>0</v>
      </c>
      <c r="KP95">
        <v>1</v>
      </c>
      <c r="KQ95">
        <v>0</v>
      </c>
      <c r="KR95">
        <v>0</v>
      </c>
      <c r="KT95" t="s">
        <v>903</v>
      </c>
      <c r="KU95" t="s">
        <v>904</v>
      </c>
      <c r="KV95">
        <v>3</v>
      </c>
      <c r="KW95">
        <v>1</v>
      </c>
      <c r="KX95">
        <v>1</v>
      </c>
      <c r="KY95">
        <v>1</v>
      </c>
      <c r="KZ95">
        <v>1</v>
      </c>
      <c r="LA95">
        <v>2</v>
      </c>
      <c r="LB95">
        <v>2</v>
      </c>
      <c r="LC95">
        <v>2</v>
      </c>
      <c r="LD95">
        <v>1</v>
      </c>
      <c r="LE95">
        <v>1</v>
      </c>
      <c r="LF95">
        <v>1</v>
      </c>
      <c r="LH95">
        <v>4</v>
      </c>
      <c r="LI95">
        <v>1</v>
      </c>
      <c r="LJ95">
        <v>4</v>
      </c>
      <c r="LK95">
        <v>3</v>
      </c>
      <c r="LL95">
        <v>1</v>
      </c>
      <c r="LM95">
        <v>3</v>
      </c>
      <c r="LN95">
        <v>1</v>
      </c>
      <c r="LO95">
        <v>1</v>
      </c>
      <c r="LP95">
        <v>5</v>
      </c>
      <c r="LQ95">
        <v>5</v>
      </c>
      <c r="LR95">
        <v>5</v>
      </c>
      <c r="LS95">
        <v>5</v>
      </c>
      <c r="LT95">
        <v>5</v>
      </c>
      <c r="LU95">
        <v>1</v>
      </c>
      <c r="LV95">
        <v>5</v>
      </c>
      <c r="LW95">
        <v>1</v>
      </c>
      <c r="LX95">
        <v>5</v>
      </c>
      <c r="LY95">
        <v>5</v>
      </c>
      <c r="LZ95">
        <v>5</v>
      </c>
      <c r="MA95">
        <v>1</v>
      </c>
      <c r="MB95" s="3">
        <f t="shared" si="211"/>
        <v>4</v>
      </c>
      <c r="MC95" s="3">
        <f t="shared" si="168"/>
        <v>5</v>
      </c>
      <c r="MD95" s="3">
        <f t="shared" si="199"/>
        <v>4</v>
      </c>
      <c r="ME95" s="3">
        <f t="shared" si="200"/>
        <v>3</v>
      </c>
      <c r="MF95" s="3">
        <f t="shared" si="197"/>
        <v>1</v>
      </c>
      <c r="MG95" s="3">
        <f t="shared" si="198"/>
        <v>3</v>
      </c>
      <c r="MH95" s="3">
        <f t="shared" si="169"/>
        <v>5</v>
      </c>
      <c r="MI95" s="3">
        <f t="shared" si="170"/>
        <v>5</v>
      </c>
      <c r="MJ95" s="3">
        <f t="shared" si="206"/>
        <v>5</v>
      </c>
      <c r="MK95" s="3">
        <f t="shared" si="201"/>
        <v>5</v>
      </c>
      <c r="ML95" s="3">
        <f t="shared" si="207"/>
        <v>5</v>
      </c>
      <c r="MM95" s="3">
        <f t="shared" si="202"/>
        <v>5</v>
      </c>
      <c r="MN95" s="3">
        <f t="shared" si="208"/>
        <v>5</v>
      </c>
      <c r="MO95" s="3">
        <f t="shared" si="203"/>
        <v>1</v>
      </c>
      <c r="MP95" s="3">
        <f t="shared" si="209"/>
        <v>5</v>
      </c>
      <c r="MQ95" s="3">
        <f t="shared" si="210"/>
        <v>1</v>
      </c>
      <c r="MR95" s="3">
        <f t="shared" si="205"/>
        <v>5</v>
      </c>
      <c r="MS95" s="3">
        <f t="shared" si="172"/>
        <v>1</v>
      </c>
      <c r="MT95" s="3">
        <f t="shared" si="204"/>
        <v>5</v>
      </c>
      <c r="MU95" s="3">
        <f t="shared" si="173"/>
        <v>5</v>
      </c>
      <c r="MV95" s="34">
        <f t="shared" si="174"/>
        <v>78</v>
      </c>
      <c r="MW95">
        <v>3</v>
      </c>
      <c r="MX95">
        <v>2</v>
      </c>
      <c r="MY95">
        <v>2</v>
      </c>
      <c r="MZ95">
        <v>3</v>
      </c>
      <c r="NA95">
        <v>0</v>
      </c>
      <c r="NB95">
        <v>2</v>
      </c>
      <c r="NC95">
        <v>2</v>
      </c>
      <c r="ND95">
        <v>3</v>
      </c>
      <c r="NE95">
        <v>3</v>
      </c>
      <c r="NF95">
        <v>3</v>
      </c>
      <c r="NG95">
        <v>2</v>
      </c>
      <c r="NH95" s="59">
        <f t="shared" ref="NH95:NH120" si="215">COUNTIF(MW95:NF95,"SKIP")</f>
        <v>0</v>
      </c>
      <c r="NI95">
        <f t="shared" ref="NI95:NI120" si="216">50-(NH95*5)</f>
        <v>50</v>
      </c>
      <c r="NJ95">
        <f t="shared" ref="NJ95:NJ120" si="217">SUM(MW95:NF95)</f>
        <v>23</v>
      </c>
      <c r="NK95" s="34">
        <f t="shared" ref="NK95:NK120" si="218">100*(NJ95/NI95)</f>
        <v>46</v>
      </c>
    </row>
    <row r="96" spans="1:375" x14ac:dyDescent="0.2">
      <c r="A96" t="s">
        <v>184</v>
      </c>
      <c r="B96">
        <v>95</v>
      </c>
      <c r="C96" s="26">
        <v>42895</v>
      </c>
      <c r="D96">
        <v>5</v>
      </c>
      <c r="E96">
        <v>9</v>
      </c>
      <c r="F96">
        <v>8</v>
      </c>
      <c r="G96">
        <v>0</v>
      </c>
      <c r="H96">
        <v>1</v>
      </c>
      <c r="I96">
        <v>0</v>
      </c>
      <c r="J96">
        <v>0</v>
      </c>
      <c r="K96">
        <v>0</v>
      </c>
      <c r="L96">
        <v>1</v>
      </c>
      <c r="M96">
        <v>2</v>
      </c>
      <c r="N96">
        <v>2</v>
      </c>
      <c r="O96">
        <v>0</v>
      </c>
      <c r="P96">
        <v>2</v>
      </c>
      <c r="Q96">
        <v>0</v>
      </c>
      <c r="R96">
        <v>1</v>
      </c>
      <c r="S96">
        <v>2</v>
      </c>
      <c r="T96">
        <f t="shared" si="212"/>
        <v>-1</v>
      </c>
      <c r="U96">
        <f t="shared" si="213"/>
        <v>2</v>
      </c>
      <c r="V96" s="35">
        <f t="shared" si="179"/>
        <v>10</v>
      </c>
      <c r="W96">
        <v>2</v>
      </c>
      <c r="X96">
        <v>0</v>
      </c>
      <c r="Y96">
        <v>0</v>
      </c>
      <c r="Z96">
        <v>0</v>
      </c>
      <c r="AA96">
        <v>0</v>
      </c>
      <c r="AB96">
        <v>2</v>
      </c>
      <c r="AC96">
        <v>0</v>
      </c>
      <c r="AD96">
        <v>3</v>
      </c>
      <c r="AE96">
        <v>0</v>
      </c>
      <c r="AF96">
        <v>2</v>
      </c>
      <c r="AG96">
        <v>2</v>
      </c>
      <c r="AH96">
        <v>2</v>
      </c>
      <c r="AI96">
        <v>1</v>
      </c>
      <c r="AJ96" s="38">
        <f t="shared" si="180"/>
        <v>7</v>
      </c>
      <c r="AK96" s="38">
        <f t="shared" si="181"/>
        <v>3</v>
      </c>
      <c r="AL96" s="38">
        <f t="shared" si="182"/>
        <v>4</v>
      </c>
      <c r="AM96" s="38">
        <f t="shared" si="183"/>
        <v>14</v>
      </c>
      <c r="AN96">
        <v>1</v>
      </c>
      <c r="AO96">
        <v>0</v>
      </c>
      <c r="AP96">
        <v>0</v>
      </c>
      <c r="AQ96">
        <v>0</v>
      </c>
      <c r="AR96">
        <v>0</v>
      </c>
      <c r="AS96">
        <v>1</v>
      </c>
      <c r="AT96">
        <v>0</v>
      </c>
      <c r="AU96">
        <v>0</v>
      </c>
      <c r="AV96">
        <v>0</v>
      </c>
      <c r="AW96">
        <v>0</v>
      </c>
      <c r="AX96">
        <v>1</v>
      </c>
      <c r="AY96">
        <v>0</v>
      </c>
      <c r="AZ96">
        <v>0</v>
      </c>
      <c r="BA96">
        <v>0</v>
      </c>
      <c r="BB96">
        <v>0</v>
      </c>
      <c r="BC96">
        <v>0</v>
      </c>
      <c r="BD96">
        <v>1</v>
      </c>
      <c r="BE96">
        <v>0</v>
      </c>
      <c r="BF96">
        <v>0</v>
      </c>
      <c r="BG96">
        <v>0</v>
      </c>
      <c r="BH96">
        <v>1</v>
      </c>
      <c r="BI96">
        <v>0</v>
      </c>
      <c r="BJ96">
        <v>0</v>
      </c>
      <c r="BK96">
        <v>0</v>
      </c>
      <c r="BL96">
        <v>0</v>
      </c>
      <c r="BM96">
        <v>1</v>
      </c>
      <c r="BN96">
        <v>0</v>
      </c>
      <c r="BO96">
        <v>0</v>
      </c>
      <c r="BP96">
        <v>0</v>
      </c>
      <c r="BQ96">
        <v>0</v>
      </c>
      <c r="BR96">
        <v>1</v>
      </c>
      <c r="BS96">
        <v>0</v>
      </c>
      <c r="BT96">
        <v>0</v>
      </c>
      <c r="BU96">
        <v>0</v>
      </c>
      <c r="BV96">
        <v>0</v>
      </c>
      <c r="BW96">
        <v>1</v>
      </c>
      <c r="BX96">
        <v>0</v>
      </c>
      <c r="BY96">
        <v>0</v>
      </c>
      <c r="BZ96">
        <v>0</v>
      </c>
      <c r="CA96">
        <v>0</v>
      </c>
      <c r="CB96">
        <v>1</v>
      </c>
      <c r="CC96">
        <v>0</v>
      </c>
      <c r="CD96">
        <v>0</v>
      </c>
      <c r="CE96">
        <v>0</v>
      </c>
      <c r="CF96">
        <v>0</v>
      </c>
      <c r="CG96">
        <v>1</v>
      </c>
      <c r="CH96">
        <v>0</v>
      </c>
      <c r="CI96">
        <v>0</v>
      </c>
      <c r="CJ96">
        <v>0</v>
      </c>
      <c r="CK96">
        <v>0</v>
      </c>
      <c r="CL96">
        <v>1</v>
      </c>
      <c r="CM96">
        <v>0</v>
      </c>
      <c r="CN96">
        <v>0</v>
      </c>
      <c r="CO96">
        <v>0</v>
      </c>
      <c r="CP96">
        <v>0</v>
      </c>
      <c r="CQ96">
        <v>1</v>
      </c>
      <c r="CR96">
        <v>0</v>
      </c>
      <c r="CS96">
        <v>0</v>
      </c>
      <c r="CT96">
        <v>0</v>
      </c>
      <c r="CU96">
        <v>0</v>
      </c>
      <c r="CV96">
        <v>1</v>
      </c>
      <c r="CW96">
        <v>0</v>
      </c>
      <c r="CX96">
        <v>0</v>
      </c>
      <c r="CY96">
        <v>0</v>
      </c>
      <c r="CZ96">
        <v>0</v>
      </c>
      <c r="DA96">
        <v>1</v>
      </c>
      <c r="DB96">
        <v>0</v>
      </c>
      <c r="DC96">
        <v>0</v>
      </c>
      <c r="DD96">
        <v>0</v>
      </c>
      <c r="DE96">
        <v>0</v>
      </c>
      <c r="DF96">
        <v>0</v>
      </c>
      <c r="DG96">
        <v>0</v>
      </c>
      <c r="DH96">
        <v>1</v>
      </c>
      <c r="DI96">
        <v>0</v>
      </c>
      <c r="DJ96">
        <v>0</v>
      </c>
      <c r="DK96">
        <v>1</v>
      </c>
      <c r="DL96">
        <v>0</v>
      </c>
      <c r="DM96">
        <v>0</v>
      </c>
      <c r="DN96">
        <v>0</v>
      </c>
      <c r="DO96">
        <v>0</v>
      </c>
      <c r="DP96">
        <v>1</v>
      </c>
      <c r="DQ96">
        <v>0</v>
      </c>
      <c r="DR96">
        <v>0</v>
      </c>
      <c r="DS96">
        <v>0</v>
      </c>
      <c r="DT96">
        <v>0</v>
      </c>
      <c r="DU96">
        <v>1</v>
      </c>
      <c r="DV96">
        <v>0</v>
      </c>
      <c r="DW96">
        <v>0</v>
      </c>
      <c r="DX96">
        <v>0</v>
      </c>
      <c r="DY96">
        <v>0</v>
      </c>
      <c r="DZ96">
        <v>1</v>
      </c>
      <c r="EA96">
        <v>0</v>
      </c>
      <c r="EB96">
        <v>0</v>
      </c>
      <c r="EC96">
        <v>0</v>
      </c>
      <c r="ED96">
        <v>0</v>
      </c>
      <c r="EF96">
        <v>1</v>
      </c>
      <c r="EG96">
        <v>0</v>
      </c>
      <c r="EH96">
        <v>0</v>
      </c>
      <c r="EI96">
        <v>0</v>
      </c>
      <c r="EJ96">
        <v>0</v>
      </c>
      <c r="EK96">
        <v>1</v>
      </c>
      <c r="EL96">
        <v>0</v>
      </c>
      <c r="EM96">
        <v>0</v>
      </c>
      <c r="EN96">
        <v>0</v>
      </c>
      <c r="EO96">
        <v>0</v>
      </c>
      <c r="EP96" s="40">
        <f t="shared" si="146"/>
        <v>0</v>
      </c>
      <c r="EQ96" s="40">
        <f t="shared" si="147"/>
        <v>0</v>
      </c>
      <c r="ER96" s="40">
        <f t="shared" si="148"/>
        <v>0</v>
      </c>
      <c r="ES96" s="40">
        <f t="shared" si="149"/>
        <v>1</v>
      </c>
      <c r="ET96" s="40">
        <f t="shared" si="150"/>
        <v>0</v>
      </c>
      <c r="EU96" s="40">
        <f t="shared" si="151"/>
        <v>0</v>
      </c>
      <c r="EV96" s="40">
        <f t="shared" si="152"/>
        <v>0</v>
      </c>
      <c r="EW96" s="40">
        <f t="shared" si="153"/>
        <v>0</v>
      </c>
      <c r="EX96" s="40">
        <f t="shared" si="154"/>
        <v>0</v>
      </c>
      <c r="EY96" s="40">
        <f t="shared" si="155"/>
        <v>0</v>
      </c>
      <c r="EZ96" s="40">
        <f t="shared" si="156"/>
        <v>0</v>
      </c>
      <c r="FA96" s="40">
        <f t="shared" si="157"/>
        <v>0</v>
      </c>
      <c r="FB96" s="40">
        <f t="shared" si="158"/>
        <v>0</v>
      </c>
      <c r="FC96" s="40">
        <f t="shared" si="159"/>
        <v>0</v>
      </c>
      <c r="FD96" s="40">
        <f t="shared" si="160"/>
        <v>2</v>
      </c>
      <c r="FE96" s="40">
        <f t="shared" si="161"/>
        <v>0</v>
      </c>
      <c r="FF96" s="40">
        <f t="shared" si="162"/>
        <v>0</v>
      </c>
      <c r="FG96" s="40">
        <f t="shared" si="163"/>
        <v>0</v>
      </c>
      <c r="FH96" s="40">
        <f t="shared" si="164"/>
        <v>0</v>
      </c>
      <c r="FI96" s="40">
        <f t="shared" si="165"/>
        <v>0</v>
      </c>
      <c r="FJ96" s="40">
        <f t="shared" si="166"/>
        <v>0</v>
      </c>
      <c r="FK96" s="38">
        <f t="shared" si="214"/>
        <v>3</v>
      </c>
      <c r="FL96">
        <v>7</v>
      </c>
      <c r="FM96">
        <v>7</v>
      </c>
      <c r="FN96">
        <v>7</v>
      </c>
      <c r="FO96">
        <v>7</v>
      </c>
      <c r="FP96">
        <v>7</v>
      </c>
      <c r="FQ96">
        <v>6</v>
      </c>
      <c r="FR96">
        <v>2</v>
      </c>
      <c r="FS96">
        <v>3</v>
      </c>
      <c r="FT96">
        <v>0</v>
      </c>
      <c r="FU96">
        <v>2</v>
      </c>
      <c r="FV96" s="38">
        <f t="shared" si="184"/>
        <v>28</v>
      </c>
      <c r="FW96" s="38">
        <f t="shared" si="185"/>
        <v>20</v>
      </c>
      <c r="FX96">
        <v>2</v>
      </c>
      <c r="FY96">
        <v>4</v>
      </c>
      <c r="FZ96">
        <v>4</v>
      </c>
      <c r="GA96">
        <v>2</v>
      </c>
      <c r="GB96">
        <v>4</v>
      </c>
      <c r="GC96">
        <v>3</v>
      </c>
      <c r="GD96">
        <v>4</v>
      </c>
      <c r="GE96">
        <v>1</v>
      </c>
      <c r="GF96">
        <v>0</v>
      </c>
      <c r="GG96">
        <v>4</v>
      </c>
      <c r="GH96">
        <v>3</v>
      </c>
      <c r="GI96">
        <v>3</v>
      </c>
      <c r="GJ96">
        <v>2</v>
      </c>
      <c r="GK96">
        <v>2</v>
      </c>
      <c r="GL96">
        <v>2</v>
      </c>
      <c r="GM96">
        <v>2</v>
      </c>
      <c r="GN96">
        <v>3</v>
      </c>
      <c r="GO96">
        <v>1</v>
      </c>
      <c r="GP96">
        <v>1</v>
      </c>
      <c r="GQ96">
        <v>3</v>
      </c>
      <c r="GR96">
        <v>2</v>
      </c>
      <c r="GS96">
        <v>2</v>
      </c>
      <c r="GT96">
        <v>3</v>
      </c>
      <c r="GU96">
        <v>2</v>
      </c>
      <c r="GV96">
        <v>2</v>
      </c>
      <c r="GW96">
        <v>2</v>
      </c>
      <c r="GX96">
        <v>1</v>
      </c>
      <c r="GY96">
        <v>2</v>
      </c>
      <c r="GZ96">
        <v>2</v>
      </c>
      <c r="HA96">
        <v>2</v>
      </c>
      <c r="HB96">
        <v>2</v>
      </c>
      <c r="HC96">
        <v>2</v>
      </c>
      <c r="HD96" s="38">
        <f t="shared" si="186"/>
        <v>3</v>
      </c>
      <c r="HE96" s="38">
        <f t="shared" si="187"/>
        <v>3.6666666666666665</v>
      </c>
      <c r="HF96" s="38">
        <f t="shared" si="188"/>
        <v>1.6666666666666667</v>
      </c>
      <c r="HG96" s="38">
        <f t="shared" si="189"/>
        <v>2.4285714285714284</v>
      </c>
      <c r="HH96" s="38">
        <f t="shared" si="190"/>
        <v>1.8</v>
      </c>
      <c r="HI96" s="38">
        <f t="shared" si="191"/>
        <v>2.25</v>
      </c>
      <c r="HJ96" s="38">
        <f t="shared" si="192"/>
        <v>1.6666666666666667</v>
      </c>
      <c r="HK96" s="38">
        <f t="shared" si="193"/>
        <v>2</v>
      </c>
      <c r="HL96" t="s">
        <v>905</v>
      </c>
      <c r="HM96">
        <v>1</v>
      </c>
      <c r="HN96" t="s">
        <v>906</v>
      </c>
      <c r="HO96">
        <v>1</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1</v>
      </c>
      <c r="IZ96">
        <v>1</v>
      </c>
      <c r="JA96">
        <v>0</v>
      </c>
      <c r="JB96">
        <v>1</v>
      </c>
      <c r="JC96">
        <v>1</v>
      </c>
      <c r="JD96">
        <v>0</v>
      </c>
      <c r="JE96">
        <v>0</v>
      </c>
      <c r="JF96">
        <v>0</v>
      </c>
      <c r="JG96">
        <v>0</v>
      </c>
      <c r="JH96">
        <v>0</v>
      </c>
      <c r="JI96">
        <v>0</v>
      </c>
      <c r="JJ96">
        <v>0</v>
      </c>
      <c r="JK96">
        <v>0</v>
      </c>
      <c r="JL96">
        <v>0</v>
      </c>
      <c r="JM96">
        <v>0</v>
      </c>
      <c r="JN96">
        <v>0</v>
      </c>
      <c r="JO96">
        <v>3</v>
      </c>
      <c r="JP96">
        <v>2</v>
      </c>
      <c r="JQ96">
        <v>1</v>
      </c>
      <c r="JR96">
        <v>3</v>
      </c>
      <c r="JS96">
        <v>3</v>
      </c>
      <c r="JT96">
        <v>1</v>
      </c>
      <c r="JU96">
        <v>0</v>
      </c>
      <c r="JV96">
        <v>3</v>
      </c>
      <c r="JW96">
        <v>1</v>
      </c>
      <c r="JX96">
        <v>3</v>
      </c>
      <c r="JY96">
        <v>1</v>
      </c>
      <c r="JZ96">
        <v>2</v>
      </c>
      <c r="KA96">
        <v>0</v>
      </c>
      <c r="KB96">
        <v>0</v>
      </c>
      <c r="KC96">
        <v>0</v>
      </c>
      <c r="KD96" s="52">
        <f t="shared" si="194"/>
        <v>21</v>
      </c>
      <c r="KE96" s="48">
        <f t="shared" si="195"/>
        <v>2</v>
      </c>
      <c r="KF96" s="53">
        <f t="shared" si="196"/>
        <v>23</v>
      </c>
      <c r="KG96">
        <v>81</v>
      </c>
      <c r="KH96">
        <v>1</v>
      </c>
      <c r="KI96">
        <v>1</v>
      </c>
      <c r="KJ96">
        <v>0</v>
      </c>
      <c r="KK96">
        <v>0</v>
      </c>
      <c r="KL96">
        <v>0</v>
      </c>
      <c r="KM96">
        <v>0</v>
      </c>
      <c r="KN96">
        <v>0</v>
      </c>
      <c r="KO96">
        <v>0</v>
      </c>
      <c r="KP96">
        <v>0</v>
      </c>
      <c r="KQ96">
        <v>0</v>
      </c>
      <c r="KR96">
        <v>0</v>
      </c>
      <c r="KS96" t="s">
        <v>584</v>
      </c>
      <c r="KT96" t="s">
        <v>907</v>
      </c>
      <c r="KU96" t="s">
        <v>908</v>
      </c>
      <c r="KV96">
        <v>2</v>
      </c>
      <c r="KW96">
        <v>1</v>
      </c>
      <c r="KX96">
        <v>1</v>
      </c>
      <c r="KY96">
        <v>1</v>
      </c>
      <c r="KZ96">
        <v>1</v>
      </c>
      <c r="LA96">
        <v>2</v>
      </c>
      <c r="LB96">
        <v>2</v>
      </c>
      <c r="LC96">
        <v>2</v>
      </c>
      <c r="LD96">
        <v>2</v>
      </c>
      <c r="LE96">
        <v>1</v>
      </c>
      <c r="LF96">
        <v>1</v>
      </c>
      <c r="LG96" t="s">
        <v>584</v>
      </c>
      <c r="LH96">
        <v>3</v>
      </c>
      <c r="LI96">
        <v>3</v>
      </c>
      <c r="LJ96">
        <v>2</v>
      </c>
      <c r="LK96">
        <v>2</v>
      </c>
      <c r="LL96">
        <v>3</v>
      </c>
      <c r="LM96">
        <v>3</v>
      </c>
      <c r="LN96">
        <v>4</v>
      </c>
      <c r="LO96">
        <v>3</v>
      </c>
      <c r="LP96">
        <v>2</v>
      </c>
      <c r="LQ96">
        <v>2</v>
      </c>
      <c r="LR96">
        <v>2</v>
      </c>
      <c r="LS96">
        <v>2</v>
      </c>
      <c r="LT96">
        <v>3</v>
      </c>
      <c r="LU96">
        <v>2</v>
      </c>
      <c r="LV96">
        <v>3</v>
      </c>
      <c r="LW96">
        <v>3</v>
      </c>
      <c r="LX96">
        <v>2</v>
      </c>
      <c r="LY96">
        <v>2</v>
      </c>
      <c r="LZ96">
        <v>3</v>
      </c>
      <c r="MA96">
        <v>3</v>
      </c>
      <c r="MB96" s="3">
        <f t="shared" si="211"/>
        <v>3</v>
      </c>
      <c r="MC96" s="3">
        <f t="shared" si="168"/>
        <v>3</v>
      </c>
      <c r="MD96" s="3">
        <f t="shared" si="199"/>
        <v>2</v>
      </c>
      <c r="ME96" s="3">
        <f t="shared" si="200"/>
        <v>2</v>
      </c>
      <c r="MF96" s="3">
        <f t="shared" si="197"/>
        <v>3</v>
      </c>
      <c r="MG96" s="3">
        <f t="shared" si="198"/>
        <v>3</v>
      </c>
      <c r="MH96" s="3">
        <f t="shared" si="169"/>
        <v>2</v>
      </c>
      <c r="MI96" s="3">
        <f t="shared" si="170"/>
        <v>3</v>
      </c>
      <c r="MJ96" s="3">
        <f t="shared" si="206"/>
        <v>2</v>
      </c>
      <c r="MK96" s="3">
        <f t="shared" si="201"/>
        <v>2</v>
      </c>
      <c r="ML96" s="3">
        <f t="shared" si="207"/>
        <v>2</v>
      </c>
      <c r="MM96" s="3">
        <f t="shared" si="202"/>
        <v>2</v>
      </c>
      <c r="MN96" s="3">
        <f t="shared" si="208"/>
        <v>3</v>
      </c>
      <c r="MO96" s="3">
        <f t="shared" si="203"/>
        <v>2</v>
      </c>
      <c r="MP96" s="3">
        <f t="shared" si="209"/>
        <v>3</v>
      </c>
      <c r="MQ96" s="3">
        <f t="shared" si="210"/>
        <v>3</v>
      </c>
      <c r="MR96" s="3">
        <f t="shared" si="205"/>
        <v>2</v>
      </c>
      <c r="MS96" s="3">
        <f t="shared" si="172"/>
        <v>4</v>
      </c>
      <c r="MT96" s="3">
        <f t="shared" si="204"/>
        <v>3</v>
      </c>
      <c r="MU96" s="3">
        <f t="shared" si="173"/>
        <v>3</v>
      </c>
      <c r="MV96" s="34">
        <f t="shared" si="174"/>
        <v>52</v>
      </c>
      <c r="MW96">
        <v>2</v>
      </c>
      <c r="MX96">
        <v>0</v>
      </c>
      <c r="MY96">
        <v>3</v>
      </c>
      <c r="MZ96">
        <v>3</v>
      </c>
      <c r="NA96">
        <v>2</v>
      </c>
      <c r="NB96">
        <v>4</v>
      </c>
      <c r="NC96">
        <v>1</v>
      </c>
      <c r="ND96">
        <v>0</v>
      </c>
      <c r="NE96">
        <v>0</v>
      </c>
      <c r="NF96">
        <v>2</v>
      </c>
      <c r="NG96">
        <v>2</v>
      </c>
      <c r="NH96" s="59">
        <f t="shared" si="215"/>
        <v>0</v>
      </c>
      <c r="NI96">
        <f t="shared" si="216"/>
        <v>50</v>
      </c>
      <c r="NJ96">
        <f t="shared" si="217"/>
        <v>17</v>
      </c>
      <c r="NK96" s="34">
        <f t="shared" si="218"/>
        <v>34</v>
      </c>
    </row>
    <row r="97" spans="1:375" x14ac:dyDescent="0.2">
      <c r="A97" t="s">
        <v>185</v>
      </c>
      <c r="B97">
        <v>96</v>
      </c>
      <c r="C97" s="26">
        <v>42881</v>
      </c>
      <c r="D97">
        <v>6</v>
      </c>
      <c r="E97">
        <v>8</v>
      </c>
      <c r="F97">
        <v>6</v>
      </c>
      <c r="G97">
        <v>0</v>
      </c>
      <c r="H97">
        <v>1</v>
      </c>
      <c r="I97">
        <v>0</v>
      </c>
      <c r="J97">
        <v>0</v>
      </c>
      <c r="K97">
        <v>0</v>
      </c>
      <c r="L97">
        <v>0</v>
      </c>
      <c r="M97">
        <v>2</v>
      </c>
      <c r="N97">
        <v>0</v>
      </c>
      <c r="O97">
        <v>0</v>
      </c>
      <c r="P97">
        <v>2</v>
      </c>
      <c r="Q97">
        <v>0</v>
      </c>
      <c r="R97">
        <v>0</v>
      </c>
      <c r="S97">
        <v>2</v>
      </c>
      <c r="T97">
        <f t="shared" si="212"/>
        <v>-1</v>
      </c>
      <c r="U97">
        <f t="shared" si="213"/>
        <v>0</v>
      </c>
      <c r="V97" s="35">
        <f t="shared" si="179"/>
        <v>5</v>
      </c>
      <c r="W97">
        <v>1</v>
      </c>
      <c r="X97">
        <v>0</v>
      </c>
      <c r="Y97">
        <v>1</v>
      </c>
      <c r="Z97">
        <v>2</v>
      </c>
      <c r="AA97">
        <v>1</v>
      </c>
      <c r="AB97">
        <v>1</v>
      </c>
      <c r="AC97">
        <v>0</v>
      </c>
      <c r="AD97">
        <v>2</v>
      </c>
      <c r="AE97">
        <v>2</v>
      </c>
      <c r="AF97">
        <v>2</v>
      </c>
      <c r="AG97">
        <v>1</v>
      </c>
      <c r="AH97">
        <v>1</v>
      </c>
      <c r="AI97">
        <v>1</v>
      </c>
      <c r="AJ97" s="38">
        <f t="shared" si="180"/>
        <v>7</v>
      </c>
      <c r="AK97" s="38">
        <f t="shared" si="181"/>
        <v>2</v>
      </c>
      <c r="AL97" s="38">
        <f t="shared" si="182"/>
        <v>6</v>
      </c>
      <c r="AM97" s="38">
        <f t="shared" si="183"/>
        <v>15</v>
      </c>
      <c r="AN97">
        <v>1</v>
      </c>
      <c r="AO97">
        <v>0</v>
      </c>
      <c r="AP97">
        <v>0</v>
      </c>
      <c r="AQ97">
        <v>0</v>
      </c>
      <c r="AR97">
        <v>0</v>
      </c>
      <c r="AS97">
        <v>1</v>
      </c>
      <c r="AT97">
        <v>0</v>
      </c>
      <c r="AU97">
        <v>0</v>
      </c>
      <c r="AV97">
        <v>0</v>
      </c>
      <c r="AW97">
        <v>0</v>
      </c>
      <c r="AX97">
        <v>1</v>
      </c>
      <c r="AY97">
        <v>0</v>
      </c>
      <c r="AZ97">
        <v>0</v>
      </c>
      <c r="BA97">
        <v>0</v>
      </c>
      <c r="BB97">
        <v>0</v>
      </c>
      <c r="BC97">
        <v>1</v>
      </c>
      <c r="BD97">
        <v>0</v>
      </c>
      <c r="BE97">
        <v>0</v>
      </c>
      <c r="BF97">
        <v>0</v>
      </c>
      <c r="BG97">
        <v>0</v>
      </c>
      <c r="BH97">
        <v>1</v>
      </c>
      <c r="BI97">
        <v>0</v>
      </c>
      <c r="BJ97">
        <v>0</v>
      </c>
      <c r="BK97">
        <v>0</v>
      </c>
      <c r="BL97">
        <v>0</v>
      </c>
      <c r="BM97">
        <v>1</v>
      </c>
      <c r="BN97">
        <v>0</v>
      </c>
      <c r="BO97">
        <v>0</v>
      </c>
      <c r="BP97">
        <v>0</v>
      </c>
      <c r="BQ97">
        <v>0</v>
      </c>
      <c r="BR97">
        <v>1</v>
      </c>
      <c r="BS97">
        <v>0</v>
      </c>
      <c r="BT97">
        <v>0</v>
      </c>
      <c r="BU97">
        <v>0</v>
      </c>
      <c r="BV97">
        <v>0</v>
      </c>
      <c r="BW97">
        <v>1</v>
      </c>
      <c r="BX97">
        <v>0</v>
      </c>
      <c r="BY97">
        <v>0</v>
      </c>
      <c r="BZ97">
        <v>0</v>
      </c>
      <c r="CA97">
        <v>0</v>
      </c>
      <c r="CB97">
        <v>1</v>
      </c>
      <c r="CC97">
        <v>0</v>
      </c>
      <c r="CD97">
        <v>0</v>
      </c>
      <c r="CE97">
        <v>0</v>
      </c>
      <c r="CF97">
        <v>0</v>
      </c>
      <c r="CG97">
        <v>1</v>
      </c>
      <c r="CH97">
        <v>0</v>
      </c>
      <c r="CI97">
        <v>0</v>
      </c>
      <c r="CJ97">
        <v>0</v>
      </c>
      <c r="CK97">
        <v>0</v>
      </c>
      <c r="CL97">
        <v>0</v>
      </c>
      <c r="CM97">
        <v>1</v>
      </c>
      <c r="CN97">
        <v>0</v>
      </c>
      <c r="CO97">
        <v>0</v>
      </c>
      <c r="CP97">
        <v>0</v>
      </c>
      <c r="CQ97">
        <v>1</v>
      </c>
      <c r="CR97">
        <v>0</v>
      </c>
      <c r="CS97">
        <v>0</v>
      </c>
      <c r="CT97">
        <v>0</v>
      </c>
      <c r="CU97">
        <v>0</v>
      </c>
      <c r="CV97">
        <v>1</v>
      </c>
      <c r="CW97">
        <v>0</v>
      </c>
      <c r="CX97">
        <v>0</v>
      </c>
      <c r="CY97">
        <v>0</v>
      </c>
      <c r="CZ97">
        <v>0</v>
      </c>
      <c r="DA97">
        <v>1</v>
      </c>
      <c r="DB97">
        <v>0</v>
      </c>
      <c r="DC97">
        <v>0</v>
      </c>
      <c r="DD97">
        <v>0</v>
      </c>
      <c r="DE97">
        <v>0</v>
      </c>
      <c r="DF97">
        <v>0</v>
      </c>
      <c r="DG97">
        <v>1</v>
      </c>
      <c r="DH97">
        <v>0</v>
      </c>
      <c r="DI97">
        <v>0</v>
      </c>
      <c r="DJ97">
        <v>0</v>
      </c>
      <c r="DK97">
        <v>0</v>
      </c>
      <c r="DL97">
        <v>1</v>
      </c>
      <c r="DM97">
        <v>0</v>
      </c>
      <c r="DN97">
        <v>0</v>
      </c>
      <c r="DO97">
        <v>0</v>
      </c>
      <c r="DP97">
        <v>0</v>
      </c>
      <c r="DQ97">
        <v>1</v>
      </c>
      <c r="DR97">
        <v>0</v>
      </c>
      <c r="DS97">
        <v>0</v>
      </c>
      <c r="DT97">
        <v>0</v>
      </c>
      <c r="DU97">
        <v>1</v>
      </c>
      <c r="DV97">
        <v>0</v>
      </c>
      <c r="DW97">
        <v>0</v>
      </c>
      <c r="DX97">
        <v>0</v>
      </c>
      <c r="DY97">
        <v>0</v>
      </c>
      <c r="DZ97">
        <v>1</v>
      </c>
      <c r="EA97">
        <v>0</v>
      </c>
      <c r="EB97">
        <v>0</v>
      </c>
      <c r="EC97">
        <v>0</v>
      </c>
      <c r="ED97">
        <v>0</v>
      </c>
      <c r="EF97">
        <v>0</v>
      </c>
      <c r="EG97">
        <v>1</v>
      </c>
      <c r="EH97">
        <v>0</v>
      </c>
      <c r="EI97">
        <v>0</v>
      </c>
      <c r="EJ97">
        <v>0</v>
      </c>
      <c r="EK97">
        <v>1</v>
      </c>
      <c r="EL97">
        <v>0</v>
      </c>
      <c r="EM97">
        <v>0</v>
      </c>
      <c r="EN97">
        <v>0</v>
      </c>
      <c r="EO97">
        <v>0</v>
      </c>
      <c r="EP97" s="40">
        <f t="shared" si="146"/>
        <v>0</v>
      </c>
      <c r="EQ97" s="40">
        <f t="shared" si="147"/>
        <v>0</v>
      </c>
      <c r="ER97" s="40">
        <f t="shared" si="148"/>
        <v>0</v>
      </c>
      <c r="ES97" s="40">
        <f t="shared" si="149"/>
        <v>0</v>
      </c>
      <c r="ET97" s="40">
        <f t="shared" si="150"/>
        <v>0</v>
      </c>
      <c r="EU97" s="40">
        <f t="shared" si="151"/>
        <v>0</v>
      </c>
      <c r="EV97" s="40">
        <f t="shared" si="152"/>
        <v>0</v>
      </c>
      <c r="EW97" s="40">
        <f t="shared" si="153"/>
        <v>0</v>
      </c>
      <c r="EX97" s="40">
        <f t="shared" si="154"/>
        <v>0</v>
      </c>
      <c r="EY97" s="40">
        <f t="shared" si="155"/>
        <v>0</v>
      </c>
      <c r="EZ97" s="40">
        <f t="shared" si="156"/>
        <v>1</v>
      </c>
      <c r="FA97" s="40">
        <f t="shared" si="157"/>
        <v>0</v>
      </c>
      <c r="FB97" s="40">
        <f t="shared" si="158"/>
        <v>0</v>
      </c>
      <c r="FC97" s="40">
        <f t="shared" si="159"/>
        <v>0</v>
      </c>
      <c r="FD97" s="40">
        <f t="shared" si="160"/>
        <v>1</v>
      </c>
      <c r="FE97" s="40">
        <f t="shared" si="161"/>
        <v>1</v>
      </c>
      <c r="FF97" s="40">
        <f t="shared" si="162"/>
        <v>1</v>
      </c>
      <c r="FG97" s="40">
        <f t="shared" si="163"/>
        <v>0</v>
      </c>
      <c r="FH97" s="40">
        <f t="shared" si="164"/>
        <v>0</v>
      </c>
      <c r="FI97" s="40">
        <f t="shared" si="165"/>
        <v>1</v>
      </c>
      <c r="FJ97" s="40">
        <f t="shared" si="166"/>
        <v>0</v>
      </c>
      <c r="FK97" s="38">
        <f t="shared" si="214"/>
        <v>5</v>
      </c>
      <c r="FL97">
        <v>6</v>
      </c>
      <c r="FM97">
        <v>6</v>
      </c>
      <c r="FN97">
        <v>6</v>
      </c>
      <c r="FO97">
        <v>6</v>
      </c>
      <c r="FP97">
        <v>6</v>
      </c>
      <c r="FQ97">
        <v>5</v>
      </c>
      <c r="FR97">
        <v>3</v>
      </c>
      <c r="FS97">
        <v>2</v>
      </c>
      <c r="FT97">
        <v>1</v>
      </c>
      <c r="FU97">
        <v>1</v>
      </c>
      <c r="FV97" s="38">
        <f t="shared" si="184"/>
        <v>24</v>
      </c>
      <c r="FW97" s="38">
        <f t="shared" si="185"/>
        <v>18</v>
      </c>
      <c r="FX97">
        <v>5</v>
      </c>
      <c r="FY97">
        <v>4</v>
      </c>
      <c r="FZ97">
        <v>3</v>
      </c>
      <c r="GA97">
        <v>1</v>
      </c>
      <c r="GB97">
        <v>1</v>
      </c>
      <c r="GC97">
        <v>3</v>
      </c>
      <c r="GD97">
        <v>4</v>
      </c>
      <c r="GE97">
        <v>3</v>
      </c>
      <c r="GF97">
        <v>1</v>
      </c>
      <c r="GG97">
        <v>2</v>
      </c>
      <c r="GH97">
        <v>3</v>
      </c>
      <c r="GI97">
        <v>2</v>
      </c>
      <c r="GJ97">
        <v>4</v>
      </c>
      <c r="GK97">
        <v>3</v>
      </c>
      <c r="GL97">
        <v>3</v>
      </c>
      <c r="GM97">
        <v>1</v>
      </c>
      <c r="GN97">
        <v>3</v>
      </c>
      <c r="GO97">
        <v>4</v>
      </c>
      <c r="GP97">
        <v>5</v>
      </c>
      <c r="GQ97">
        <v>4</v>
      </c>
      <c r="GR97">
        <v>3</v>
      </c>
      <c r="GS97">
        <v>4</v>
      </c>
      <c r="GT97">
        <v>3</v>
      </c>
      <c r="GU97">
        <v>3</v>
      </c>
      <c r="GV97">
        <v>2</v>
      </c>
      <c r="GW97">
        <v>2</v>
      </c>
      <c r="GX97">
        <v>3</v>
      </c>
      <c r="GY97">
        <v>3</v>
      </c>
      <c r="GZ97">
        <v>3</v>
      </c>
      <c r="HA97">
        <v>4</v>
      </c>
      <c r="HB97">
        <v>4</v>
      </c>
      <c r="HC97">
        <v>4</v>
      </c>
      <c r="HD97" s="38">
        <f t="shared" si="186"/>
        <v>3.25</v>
      </c>
      <c r="HE97" s="38">
        <f t="shared" si="187"/>
        <v>2.6666666666666665</v>
      </c>
      <c r="HF97" s="38">
        <f t="shared" si="188"/>
        <v>2</v>
      </c>
      <c r="HG97" s="38">
        <f t="shared" si="189"/>
        <v>2.7142857142857144</v>
      </c>
      <c r="HH97" s="38">
        <f t="shared" si="190"/>
        <v>4</v>
      </c>
      <c r="HI97" s="38">
        <f t="shared" si="191"/>
        <v>2.5</v>
      </c>
      <c r="HJ97" s="38">
        <f t="shared" si="192"/>
        <v>3</v>
      </c>
      <c r="HK97" s="38">
        <f t="shared" si="193"/>
        <v>4</v>
      </c>
      <c r="HL97" t="s">
        <v>909</v>
      </c>
      <c r="HM97">
        <v>0</v>
      </c>
      <c r="HN97" t="s">
        <v>584</v>
      </c>
      <c r="HO97">
        <v>4</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1</v>
      </c>
      <c r="JG97">
        <v>1</v>
      </c>
      <c r="JH97">
        <v>0</v>
      </c>
      <c r="JI97">
        <v>0</v>
      </c>
      <c r="JJ97">
        <v>0</v>
      </c>
      <c r="JK97">
        <v>0</v>
      </c>
      <c r="JL97">
        <v>0</v>
      </c>
      <c r="JM97">
        <v>0</v>
      </c>
      <c r="JN97">
        <v>0</v>
      </c>
      <c r="JO97">
        <v>2</v>
      </c>
      <c r="JP97">
        <v>1</v>
      </c>
      <c r="JQ97">
        <v>1</v>
      </c>
      <c r="JR97">
        <v>2</v>
      </c>
      <c r="JS97">
        <v>1</v>
      </c>
      <c r="JT97">
        <v>0</v>
      </c>
      <c r="JU97">
        <v>0</v>
      </c>
      <c r="JV97">
        <v>2</v>
      </c>
      <c r="JW97">
        <v>1</v>
      </c>
      <c r="JX97">
        <v>2</v>
      </c>
      <c r="JY97">
        <v>0</v>
      </c>
      <c r="JZ97">
        <v>1</v>
      </c>
      <c r="KA97">
        <v>0</v>
      </c>
      <c r="KB97">
        <v>0</v>
      </c>
      <c r="KC97">
        <v>0</v>
      </c>
      <c r="KD97" s="52">
        <f t="shared" si="194"/>
        <v>12</v>
      </c>
      <c r="KE97" s="48">
        <f t="shared" si="195"/>
        <v>1</v>
      </c>
      <c r="KF97" s="53">
        <f t="shared" si="196"/>
        <v>13</v>
      </c>
      <c r="KG97">
        <v>62</v>
      </c>
      <c r="KH97">
        <v>1</v>
      </c>
      <c r="KI97">
        <v>1</v>
      </c>
      <c r="KJ97">
        <v>1</v>
      </c>
      <c r="KK97">
        <v>0</v>
      </c>
      <c r="KL97">
        <v>0</v>
      </c>
      <c r="KM97">
        <v>0</v>
      </c>
      <c r="KN97">
        <v>0</v>
      </c>
      <c r="KO97">
        <v>0</v>
      </c>
      <c r="KP97">
        <v>0</v>
      </c>
      <c r="KQ97">
        <v>0</v>
      </c>
      <c r="KR97">
        <v>0</v>
      </c>
      <c r="KS97" t="s">
        <v>584</v>
      </c>
      <c r="KT97" t="s">
        <v>910</v>
      </c>
      <c r="KU97" t="s">
        <v>911</v>
      </c>
      <c r="KV97">
        <v>3</v>
      </c>
      <c r="KW97">
        <v>1</v>
      </c>
      <c r="KX97">
        <v>1</v>
      </c>
      <c r="KY97">
        <v>2</v>
      </c>
      <c r="KZ97">
        <v>1</v>
      </c>
      <c r="LA97">
        <v>2</v>
      </c>
      <c r="LB97">
        <v>2</v>
      </c>
      <c r="LC97">
        <v>2</v>
      </c>
      <c r="LD97">
        <v>2</v>
      </c>
      <c r="LE97">
        <v>2</v>
      </c>
      <c r="LF97">
        <v>2</v>
      </c>
      <c r="LG97" t="s">
        <v>584</v>
      </c>
      <c r="LH97">
        <v>4</v>
      </c>
      <c r="LI97">
        <v>2</v>
      </c>
      <c r="LJ97">
        <v>5</v>
      </c>
      <c r="LK97">
        <v>4</v>
      </c>
      <c r="LL97">
        <v>3</v>
      </c>
      <c r="LM97">
        <v>2</v>
      </c>
      <c r="LN97">
        <v>5</v>
      </c>
      <c r="LO97">
        <v>4</v>
      </c>
      <c r="LP97">
        <v>2</v>
      </c>
      <c r="LQ97">
        <v>1</v>
      </c>
      <c r="LR97">
        <v>4</v>
      </c>
      <c r="LS97">
        <v>4</v>
      </c>
      <c r="LT97">
        <v>3</v>
      </c>
      <c r="LU97">
        <v>2</v>
      </c>
      <c r="LV97">
        <v>2</v>
      </c>
      <c r="LW97">
        <v>2</v>
      </c>
      <c r="LX97">
        <v>5</v>
      </c>
      <c r="LY97">
        <v>3</v>
      </c>
      <c r="LZ97">
        <v>2</v>
      </c>
      <c r="MA97">
        <v>4</v>
      </c>
      <c r="MB97" s="3">
        <f t="shared" si="211"/>
        <v>4</v>
      </c>
      <c r="MC97" s="3">
        <f t="shared" si="168"/>
        <v>4</v>
      </c>
      <c r="MD97" s="3">
        <f t="shared" si="199"/>
        <v>5</v>
      </c>
      <c r="ME97" s="3">
        <f t="shared" si="200"/>
        <v>4</v>
      </c>
      <c r="MF97" s="3">
        <f t="shared" si="197"/>
        <v>3</v>
      </c>
      <c r="MG97" s="3">
        <f t="shared" si="198"/>
        <v>2</v>
      </c>
      <c r="MH97" s="3">
        <f t="shared" si="169"/>
        <v>1</v>
      </c>
      <c r="MI97" s="3">
        <f t="shared" si="170"/>
        <v>2</v>
      </c>
      <c r="MJ97" s="3">
        <f t="shared" si="206"/>
        <v>2</v>
      </c>
      <c r="MK97" s="3">
        <f t="shared" si="201"/>
        <v>1</v>
      </c>
      <c r="ML97" s="3">
        <f t="shared" si="207"/>
        <v>4</v>
      </c>
      <c r="MM97" s="3">
        <f t="shared" si="202"/>
        <v>4</v>
      </c>
      <c r="MN97" s="3">
        <f t="shared" si="208"/>
        <v>3</v>
      </c>
      <c r="MO97" s="3">
        <f t="shared" si="203"/>
        <v>2</v>
      </c>
      <c r="MP97" s="3">
        <f t="shared" si="209"/>
        <v>2</v>
      </c>
      <c r="MQ97" s="3">
        <f t="shared" si="210"/>
        <v>2</v>
      </c>
      <c r="MR97" s="3">
        <f t="shared" si="205"/>
        <v>5</v>
      </c>
      <c r="MS97" s="3">
        <f t="shared" si="172"/>
        <v>3</v>
      </c>
      <c r="MT97" s="3">
        <f t="shared" si="204"/>
        <v>2</v>
      </c>
      <c r="MU97" s="3">
        <f t="shared" si="173"/>
        <v>2</v>
      </c>
      <c r="MV97" s="34">
        <f t="shared" si="174"/>
        <v>57</v>
      </c>
      <c r="MW97">
        <v>2</v>
      </c>
      <c r="MX97">
        <v>0</v>
      </c>
      <c r="MY97">
        <v>1</v>
      </c>
      <c r="MZ97">
        <v>1</v>
      </c>
      <c r="NA97">
        <v>2</v>
      </c>
      <c r="NB97">
        <v>1</v>
      </c>
      <c r="NC97">
        <v>1</v>
      </c>
      <c r="ND97">
        <v>0</v>
      </c>
      <c r="NE97">
        <v>1</v>
      </c>
      <c r="NF97">
        <v>1</v>
      </c>
      <c r="NG97">
        <v>2</v>
      </c>
      <c r="NH97" s="59">
        <f t="shared" si="215"/>
        <v>0</v>
      </c>
      <c r="NI97">
        <f t="shared" si="216"/>
        <v>50</v>
      </c>
      <c r="NJ97">
        <f t="shared" si="217"/>
        <v>10</v>
      </c>
      <c r="NK97" s="34">
        <f t="shared" si="218"/>
        <v>20</v>
      </c>
    </row>
    <row r="98" spans="1:375" x14ac:dyDescent="0.2">
      <c r="A98" t="s">
        <v>186</v>
      </c>
      <c r="B98">
        <v>97</v>
      </c>
      <c r="C98" s="26">
        <v>42857</v>
      </c>
      <c r="D98">
        <v>5</v>
      </c>
      <c r="E98">
        <v>8</v>
      </c>
      <c r="F98">
        <v>5</v>
      </c>
      <c r="G98">
        <v>1</v>
      </c>
      <c r="H98">
        <v>0</v>
      </c>
      <c r="I98">
        <v>0</v>
      </c>
      <c r="J98">
        <v>0</v>
      </c>
      <c r="K98">
        <v>0</v>
      </c>
      <c r="L98">
        <v>1</v>
      </c>
      <c r="M98">
        <v>3</v>
      </c>
      <c r="N98">
        <v>0</v>
      </c>
      <c r="O98">
        <v>0</v>
      </c>
      <c r="P98">
        <v>0</v>
      </c>
      <c r="Q98">
        <v>0</v>
      </c>
      <c r="R98">
        <v>4</v>
      </c>
      <c r="S98">
        <v>1</v>
      </c>
      <c r="T98">
        <f t="shared" si="212"/>
        <v>0</v>
      </c>
      <c r="U98">
        <f t="shared" si="213"/>
        <v>2</v>
      </c>
      <c r="V98" s="35">
        <f t="shared" si="179"/>
        <v>10</v>
      </c>
      <c r="W98">
        <v>0</v>
      </c>
      <c r="X98">
        <v>0</v>
      </c>
      <c r="Y98">
        <v>0</v>
      </c>
      <c r="Z98">
        <v>0</v>
      </c>
      <c r="AA98">
        <v>0</v>
      </c>
      <c r="AB98">
        <v>1</v>
      </c>
      <c r="AC98">
        <v>0</v>
      </c>
      <c r="AD98">
        <v>3</v>
      </c>
      <c r="AE98">
        <v>0</v>
      </c>
      <c r="AF98">
        <v>0</v>
      </c>
      <c r="AG98">
        <v>2</v>
      </c>
      <c r="AH98">
        <v>0</v>
      </c>
      <c r="AI98">
        <v>0</v>
      </c>
      <c r="AJ98" s="38">
        <f t="shared" si="180"/>
        <v>5</v>
      </c>
      <c r="AK98" s="38">
        <f t="shared" si="181"/>
        <v>1</v>
      </c>
      <c r="AL98" s="38">
        <f t="shared" si="182"/>
        <v>0</v>
      </c>
      <c r="AM98" s="38">
        <f t="shared" si="183"/>
        <v>6</v>
      </c>
      <c r="AN98">
        <v>1</v>
      </c>
      <c r="AO98">
        <v>0</v>
      </c>
      <c r="AP98">
        <v>0</v>
      </c>
      <c r="AQ98">
        <v>0</v>
      </c>
      <c r="AR98">
        <v>0</v>
      </c>
      <c r="AS98">
        <v>1</v>
      </c>
      <c r="AT98">
        <v>0</v>
      </c>
      <c r="AU98">
        <v>0</v>
      </c>
      <c r="AV98">
        <v>0</v>
      </c>
      <c r="AW98">
        <v>0</v>
      </c>
      <c r="AX98">
        <v>1</v>
      </c>
      <c r="AY98">
        <v>0</v>
      </c>
      <c r="AZ98">
        <v>0</v>
      </c>
      <c r="BA98">
        <v>0</v>
      </c>
      <c r="BB98">
        <v>0</v>
      </c>
      <c r="BC98">
        <v>0</v>
      </c>
      <c r="BD98">
        <v>1</v>
      </c>
      <c r="BE98">
        <v>0</v>
      </c>
      <c r="BF98">
        <v>0</v>
      </c>
      <c r="BG98">
        <v>0</v>
      </c>
      <c r="BH98">
        <v>1</v>
      </c>
      <c r="BI98">
        <v>0</v>
      </c>
      <c r="BJ98">
        <v>0</v>
      </c>
      <c r="BK98">
        <v>0</v>
      </c>
      <c r="BL98">
        <v>0</v>
      </c>
      <c r="BM98">
        <v>0</v>
      </c>
      <c r="BN98">
        <v>1</v>
      </c>
      <c r="BO98">
        <v>0</v>
      </c>
      <c r="BP98">
        <v>0</v>
      </c>
      <c r="BQ98">
        <v>0</v>
      </c>
      <c r="BR98">
        <v>1</v>
      </c>
      <c r="BS98">
        <v>0</v>
      </c>
      <c r="BT98">
        <v>0</v>
      </c>
      <c r="BU98">
        <v>0</v>
      </c>
      <c r="BV98">
        <v>0</v>
      </c>
      <c r="BW98">
        <v>1</v>
      </c>
      <c r="BX98">
        <v>0</v>
      </c>
      <c r="BY98">
        <v>0</v>
      </c>
      <c r="BZ98">
        <v>0</v>
      </c>
      <c r="CA98">
        <v>0</v>
      </c>
      <c r="CB98">
        <v>1</v>
      </c>
      <c r="CC98">
        <v>0</v>
      </c>
      <c r="CD98">
        <v>0</v>
      </c>
      <c r="CE98">
        <v>0</v>
      </c>
      <c r="CF98">
        <v>0</v>
      </c>
      <c r="CG98">
        <v>1</v>
      </c>
      <c r="CH98">
        <v>0</v>
      </c>
      <c r="CI98">
        <v>0</v>
      </c>
      <c r="CJ98">
        <v>0</v>
      </c>
      <c r="CK98">
        <v>0</v>
      </c>
      <c r="CL98">
        <v>0</v>
      </c>
      <c r="CM98">
        <v>1</v>
      </c>
      <c r="CN98">
        <v>0</v>
      </c>
      <c r="CO98">
        <v>0</v>
      </c>
      <c r="CP98">
        <v>0</v>
      </c>
      <c r="CQ98">
        <v>0</v>
      </c>
      <c r="CR98">
        <v>1</v>
      </c>
      <c r="CS98">
        <v>0</v>
      </c>
      <c r="CT98">
        <v>0</v>
      </c>
      <c r="CU98">
        <v>0</v>
      </c>
      <c r="CV98">
        <v>0</v>
      </c>
      <c r="CW98">
        <v>1</v>
      </c>
      <c r="CX98">
        <v>0</v>
      </c>
      <c r="CY98">
        <v>0</v>
      </c>
      <c r="CZ98">
        <v>0</v>
      </c>
      <c r="DA98">
        <v>1</v>
      </c>
      <c r="DB98">
        <v>0</v>
      </c>
      <c r="DC98">
        <v>0</v>
      </c>
      <c r="DD98">
        <v>0</v>
      </c>
      <c r="DE98">
        <v>0</v>
      </c>
      <c r="DF98">
        <v>1</v>
      </c>
      <c r="DG98">
        <v>0</v>
      </c>
      <c r="DH98">
        <v>0</v>
      </c>
      <c r="DI98">
        <v>0</v>
      </c>
      <c r="DJ98">
        <v>0</v>
      </c>
      <c r="DK98">
        <v>0</v>
      </c>
      <c r="DL98">
        <v>1</v>
      </c>
      <c r="DM98">
        <v>1</v>
      </c>
      <c r="DN98">
        <v>0</v>
      </c>
      <c r="DO98">
        <v>0</v>
      </c>
      <c r="DP98">
        <v>1</v>
      </c>
      <c r="DQ98">
        <v>0</v>
      </c>
      <c r="DR98">
        <v>0</v>
      </c>
      <c r="DS98">
        <v>0</v>
      </c>
      <c r="DT98">
        <v>0</v>
      </c>
      <c r="DU98">
        <v>1</v>
      </c>
      <c r="DV98">
        <v>0</v>
      </c>
      <c r="DW98">
        <v>0</v>
      </c>
      <c r="DX98">
        <v>0</v>
      </c>
      <c r="DY98">
        <v>0</v>
      </c>
      <c r="DZ98">
        <v>1</v>
      </c>
      <c r="EA98">
        <v>0</v>
      </c>
      <c r="EB98">
        <v>0</v>
      </c>
      <c r="EC98">
        <v>0</v>
      </c>
      <c r="ED98">
        <v>0</v>
      </c>
      <c r="EF98">
        <v>1</v>
      </c>
      <c r="EG98">
        <v>0</v>
      </c>
      <c r="EH98">
        <v>0</v>
      </c>
      <c r="EI98">
        <v>0</v>
      </c>
      <c r="EJ98">
        <v>0</v>
      </c>
      <c r="EK98">
        <v>1</v>
      </c>
      <c r="EL98">
        <v>0</v>
      </c>
      <c r="EM98">
        <v>0</v>
      </c>
      <c r="EN98">
        <v>0</v>
      </c>
      <c r="EO98">
        <v>0</v>
      </c>
      <c r="EP98" s="40">
        <f t="shared" ref="EP98:EP129" si="219">IF(AQ98=1,3,IF(AP98=1,2,IF(AO98=1,1,IF(AN98=1,0,IF(AR98=1,"SKIP","ERR")))))</f>
        <v>0</v>
      </c>
      <c r="EQ98" s="40">
        <f t="shared" ref="EQ98:EQ129" si="220">IF(AV98=1,3,IF(AU98=1,2,IF(AT98=1,1,IF(AS98=1,0,IF(AW98=1,"SKIP","ERR")))))</f>
        <v>0</v>
      </c>
      <c r="ER98" s="40">
        <f t="shared" ref="ER98:ER129" si="221">IF(BA98=1,3,IF(AZ98=1,2,IF(AY98=1,1,IF(AX98=1,0,IF(BB98=1,"SKIP","ERR")))))</f>
        <v>0</v>
      </c>
      <c r="ES98" s="40">
        <f t="shared" ref="ES98:ES129" si="222">IF(BF98=1,3,IF(BE98=1,2,IF(BD98=1,1,IF(BC98=1,0,IF(BG98=1,"SKIP","ERR")))))</f>
        <v>1</v>
      </c>
      <c r="ET98" s="40">
        <f t="shared" ref="ET98:ET129" si="223">IF(BK98=1,3,IF(BJ98=1,2,IF(BI98=1,1,IF(BH98=1,0,IF(BL98=1,"SKIP","ERR")))))</f>
        <v>0</v>
      </c>
      <c r="EU98" s="40">
        <f t="shared" ref="EU98:EU129" si="224">IF(BP98=1,3,IF(BO98=1,2,IF(BN98=1,1,IF(BM98=1,0,IF(BQ98=1,"SKIP","ERR")))))</f>
        <v>1</v>
      </c>
      <c r="EV98" s="40">
        <f t="shared" ref="EV98:EV129" si="225">IF(BU98=1,3,IF(BT98=1,2,IF(BS98=1,1,IF(BR98=1,0,IF(BV98=1,"SKIP","ERR")))))</f>
        <v>0</v>
      </c>
      <c r="EW98" s="40">
        <f t="shared" ref="EW98:EW129" si="226">IF(BZ98=1,3,IF(BY98=1,2,IF(BX98=1,1,IF(BW98=1,0,IF(CA98=1,"SKIP","ERR")))))</f>
        <v>0</v>
      </c>
      <c r="EX98" s="40">
        <f t="shared" ref="EX98:EX129" si="227">IF(CE98=1,3,IF(CD98=1,2,IF(CC98=1,1,IF(CB98=1,0,IF(CF98=1,"SKIP","ERR")))))</f>
        <v>0</v>
      </c>
      <c r="EY98" s="40">
        <f t="shared" ref="EY98:EY129" si="228">IF(CJ98=1,3,IF(CI98=1,2,IF(CH98=1,1,IF(CG98=1,0,IF(CK98=1,"SKIP","ERR")))))</f>
        <v>0</v>
      </c>
      <c r="EZ98" s="40">
        <f t="shared" ref="EZ98:EZ129" si="229">IF(CO98=1,3,IF(CN98=1,2,IF(CM98=1,1,IF(CL98=1,0,IF(CP98=1,"SKIP","ERR")))))</f>
        <v>1</v>
      </c>
      <c r="FA98" s="40">
        <f t="shared" ref="FA98:FA129" si="230">IF(CT98=1,3,IF(CS98=1,2,IF(CR98=1,1,IF(CQ98=1,0,IF(CU98=1,"SKIP","ERR")))))</f>
        <v>1</v>
      </c>
      <c r="FB98" s="40">
        <f t="shared" ref="FB98:FB129" si="231">IF(CY98=1,3,IF(CX98=1,2,IF(CW98=1,1,IF(CV98=1,0,IF(CZ98=1,"SKIP","ERR")))))</f>
        <v>1</v>
      </c>
      <c r="FC98" s="40">
        <f t="shared" ref="FC98:FC129" si="232">IF(DD98=1,3,IF(DC98=1,2,IF(DB98=1,1,IF(DA98=1,0,IF(DE98=1,"SKIP","ERR")))))</f>
        <v>0</v>
      </c>
      <c r="FD98" s="40">
        <f t="shared" ref="FD98:FD129" si="233">IF(DI98=1,3,IF(DH98=1,2,IF(DG98=1,1,IF(DF98=1,0,IF(DJ98=1,"SKIP","ERR")))))</f>
        <v>0</v>
      </c>
      <c r="FE98" s="40">
        <f t="shared" ref="FE98:FE129" si="234">IF(DN98=1,3,IF(DM98=1,2,IF(DL98=1,1,IF(DK98=1,0,IF(DO98=1,"SKIP","ERR")))))</f>
        <v>2</v>
      </c>
      <c r="FF98" s="40">
        <f t="shared" ref="FF98:FF129" si="235">IF(DS98=1,3,IF(DR98=1,2,IF(DQ98=1,1,IF(DP98=1,0,IF(DT98=1,"SKIP","ERR")))))</f>
        <v>0</v>
      </c>
      <c r="FG98" s="40">
        <f t="shared" ref="FG98:FG129" si="236">IF(DX98=1,3,IF(DW98=1,2,IF(DV98=1,1,IF(DU98=1,0,IF(DY98=1,"SKIP","ERR")))))</f>
        <v>0</v>
      </c>
      <c r="FH98" s="40">
        <f t="shared" ref="FH98:FH129" si="237">IF(EC98=1,3,IF(EB98=1,2,IF(EA98=1,1,IF(DZ98=1,0,IF(ED98=1,"SKIP","ERR")))))</f>
        <v>0</v>
      </c>
      <c r="FI98" s="40">
        <f t="shared" ref="FI98:FI129" si="238">IF(EI98=1,3,IF(EH98=1,2,IF(EG98=1,1,IF(EF98=1,0,IF(EJ98=1,"SKIP","ERR")))))</f>
        <v>0</v>
      </c>
      <c r="FJ98" s="40">
        <f t="shared" ref="FJ98:FJ129" si="239">IF(EN98=1,3,IF(EM98=1,2,IF(EL98=1,1,IF(EK98=1,0,IF(EO98=1,"SKIP","ERR")))))</f>
        <v>0</v>
      </c>
      <c r="FK98" s="38">
        <f t="shared" si="214"/>
        <v>7</v>
      </c>
      <c r="FL98">
        <v>4</v>
      </c>
      <c r="FM98">
        <v>4</v>
      </c>
      <c r="FN98">
        <v>5</v>
      </c>
      <c r="FO98">
        <v>6</v>
      </c>
      <c r="FP98">
        <v>6</v>
      </c>
      <c r="FQ98">
        <v>5</v>
      </c>
      <c r="FR98">
        <v>7</v>
      </c>
      <c r="FS98">
        <v>6</v>
      </c>
      <c r="FT98">
        <v>6</v>
      </c>
      <c r="FU98">
        <v>5</v>
      </c>
      <c r="FV98" s="38">
        <f t="shared" si="184"/>
        <v>33</v>
      </c>
      <c r="FW98" s="38">
        <f t="shared" si="185"/>
        <v>21</v>
      </c>
      <c r="FX98">
        <v>1</v>
      </c>
      <c r="FY98">
        <v>4</v>
      </c>
      <c r="FZ98">
        <v>2</v>
      </c>
      <c r="GA98">
        <v>4</v>
      </c>
      <c r="GB98">
        <v>1</v>
      </c>
      <c r="GC98">
        <v>2</v>
      </c>
      <c r="GD98">
        <v>5</v>
      </c>
      <c r="GE98">
        <v>1</v>
      </c>
      <c r="GF98">
        <v>1</v>
      </c>
      <c r="GG98">
        <v>5</v>
      </c>
      <c r="GH98">
        <v>5</v>
      </c>
      <c r="GI98">
        <v>3</v>
      </c>
      <c r="GJ98">
        <v>4</v>
      </c>
      <c r="GK98">
        <v>1</v>
      </c>
      <c r="GL98">
        <v>1</v>
      </c>
      <c r="GM98">
        <v>4</v>
      </c>
      <c r="GN98">
        <v>4</v>
      </c>
      <c r="GO98">
        <v>2</v>
      </c>
      <c r="GP98">
        <v>2</v>
      </c>
      <c r="GQ98">
        <v>3</v>
      </c>
      <c r="GR98">
        <v>4</v>
      </c>
      <c r="GS98">
        <v>4</v>
      </c>
      <c r="GT98">
        <v>1</v>
      </c>
      <c r="GU98">
        <v>3</v>
      </c>
      <c r="GV98">
        <v>4</v>
      </c>
      <c r="GW98">
        <v>4</v>
      </c>
      <c r="GX98">
        <v>1</v>
      </c>
      <c r="GY98">
        <v>2</v>
      </c>
      <c r="GZ98">
        <v>2</v>
      </c>
      <c r="HA98">
        <v>3</v>
      </c>
      <c r="HB98">
        <v>3</v>
      </c>
      <c r="HC98">
        <v>3</v>
      </c>
      <c r="HD98" s="38">
        <f t="shared" si="186"/>
        <v>2.75</v>
      </c>
      <c r="HE98" s="38">
        <f t="shared" si="187"/>
        <v>2.6666666666666665</v>
      </c>
      <c r="HF98" s="38">
        <f t="shared" si="188"/>
        <v>2.3333333333333335</v>
      </c>
      <c r="HG98" s="38">
        <f t="shared" si="189"/>
        <v>3.1428571428571428</v>
      </c>
      <c r="HH98" s="38">
        <f t="shared" si="190"/>
        <v>3</v>
      </c>
      <c r="HI98" s="38">
        <f t="shared" si="191"/>
        <v>3</v>
      </c>
      <c r="HJ98" s="38">
        <f t="shared" si="192"/>
        <v>1.6666666666666667</v>
      </c>
      <c r="HK98" s="38">
        <f t="shared" si="193"/>
        <v>3</v>
      </c>
      <c r="HL98">
        <v>1000</v>
      </c>
      <c r="HM98">
        <v>1</v>
      </c>
      <c r="HN98" t="s">
        <v>912</v>
      </c>
      <c r="HO98">
        <v>1</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1</v>
      </c>
      <c r="JG98">
        <v>0</v>
      </c>
      <c r="JH98">
        <v>0</v>
      </c>
      <c r="JI98">
        <v>0</v>
      </c>
      <c r="JJ98">
        <v>0</v>
      </c>
      <c r="JK98">
        <v>0</v>
      </c>
      <c r="JL98">
        <v>0</v>
      </c>
      <c r="JM98">
        <v>0</v>
      </c>
      <c r="JN98">
        <v>0</v>
      </c>
      <c r="JO98">
        <v>2</v>
      </c>
      <c r="JP98">
        <v>2</v>
      </c>
      <c r="JQ98">
        <v>0</v>
      </c>
      <c r="JR98">
        <v>3</v>
      </c>
      <c r="JS98">
        <v>3</v>
      </c>
      <c r="JT98">
        <v>0</v>
      </c>
      <c r="JU98">
        <v>0</v>
      </c>
      <c r="JV98">
        <v>3</v>
      </c>
      <c r="JW98">
        <v>0</v>
      </c>
      <c r="JX98">
        <v>0</v>
      </c>
      <c r="JY98">
        <v>0</v>
      </c>
      <c r="JZ98">
        <v>0</v>
      </c>
      <c r="KA98">
        <v>0</v>
      </c>
      <c r="KB98">
        <v>0</v>
      </c>
      <c r="KC98">
        <v>0</v>
      </c>
      <c r="KD98" s="52">
        <f t="shared" si="194"/>
        <v>13</v>
      </c>
      <c r="KE98" s="48">
        <f t="shared" si="195"/>
        <v>0</v>
      </c>
      <c r="KF98" s="53">
        <f t="shared" si="196"/>
        <v>13</v>
      </c>
      <c r="KG98">
        <v>60</v>
      </c>
      <c r="KH98">
        <v>1</v>
      </c>
      <c r="KI98">
        <v>0</v>
      </c>
      <c r="KJ98">
        <v>0</v>
      </c>
      <c r="KK98">
        <v>0</v>
      </c>
      <c r="KL98">
        <v>0</v>
      </c>
      <c r="KM98">
        <v>0</v>
      </c>
      <c r="KN98">
        <v>0</v>
      </c>
      <c r="KO98">
        <v>0</v>
      </c>
      <c r="KP98">
        <v>0</v>
      </c>
      <c r="KQ98">
        <v>0</v>
      </c>
      <c r="KR98">
        <v>0</v>
      </c>
      <c r="KS98" t="s">
        <v>913</v>
      </c>
      <c r="KT98" t="s">
        <v>914</v>
      </c>
      <c r="KU98" t="s">
        <v>915</v>
      </c>
      <c r="KV98">
        <v>3</v>
      </c>
      <c r="KW98">
        <v>0</v>
      </c>
      <c r="KX98">
        <v>1</v>
      </c>
      <c r="KY98">
        <v>2</v>
      </c>
      <c r="KZ98">
        <v>0</v>
      </c>
      <c r="LA98">
        <v>3</v>
      </c>
      <c r="LB98">
        <v>3</v>
      </c>
      <c r="LC98">
        <v>3</v>
      </c>
      <c r="LD98">
        <v>3</v>
      </c>
      <c r="LE98">
        <v>3</v>
      </c>
      <c r="LF98">
        <v>3</v>
      </c>
      <c r="LG98" t="s">
        <v>580</v>
      </c>
      <c r="LH98">
        <v>2</v>
      </c>
      <c r="LI98">
        <v>3</v>
      </c>
      <c r="LJ98">
        <v>2</v>
      </c>
      <c r="LK98">
        <v>4</v>
      </c>
      <c r="LL98">
        <v>2</v>
      </c>
      <c r="LM98">
        <v>4</v>
      </c>
      <c r="LN98">
        <v>4</v>
      </c>
      <c r="LO98">
        <v>1</v>
      </c>
      <c r="LP98">
        <v>4</v>
      </c>
      <c r="LQ98">
        <v>2</v>
      </c>
      <c r="LR98">
        <v>4</v>
      </c>
      <c r="LS98">
        <v>5</v>
      </c>
      <c r="LT98">
        <v>4</v>
      </c>
      <c r="LU98">
        <v>2</v>
      </c>
      <c r="LV98">
        <v>4</v>
      </c>
      <c r="LW98">
        <v>4</v>
      </c>
      <c r="LX98">
        <v>5</v>
      </c>
      <c r="LY98">
        <v>2</v>
      </c>
      <c r="LZ98">
        <v>4</v>
      </c>
      <c r="MA98">
        <v>2</v>
      </c>
      <c r="MB98" s="3">
        <f t="shared" si="211"/>
        <v>2</v>
      </c>
      <c r="MC98" s="3">
        <f t="shared" ref="MC98:MC129" si="240">IF(LI98=1,5,IF(LI98=2,4,IF(LI98=4,2,IF(LI98=5,1,3))))</f>
        <v>3</v>
      </c>
      <c r="MD98" s="3">
        <f t="shared" si="199"/>
        <v>2</v>
      </c>
      <c r="ME98" s="3">
        <f t="shared" si="200"/>
        <v>4</v>
      </c>
      <c r="MF98" s="3">
        <f t="shared" si="197"/>
        <v>2</v>
      </c>
      <c r="MG98" s="3">
        <f t="shared" si="198"/>
        <v>4</v>
      </c>
      <c r="MH98" s="3">
        <f t="shared" ref="MH98:MH129" si="241">IF(LN98=1,5,IF(LN98=2,4,IF(LN98=4,2,IF(LN98=5,1,3))))</f>
        <v>2</v>
      </c>
      <c r="MI98" s="3">
        <f t="shared" ref="MI98:MI129" si="242">IF(LO98=1,5,IF(LO98=2,4,IF(LO98=4,2,IF(LO98=5,1,3))))</f>
        <v>5</v>
      </c>
      <c r="MJ98" s="3">
        <f t="shared" si="206"/>
        <v>4</v>
      </c>
      <c r="MK98" s="3">
        <f t="shared" si="201"/>
        <v>2</v>
      </c>
      <c r="ML98" s="3">
        <f t="shared" si="207"/>
        <v>4</v>
      </c>
      <c r="MM98" s="3">
        <f t="shared" si="202"/>
        <v>5</v>
      </c>
      <c r="MN98" s="3">
        <f t="shared" si="208"/>
        <v>4</v>
      </c>
      <c r="MO98" s="3">
        <f t="shared" si="203"/>
        <v>2</v>
      </c>
      <c r="MP98" s="3">
        <f t="shared" si="209"/>
        <v>4</v>
      </c>
      <c r="MQ98" s="3">
        <f t="shared" si="210"/>
        <v>4</v>
      </c>
      <c r="MR98" s="3">
        <f t="shared" si="205"/>
        <v>5</v>
      </c>
      <c r="MS98" s="3">
        <f t="shared" ref="MS98:MS129" si="243">IF(LY98=1,5,IF(LY98=2,4,IF(LY98=4,2,IF(LY98=5,1,3))))</f>
        <v>4</v>
      </c>
      <c r="MT98" s="3">
        <f t="shared" si="204"/>
        <v>4</v>
      </c>
      <c r="MU98" s="3">
        <f t="shared" ref="MU98:MU129" si="244">IF(MA98=1,5,IF(MA98=2,4,IF(MA98=4,2,IF(MA98=5,1,3))))</f>
        <v>4</v>
      </c>
      <c r="MV98" s="34">
        <f t="shared" ref="MV98:MV129" si="245">SUM(MB98:MU98)</f>
        <v>70</v>
      </c>
      <c r="MW98">
        <v>2</v>
      </c>
      <c r="MX98">
        <v>0</v>
      </c>
      <c r="MY98">
        <v>1</v>
      </c>
      <c r="MZ98">
        <v>0</v>
      </c>
      <c r="NA98">
        <v>2</v>
      </c>
      <c r="NB98">
        <v>1</v>
      </c>
      <c r="NC98">
        <v>1</v>
      </c>
      <c r="ND98">
        <v>0</v>
      </c>
      <c r="NE98">
        <v>1</v>
      </c>
      <c r="NF98">
        <v>1</v>
      </c>
      <c r="NG98">
        <v>2</v>
      </c>
      <c r="NH98" s="59">
        <f t="shared" si="215"/>
        <v>0</v>
      </c>
      <c r="NI98">
        <f t="shared" si="216"/>
        <v>50</v>
      </c>
      <c r="NJ98">
        <f t="shared" si="217"/>
        <v>9</v>
      </c>
      <c r="NK98" s="34">
        <f t="shared" si="218"/>
        <v>18</v>
      </c>
    </row>
    <row r="99" spans="1:375" x14ac:dyDescent="0.2">
      <c r="A99" t="s">
        <v>187</v>
      </c>
      <c r="B99">
        <v>98</v>
      </c>
      <c r="C99" s="26">
        <v>42870</v>
      </c>
      <c r="D99">
        <v>4</v>
      </c>
      <c r="E99">
        <v>10</v>
      </c>
      <c r="F99">
        <v>10</v>
      </c>
      <c r="G99">
        <v>0</v>
      </c>
      <c r="H99">
        <v>1</v>
      </c>
      <c r="I99">
        <v>0</v>
      </c>
      <c r="J99">
        <v>0</v>
      </c>
      <c r="K99">
        <v>0</v>
      </c>
      <c r="L99">
        <v>1</v>
      </c>
      <c r="M99">
        <v>4</v>
      </c>
      <c r="N99">
        <v>3</v>
      </c>
      <c r="O99">
        <v>3</v>
      </c>
      <c r="P99">
        <v>3</v>
      </c>
      <c r="Q99">
        <v>3</v>
      </c>
      <c r="R99">
        <v>4</v>
      </c>
      <c r="S99">
        <v>4</v>
      </c>
      <c r="T99">
        <f t="shared" si="212"/>
        <v>-1</v>
      </c>
      <c r="U99">
        <f t="shared" si="213"/>
        <v>2</v>
      </c>
      <c r="V99" s="35">
        <f t="shared" si="179"/>
        <v>25</v>
      </c>
      <c r="W99">
        <v>4</v>
      </c>
      <c r="X99">
        <v>4</v>
      </c>
      <c r="Y99">
        <v>4</v>
      </c>
      <c r="Z99">
        <v>4</v>
      </c>
      <c r="AA99">
        <v>4</v>
      </c>
      <c r="AB99">
        <v>4</v>
      </c>
      <c r="AC99">
        <v>4</v>
      </c>
      <c r="AD99">
        <v>4</v>
      </c>
      <c r="AE99">
        <v>4</v>
      </c>
      <c r="AF99">
        <v>4</v>
      </c>
      <c r="AG99">
        <v>4</v>
      </c>
      <c r="AH99">
        <v>3</v>
      </c>
      <c r="AI99">
        <v>4</v>
      </c>
      <c r="AJ99" s="38">
        <f t="shared" si="180"/>
        <v>16</v>
      </c>
      <c r="AK99" s="38">
        <f t="shared" si="181"/>
        <v>12</v>
      </c>
      <c r="AL99" s="38">
        <f t="shared" si="182"/>
        <v>23</v>
      </c>
      <c r="AM99" s="38">
        <f t="shared" si="183"/>
        <v>51</v>
      </c>
      <c r="AN99">
        <v>0</v>
      </c>
      <c r="AO99">
        <v>0</v>
      </c>
      <c r="AP99">
        <v>0</v>
      </c>
      <c r="AQ99">
        <v>1</v>
      </c>
      <c r="AR99">
        <v>0</v>
      </c>
      <c r="AS99">
        <v>0</v>
      </c>
      <c r="AT99">
        <v>0</v>
      </c>
      <c r="AU99">
        <v>0</v>
      </c>
      <c r="AV99">
        <v>1</v>
      </c>
      <c r="AW99">
        <v>0</v>
      </c>
      <c r="AX99">
        <v>0</v>
      </c>
      <c r="AY99">
        <v>0</v>
      </c>
      <c r="AZ99">
        <v>1</v>
      </c>
      <c r="BA99">
        <v>1</v>
      </c>
      <c r="BB99">
        <v>0</v>
      </c>
      <c r="BC99">
        <v>0</v>
      </c>
      <c r="BD99">
        <v>0</v>
      </c>
      <c r="BE99">
        <v>1</v>
      </c>
      <c r="BF99">
        <v>0</v>
      </c>
      <c r="BG99">
        <v>0</v>
      </c>
      <c r="BH99">
        <v>0</v>
      </c>
      <c r="BI99">
        <v>0</v>
      </c>
      <c r="BJ99">
        <v>1</v>
      </c>
      <c r="BK99">
        <v>0</v>
      </c>
      <c r="BL99">
        <v>0</v>
      </c>
      <c r="BM99">
        <v>0</v>
      </c>
      <c r="BN99">
        <v>1</v>
      </c>
      <c r="BO99">
        <v>0</v>
      </c>
      <c r="BP99">
        <v>0</v>
      </c>
      <c r="BQ99">
        <v>0</v>
      </c>
      <c r="BR99">
        <v>0</v>
      </c>
      <c r="BS99">
        <v>1</v>
      </c>
      <c r="BT99">
        <v>0</v>
      </c>
      <c r="BU99">
        <v>0</v>
      </c>
      <c r="BV99">
        <v>0</v>
      </c>
      <c r="BW99">
        <v>0</v>
      </c>
      <c r="BX99">
        <v>1</v>
      </c>
      <c r="BY99">
        <v>0</v>
      </c>
      <c r="BZ99">
        <v>0</v>
      </c>
      <c r="CA99">
        <v>0</v>
      </c>
      <c r="CB99">
        <v>0</v>
      </c>
      <c r="CC99">
        <v>1</v>
      </c>
      <c r="CD99">
        <v>0</v>
      </c>
      <c r="CE99">
        <v>0</v>
      </c>
      <c r="CF99">
        <v>0</v>
      </c>
      <c r="CG99">
        <v>0</v>
      </c>
      <c r="CH99">
        <v>1</v>
      </c>
      <c r="CI99">
        <v>0</v>
      </c>
      <c r="CJ99">
        <v>0</v>
      </c>
      <c r="CK99">
        <v>0</v>
      </c>
      <c r="CL99">
        <v>0</v>
      </c>
      <c r="CM99">
        <v>1</v>
      </c>
      <c r="CN99">
        <v>0</v>
      </c>
      <c r="CO99">
        <v>0</v>
      </c>
      <c r="CP99">
        <v>0</v>
      </c>
      <c r="CQ99">
        <v>1</v>
      </c>
      <c r="CR99">
        <v>0</v>
      </c>
      <c r="CS99">
        <v>0</v>
      </c>
      <c r="CT99">
        <v>0</v>
      </c>
      <c r="CU99">
        <v>0</v>
      </c>
      <c r="CV99">
        <v>0</v>
      </c>
      <c r="CW99">
        <v>0</v>
      </c>
      <c r="CX99">
        <v>1</v>
      </c>
      <c r="CY99">
        <v>0</v>
      </c>
      <c r="CZ99">
        <v>0</v>
      </c>
      <c r="DA99">
        <v>0</v>
      </c>
      <c r="DB99">
        <v>1</v>
      </c>
      <c r="DC99">
        <v>0</v>
      </c>
      <c r="DD99">
        <v>0</v>
      </c>
      <c r="DE99">
        <v>0</v>
      </c>
      <c r="DF99">
        <v>0</v>
      </c>
      <c r="DG99">
        <v>0</v>
      </c>
      <c r="DH99">
        <v>1</v>
      </c>
      <c r="DI99">
        <v>0</v>
      </c>
      <c r="DJ99">
        <v>0</v>
      </c>
      <c r="DK99">
        <v>0</v>
      </c>
      <c r="DL99">
        <v>1</v>
      </c>
      <c r="DM99">
        <v>1</v>
      </c>
      <c r="DN99">
        <v>0</v>
      </c>
      <c r="DO99">
        <v>0</v>
      </c>
      <c r="DP99">
        <v>0</v>
      </c>
      <c r="DQ99">
        <v>1</v>
      </c>
      <c r="DR99">
        <v>0</v>
      </c>
      <c r="DS99">
        <v>0</v>
      </c>
      <c r="DT99">
        <v>0</v>
      </c>
      <c r="DU99">
        <v>0</v>
      </c>
      <c r="DV99">
        <v>1</v>
      </c>
      <c r="DW99">
        <v>0</v>
      </c>
      <c r="DX99">
        <v>0</v>
      </c>
      <c r="DY99">
        <v>0</v>
      </c>
      <c r="DZ99">
        <v>0</v>
      </c>
      <c r="EA99">
        <v>1</v>
      </c>
      <c r="EB99">
        <v>0</v>
      </c>
      <c r="EC99">
        <v>0</v>
      </c>
      <c r="ED99">
        <v>0</v>
      </c>
      <c r="EF99">
        <v>0</v>
      </c>
      <c r="EG99">
        <v>0</v>
      </c>
      <c r="EH99">
        <v>1</v>
      </c>
      <c r="EI99">
        <v>0</v>
      </c>
      <c r="EJ99">
        <v>0</v>
      </c>
      <c r="EK99">
        <v>0</v>
      </c>
      <c r="EL99">
        <v>1</v>
      </c>
      <c r="EM99">
        <v>0</v>
      </c>
      <c r="EN99">
        <v>0</v>
      </c>
      <c r="EO99">
        <v>0</v>
      </c>
      <c r="EP99" s="40">
        <f t="shared" si="219"/>
        <v>3</v>
      </c>
      <c r="EQ99" s="40">
        <f t="shared" si="220"/>
        <v>3</v>
      </c>
      <c r="ER99" s="40">
        <f t="shared" si="221"/>
        <v>3</v>
      </c>
      <c r="ES99" s="40">
        <f t="shared" si="222"/>
        <v>2</v>
      </c>
      <c r="ET99" s="40">
        <f t="shared" si="223"/>
        <v>2</v>
      </c>
      <c r="EU99" s="40">
        <f t="shared" si="224"/>
        <v>1</v>
      </c>
      <c r="EV99" s="40">
        <f t="shared" si="225"/>
        <v>1</v>
      </c>
      <c r="EW99" s="40">
        <f t="shared" si="226"/>
        <v>1</v>
      </c>
      <c r="EX99" s="40">
        <f t="shared" si="227"/>
        <v>1</v>
      </c>
      <c r="EY99" s="40">
        <f t="shared" si="228"/>
        <v>1</v>
      </c>
      <c r="EZ99" s="40">
        <f t="shared" si="229"/>
        <v>1</v>
      </c>
      <c r="FA99" s="40">
        <f t="shared" si="230"/>
        <v>0</v>
      </c>
      <c r="FB99" s="40">
        <f t="shared" si="231"/>
        <v>2</v>
      </c>
      <c r="FC99" s="40">
        <f t="shared" si="232"/>
        <v>1</v>
      </c>
      <c r="FD99" s="40">
        <f t="shared" si="233"/>
        <v>2</v>
      </c>
      <c r="FE99" s="40">
        <f t="shared" si="234"/>
        <v>2</v>
      </c>
      <c r="FF99" s="40">
        <f t="shared" si="235"/>
        <v>1</v>
      </c>
      <c r="FG99" s="40">
        <f t="shared" si="236"/>
        <v>1</v>
      </c>
      <c r="FH99" s="40">
        <f t="shared" si="237"/>
        <v>1</v>
      </c>
      <c r="FI99" s="40">
        <f t="shared" si="238"/>
        <v>2</v>
      </c>
      <c r="FJ99" s="40">
        <f t="shared" si="239"/>
        <v>1</v>
      </c>
      <c r="FK99" s="38">
        <f t="shared" si="214"/>
        <v>32</v>
      </c>
      <c r="FL99">
        <v>7</v>
      </c>
      <c r="FM99">
        <v>7</v>
      </c>
      <c r="FN99">
        <v>7</v>
      </c>
      <c r="FO99">
        <v>7</v>
      </c>
      <c r="FP99">
        <v>6</v>
      </c>
      <c r="FQ99">
        <v>7</v>
      </c>
      <c r="FR99">
        <v>7</v>
      </c>
      <c r="FS99">
        <v>7</v>
      </c>
      <c r="FT99">
        <v>6</v>
      </c>
      <c r="FU99">
        <v>7</v>
      </c>
      <c r="FV99" s="38">
        <f t="shared" si="184"/>
        <v>41</v>
      </c>
      <c r="FW99" s="38">
        <f t="shared" si="185"/>
        <v>27</v>
      </c>
      <c r="FX99">
        <v>5</v>
      </c>
      <c r="FY99">
        <v>5</v>
      </c>
      <c r="FZ99">
        <v>4</v>
      </c>
      <c r="GA99">
        <v>2</v>
      </c>
      <c r="GB99">
        <v>2</v>
      </c>
      <c r="GC99">
        <v>5</v>
      </c>
      <c r="GD99">
        <v>5</v>
      </c>
      <c r="GE99">
        <v>5</v>
      </c>
      <c r="GF99">
        <v>4</v>
      </c>
      <c r="GG99">
        <v>4</v>
      </c>
      <c r="GH99">
        <v>4</v>
      </c>
      <c r="GI99">
        <v>4</v>
      </c>
      <c r="GJ99">
        <v>5</v>
      </c>
      <c r="GK99">
        <v>4</v>
      </c>
      <c r="GL99">
        <v>4</v>
      </c>
      <c r="GM99">
        <v>4</v>
      </c>
      <c r="GN99">
        <v>4</v>
      </c>
      <c r="GO99">
        <v>4</v>
      </c>
      <c r="GP99">
        <v>5</v>
      </c>
      <c r="GQ99">
        <v>5</v>
      </c>
      <c r="GR99">
        <v>5</v>
      </c>
      <c r="GS99">
        <v>5</v>
      </c>
      <c r="GT99">
        <v>5</v>
      </c>
      <c r="GU99">
        <v>5</v>
      </c>
      <c r="GV99">
        <v>5</v>
      </c>
      <c r="GW99">
        <v>4</v>
      </c>
      <c r="GX99">
        <v>5</v>
      </c>
      <c r="GY99">
        <v>4</v>
      </c>
      <c r="GZ99">
        <v>4</v>
      </c>
      <c r="HA99">
        <v>3</v>
      </c>
      <c r="HB99">
        <v>3</v>
      </c>
      <c r="HC99">
        <v>4</v>
      </c>
      <c r="HD99" s="38">
        <f t="shared" si="186"/>
        <v>4</v>
      </c>
      <c r="HE99" s="38">
        <f t="shared" si="187"/>
        <v>4</v>
      </c>
      <c r="HF99" s="38">
        <f t="shared" si="188"/>
        <v>4.333333333333333</v>
      </c>
      <c r="HG99" s="38">
        <f t="shared" si="189"/>
        <v>4.1428571428571432</v>
      </c>
      <c r="HH99" s="38">
        <f t="shared" si="190"/>
        <v>4.8</v>
      </c>
      <c r="HI99" s="38">
        <f t="shared" si="191"/>
        <v>4.75</v>
      </c>
      <c r="HJ99" s="38">
        <f t="shared" si="192"/>
        <v>4.333333333333333</v>
      </c>
      <c r="HK99" s="38">
        <f t="shared" si="193"/>
        <v>3.3333333333333335</v>
      </c>
      <c r="HL99" t="s">
        <v>651</v>
      </c>
      <c r="HM99">
        <v>1</v>
      </c>
      <c r="HN99" t="s">
        <v>916</v>
      </c>
      <c r="HO99">
        <v>1</v>
      </c>
      <c r="HP99">
        <v>0</v>
      </c>
      <c r="HQ99">
        <v>0</v>
      </c>
      <c r="HR99">
        <v>0</v>
      </c>
      <c r="HS99">
        <v>0</v>
      </c>
      <c r="HT99">
        <v>1</v>
      </c>
      <c r="HU99">
        <v>1</v>
      </c>
      <c r="HV99">
        <v>0</v>
      </c>
      <c r="HW99">
        <v>0</v>
      </c>
      <c r="HX99">
        <v>1</v>
      </c>
      <c r="HY99">
        <v>1</v>
      </c>
      <c r="HZ99">
        <v>1</v>
      </c>
      <c r="IA99">
        <v>1</v>
      </c>
      <c r="IB99">
        <v>0</v>
      </c>
      <c r="IC99">
        <v>0</v>
      </c>
      <c r="ID99">
        <v>0</v>
      </c>
      <c r="IE99">
        <v>1</v>
      </c>
      <c r="IF99">
        <v>1</v>
      </c>
      <c r="IG99">
        <v>1</v>
      </c>
      <c r="IH99">
        <v>0</v>
      </c>
      <c r="II99">
        <v>0</v>
      </c>
      <c r="IJ99">
        <v>0</v>
      </c>
      <c r="IK99">
        <v>0</v>
      </c>
      <c r="IL99">
        <v>0</v>
      </c>
      <c r="IM99">
        <v>0</v>
      </c>
      <c r="IN99">
        <v>1</v>
      </c>
      <c r="IO99">
        <v>1</v>
      </c>
      <c r="IP99">
        <v>0</v>
      </c>
      <c r="IQ99">
        <v>0</v>
      </c>
      <c r="IR99">
        <v>0</v>
      </c>
      <c r="IS99">
        <v>0</v>
      </c>
      <c r="IT99">
        <v>1</v>
      </c>
      <c r="IU99">
        <v>1</v>
      </c>
      <c r="IV99">
        <v>0</v>
      </c>
      <c r="IW99">
        <v>0</v>
      </c>
      <c r="IX99">
        <v>1</v>
      </c>
      <c r="IY99">
        <v>1</v>
      </c>
      <c r="IZ99">
        <v>1</v>
      </c>
      <c r="JA99">
        <v>1</v>
      </c>
      <c r="JB99">
        <v>1</v>
      </c>
      <c r="JC99">
        <v>1</v>
      </c>
      <c r="JD99">
        <v>0</v>
      </c>
      <c r="JE99">
        <v>0</v>
      </c>
      <c r="JF99">
        <v>0</v>
      </c>
      <c r="JG99">
        <v>1</v>
      </c>
      <c r="JH99">
        <v>1</v>
      </c>
      <c r="JI99">
        <v>0</v>
      </c>
      <c r="JJ99">
        <v>0</v>
      </c>
      <c r="JK99">
        <v>0</v>
      </c>
      <c r="JL99">
        <v>1</v>
      </c>
      <c r="JM99">
        <v>1</v>
      </c>
      <c r="JN99">
        <v>0</v>
      </c>
      <c r="JO99">
        <v>2</v>
      </c>
      <c r="JP99">
        <v>2</v>
      </c>
      <c r="JQ99">
        <v>2</v>
      </c>
      <c r="JR99">
        <v>2</v>
      </c>
      <c r="JS99">
        <v>2</v>
      </c>
      <c r="JT99">
        <v>2</v>
      </c>
      <c r="JU99">
        <v>3</v>
      </c>
      <c r="JV99">
        <v>3</v>
      </c>
      <c r="JW99">
        <v>2</v>
      </c>
      <c r="JX99">
        <v>1</v>
      </c>
      <c r="JY99">
        <v>1</v>
      </c>
      <c r="JZ99">
        <v>3</v>
      </c>
      <c r="KA99">
        <v>3</v>
      </c>
      <c r="KB99">
        <v>2</v>
      </c>
      <c r="KC99">
        <v>2</v>
      </c>
      <c r="KD99" s="52">
        <f t="shared" si="194"/>
        <v>22</v>
      </c>
      <c r="KE99" s="48">
        <f t="shared" si="195"/>
        <v>10</v>
      </c>
      <c r="KF99" s="53">
        <f t="shared" si="196"/>
        <v>32</v>
      </c>
      <c r="KG99">
        <v>48</v>
      </c>
      <c r="KH99">
        <v>1</v>
      </c>
      <c r="KI99">
        <v>0</v>
      </c>
      <c r="KJ99">
        <v>0</v>
      </c>
      <c r="KK99">
        <v>0</v>
      </c>
      <c r="KL99">
        <v>0</v>
      </c>
      <c r="KM99">
        <v>0</v>
      </c>
      <c r="KN99">
        <v>0</v>
      </c>
      <c r="KO99">
        <v>0</v>
      </c>
      <c r="KP99">
        <v>0</v>
      </c>
      <c r="KQ99">
        <v>0</v>
      </c>
      <c r="KR99">
        <v>0</v>
      </c>
      <c r="KS99" t="s">
        <v>584</v>
      </c>
      <c r="KT99" t="s">
        <v>917</v>
      </c>
      <c r="KU99" t="s">
        <v>918</v>
      </c>
      <c r="KV99">
        <v>5</v>
      </c>
      <c r="KW99">
        <v>1</v>
      </c>
      <c r="KX99">
        <v>1</v>
      </c>
      <c r="KY99">
        <v>1</v>
      </c>
      <c r="KZ99">
        <v>1</v>
      </c>
      <c r="LA99">
        <v>1</v>
      </c>
      <c r="LB99">
        <v>2</v>
      </c>
      <c r="LC99">
        <v>2</v>
      </c>
      <c r="LD99">
        <v>2</v>
      </c>
      <c r="LE99">
        <v>1</v>
      </c>
      <c r="LF99">
        <v>1</v>
      </c>
      <c r="LG99" t="s">
        <v>584</v>
      </c>
      <c r="LH99">
        <v>5</v>
      </c>
      <c r="LI99">
        <v>5</v>
      </c>
      <c r="LJ99">
        <v>3</v>
      </c>
      <c r="LK99">
        <v>4</v>
      </c>
      <c r="LL99">
        <v>3</v>
      </c>
      <c r="LM99">
        <v>2</v>
      </c>
      <c r="LN99">
        <v>3</v>
      </c>
      <c r="LO99">
        <v>5</v>
      </c>
      <c r="LP99">
        <v>3</v>
      </c>
      <c r="LQ99">
        <v>2</v>
      </c>
      <c r="LR99">
        <v>2</v>
      </c>
      <c r="LS99">
        <v>4</v>
      </c>
      <c r="LT99">
        <v>5</v>
      </c>
      <c r="LU99">
        <v>2</v>
      </c>
      <c r="LV99">
        <v>3</v>
      </c>
      <c r="LW99">
        <v>2</v>
      </c>
      <c r="LX99">
        <v>2</v>
      </c>
      <c r="LY99">
        <v>2</v>
      </c>
      <c r="LZ99">
        <v>2</v>
      </c>
      <c r="MA99">
        <v>3</v>
      </c>
      <c r="MB99" s="3">
        <f t="shared" si="211"/>
        <v>5</v>
      </c>
      <c r="MC99" s="3">
        <f t="shared" si="240"/>
        <v>1</v>
      </c>
      <c r="MD99" s="3">
        <f t="shared" si="199"/>
        <v>3</v>
      </c>
      <c r="ME99" s="3">
        <f t="shared" si="200"/>
        <v>4</v>
      </c>
      <c r="MF99" s="3">
        <f t="shared" si="197"/>
        <v>3</v>
      </c>
      <c r="MG99" s="3">
        <f t="shared" si="198"/>
        <v>2</v>
      </c>
      <c r="MH99" s="3">
        <f t="shared" si="241"/>
        <v>3</v>
      </c>
      <c r="MI99" s="3">
        <f t="shared" si="242"/>
        <v>1</v>
      </c>
      <c r="MJ99" s="3">
        <f t="shared" si="206"/>
        <v>3</v>
      </c>
      <c r="MK99" s="3">
        <f t="shared" si="201"/>
        <v>2</v>
      </c>
      <c r="ML99" s="3">
        <f t="shared" si="207"/>
        <v>2</v>
      </c>
      <c r="MM99" s="3">
        <f t="shared" si="202"/>
        <v>4</v>
      </c>
      <c r="MN99" s="3">
        <f t="shared" si="208"/>
        <v>5</v>
      </c>
      <c r="MO99" s="3">
        <f t="shared" si="203"/>
        <v>2</v>
      </c>
      <c r="MP99" s="3">
        <f t="shared" si="209"/>
        <v>3</v>
      </c>
      <c r="MQ99" s="3">
        <f t="shared" si="210"/>
        <v>2</v>
      </c>
      <c r="MR99" s="3">
        <f t="shared" si="205"/>
        <v>2</v>
      </c>
      <c r="MS99" s="3">
        <f t="shared" si="243"/>
        <v>4</v>
      </c>
      <c r="MT99" s="3">
        <f t="shared" si="204"/>
        <v>2</v>
      </c>
      <c r="MU99" s="3">
        <f t="shared" si="244"/>
        <v>3</v>
      </c>
      <c r="MV99" s="34">
        <f t="shared" si="245"/>
        <v>56</v>
      </c>
      <c r="MW99">
        <v>3</v>
      </c>
      <c r="MX99">
        <v>1</v>
      </c>
      <c r="MY99">
        <v>5</v>
      </c>
      <c r="MZ99">
        <v>1</v>
      </c>
      <c r="NA99">
        <v>2</v>
      </c>
      <c r="NB99">
        <v>4</v>
      </c>
      <c r="NC99">
        <v>2</v>
      </c>
      <c r="ND99">
        <v>3</v>
      </c>
      <c r="NE99">
        <v>3</v>
      </c>
      <c r="NF99">
        <v>2</v>
      </c>
      <c r="NG99">
        <v>2</v>
      </c>
      <c r="NH99" s="59">
        <f t="shared" si="215"/>
        <v>0</v>
      </c>
      <c r="NI99">
        <f t="shared" si="216"/>
        <v>50</v>
      </c>
      <c r="NJ99">
        <f t="shared" si="217"/>
        <v>26</v>
      </c>
      <c r="NK99" s="34">
        <f t="shared" si="218"/>
        <v>52</v>
      </c>
    </row>
    <row r="100" spans="1:375" x14ac:dyDescent="0.2">
      <c r="A100" t="s">
        <v>188</v>
      </c>
      <c r="B100">
        <v>99</v>
      </c>
      <c r="C100" s="26">
        <v>42862</v>
      </c>
      <c r="D100">
        <v>6</v>
      </c>
      <c r="E100">
        <v>10</v>
      </c>
      <c r="F100">
        <v>6</v>
      </c>
      <c r="G100">
        <v>0</v>
      </c>
      <c r="H100">
        <v>1</v>
      </c>
      <c r="I100">
        <v>0</v>
      </c>
      <c r="J100">
        <v>0</v>
      </c>
      <c r="K100">
        <v>0</v>
      </c>
      <c r="L100">
        <v>1</v>
      </c>
      <c r="M100">
        <v>5</v>
      </c>
      <c r="N100">
        <v>2</v>
      </c>
      <c r="O100">
        <v>1</v>
      </c>
      <c r="P100">
        <v>5</v>
      </c>
      <c r="Q100">
        <v>1</v>
      </c>
      <c r="R100">
        <v>1</v>
      </c>
      <c r="S100">
        <v>4</v>
      </c>
      <c r="T100">
        <f t="shared" si="212"/>
        <v>-1</v>
      </c>
      <c r="U100">
        <f t="shared" si="213"/>
        <v>2</v>
      </c>
      <c r="V100" s="35">
        <f t="shared" si="179"/>
        <v>20</v>
      </c>
      <c r="W100">
        <v>1</v>
      </c>
      <c r="X100">
        <v>0</v>
      </c>
      <c r="Y100">
        <v>1</v>
      </c>
      <c r="Z100">
        <v>0</v>
      </c>
      <c r="AA100">
        <v>1</v>
      </c>
      <c r="AB100">
        <v>4</v>
      </c>
      <c r="AC100">
        <v>0</v>
      </c>
      <c r="AD100">
        <v>3</v>
      </c>
      <c r="AE100">
        <v>1</v>
      </c>
      <c r="AF100">
        <v>3</v>
      </c>
      <c r="AG100">
        <v>1</v>
      </c>
      <c r="AH100">
        <v>3</v>
      </c>
      <c r="AI100">
        <v>4</v>
      </c>
      <c r="AJ100" s="38">
        <f t="shared" si="180"/>
        <v>8</v>
      </c>
      <c r="AK100" s="38">
        <f t="shared" si="181"/>
        <v>8</v>
      </c>
      <c r="AL100" s="38">
        <f t="shared" si="182"/>
        <v>6</v>
      </c>
      <c r="AM100" s="38">
        <f t="shared" si="183"/>
        <v>22</v>
      </c>
      <c r="AN100">
        <v>1</v>
      </c>
      <c r="AO100">
        <v>0</v>
      </c>
      <c r="AP100">
        <v>0</v>
      </c>
      <c r="AQ100">
        <v>0</v>
      </c>
      <c r="AR100">
        <v>0</v>
      </c>
      <c r="AS100">
        <v>1</v>
      </c>
      <c r="AT100">
        <v>0</v>
      </c>
      <c r="AU100">
        <v>0</v>
      </c>
      <c r="AV100">
        <v>0</v>
      </c>
      <c r="AW100">
        <v>0</v>
      </c>
      <c r="AX100">
        <v>1</v>
      </c>
      <c r="AY100">
        <v>0</v>
      </c>
      <c r="AZ100">
        <v>0</v>
      </c>
      <c r="BA100">
        <v>0</v>
      </c>
      <c r="BB100">
        <v>0</v>
      </c>
      <c r="BC100">
        <v>0</v>
      </c>
      <c r="BD100">
        <v>1</v>
      </c>
      <c r="BE100">
        <v>0</v>
      </c>
      <c r="BF100">
        <v>0</v>
      </c>
      <c r="BG100">
        <v>0</v>
      </c>
      <c r="BH100">
        <v>1</v>
      </c>
      <c r="BI100">
        <v>0</v>
      </c>
      <c r="BJ100">
        <v>0</v>
      </c>
      <c r="BK100">
        <v>0</v>
      </c>
      <c r="BL100">
        <v>0</v>
      </c>
      <c r="BM100">
        <v>1</v>
      </c>
      <c r="BN100">
        <v>0</v>
      </c>
      <c r="BO100">
        <v>0</v>
      </c>
      <c r="BP100">
        <v>0</v>
      </c>
      <c r="BQ100">
        <v>0</v>
      </c>
      <c r="BR100">
        <v>1</v>
      </c>
      <c r="BS100">
        <v>0</v>
      </c>
      <c r="BT100">
        <v>0</v>
      </c>
      <c r="BU100">
        <v>0</v>
      </c>
      <c r="BV100">
        <v>0</v>
      </c>
      <c r="BW100">
        <v>1</v>
      </c>
      <c r="BX100">
        <v>1</v>
      </c>
      <c r="BY100">
        <v>0</v>
      </c>
      <c r="BZ100">
        <v>0</v>
      </c>
      <c r="CA100">
        <v>0</v>
      </c>
      <c r="CB100">
        <v>1</v>
      </c>
      <c r="CC100">
        <v>0</v>
      </c>
      <c r="CD100">
        <v>0</v>
      </c>
      <c r="CE100">
        <v>0</v>
      </c>
      <c r="CF100">
        <v>0</v>
      </c>
      <c r="CG100">
        <v>1</v>
      </c>
      <c r="CH100">
        <v>0</v>
      </c>
      <c r="CI100">
        <v>0</v>
      </c>
      <c r="CJ100">
        <v>0</v>
      </c>
      <c r="CK100">
        <v>0</v>
      </c>
      <c r="CL100">
        <v>0</v>
      </c>
      <c r="CM100">
        <v>0</v>
      </c>
      <c r="CN100">
        <v>0</v>
      </c>
      <c r="CO100">
        <v>1</v>
      </c>
      <c r="CP100">
        <v>0</v>
      </c>
      <c r="CQ100">
        <v>1</v>
      </c>
      <c r="CR100">
        <v>0</v>
      </c>
      <c r="CS100">
        <v>0</v>
      </c>
      <c r="CT100">
        <v>0</v>
      </c>
      <c r="CU100">
        <v>0</v>
      </c>
      <c r="CV100">
        <v>1</v>
      </c>
      <c r="CW100">
        <v>0</v>
      </c>
      <c r="CX100">
        <v>0</v>
      </c>
      <c r="CY100">
        <v>0</v>
      </c>
      <c r="CZ100">
        <v>0</v>
      </c>
      <c r="DA100">
        <v>1</v>
      </c>
      <c r="DB100">
        <v>0</v>
      </c>
      <c r="DC100">
        <v>0</v>
      </c>
      <c r="DD100">
        <v>0</v>
      </c>
      <c r="DE100">
        <v>0</v>
      </c>
      <c r="DF100">
        <v>0</v>
      </c>
      <c r="DG100">
        <v>1</v>
      </c>
      <c r="DH100">
        <v>0</v>
      </c>
      <c r="DI100">
        <v>0</v>
      </c>
      <c r="DJ100">
        <v>0</v>
      </c>
      <c r="DK100">
        <v>0</v>
      </c>
      <c r="DL100">
        <v>1</v>
      </c>
      <c r="DM100">
        <v>0</v>
      </c>
      <c r="DN100">
        <v>0</v>
      </c>
      <c r="DO100">
        <v>0</v>
      </c>
      <c r="DP100">
        <v>1</v>
      </c>
      <c r="DQ100">
        <v>0</v>
      </c>
      <c r="DR100">
        <v>0</v>
      </c>
      <c r="DS100">
        <v>0</v>
      </c>
      <c r="DT100">
        <v>0</v>
      </c>
      <c r="DU100">
        <v>1</v>
      </c>
      <c r="DV100">
        <v>0</v>
      </c>
      <c r="DW100">
        <v>0</v>
      </c>
      <c r="DX100">
        <v>0</v>
      </c>
      <c r="DY100">
        <v>0</v>
      </c>
      <c r="DZ100">
        <v>1</v>
      </c>
      <c r="EA100">
        <v>0</v>
      </c>
      <c r="EB100">
        <v>0</v>
      </c>
      <c r="EC100">
        <v>0</v>
      </c>
      <c r="ED100">
        <v>0</v>
      </c>
      <c r="EF100">
        <v>0</v>
      </c>
      <c r="EG100">
        <v>1</v>
      </c>
      <c r="EH100">
        <v>0</v>
      </c>
      <c r="EI100">
        <v>0</v>
      </c>
      <c r="EJ100">
        <v>0</v>
      </c>
      <c r="EK100">
        <v>0</v>
      </c>
      <c r="EL100">
        <v>1</v>
      </c>
      <c r="EM100">
        <v>0</v>
      </c>
      <c r="EN100">
        <v>0</v>
      </c>
      <c r="EO100">
        <v>0</v>
      </c>
      <c r="EP100" s="40">
        <f t="shared" si="219"/>
        <v>0</v>
      </c>
      <c r="EQ100" s="40">
        <f t="shared" si="220"/>
        <v>0</v>
      </c>
      <c r="ER100" s="40">
        <f t="shared" si="221"/>
        <v>0</v>
      </c>
      <c r="ES100" s="40">
        <f t="shared" si="222"/>
        <v>1</v>
      </c>
      <c r="ET100" s="40">
        <f t="shared" si="223"/>
        <v>0</v>
      </c>
      <c r="EU100" s="40">
        <f t="shared" si="224"/>
        <v>0</v>
      </c>
      <c r="EV100" s="40">
        <f t="shared" si="225"/>
        <v>0</v>
      </c>
      <c r="EW100" s="40">
        <f t="shared" si="226"/>
        <v>1</v>
      </c>
      <c r="EX100" s="40">
        <f t="shared" si="227"/>
        <v>0</v>
      </c>
      <c r="EY100" s="40">
        <f t="shared" si="228"/>
        <v>0</v>
      </c>
      <c r="EZ100" s="40">
        <f t="shared" si="229"/>
        <v>3</v>
      </c>
      <c r="FA100" s="40">
        <f t="shared" si="230"/>
        <v>0</v>
      </c>
      <c r="FB100" s="40">
        <f t="shared" si="231"/>
        <v>0</v>
      </c>
      <c r="FC100" s="40">
        <f t="shared" si="232"/>
        <v>0</v>
      </c>
      <c r="FD100" s="40">
        <f t="shared" si="233"/>
        <v>1</v>
      </c>
      <c r="FE100" s="40">
        <f t="shared" si="234"/>
        <v>1</v>
      </c>
      <c r="FF100" s="40">
        <f t="shared" si="235"/>
        <v>0</v>
      </c>
      <c r="FG100" s="40">
        <f t="shared" si="236"/>
        <v>0</v>
      </c>
      <c r="FH100" s="40">
        <f t="shared" si="237"/>
        <v>0</v>
      </c>
      <c r="FI100" s="40">
        <f t="shared" si="238"/>
        <v>1</v>
      </c>
      <c r="FJ100" s="40">
        <f t="shared" si="239"/>
        <v>1</v>
      </c>
      <c r="FK100" s="38">
        <f t="shared" si="214"/>
        <v>9</v>
      </c>
      <c r="FL100">
        <v>7</v>
      </c>
      <c r="FM100">
        <v>7</v>
      </c>
      <c r="FN100">
        <v>7</v>
      </c>
      <c r="FO100">
        <v>7</v>
      </c>
      <c r="FP100">
        <v>7</v>
      </c>
      <c r="FQ100">
        <v>6</v>
      </c>
      <c r="FR100">
        <v>6</v>
      </c>
      <c r="FS100">
        <v>6</v>
      </c>
      <c r="FT100">
        <v>6</v>
      </c>
      <c r="FU100">
        <v>6</v>
      </c>
      <c r="FV100" s="38">
        <f t="shared" si="184"/>
        <v>39</v>
      </c>
      <c r="FW100" s="38">
        <f t="shared" si="185"/>
        <v>26</v>
      </c>
      <c r="FX100">
        <v>4</v>
      </c>
      <c r="FY100">
        <v>4</v>
      </c>
      <c r="FZ100">
        <v>5</v>
      </c>
      <c r="GA100">
        <v>4</v>
      </c>
      <c r="GB100">
        <v>2</v>
      </c>
      <c r="GC100">
        <v>3</v>
      </c>
      <c r="GD100">
        <v>4</v>
      </c>
      <c r="GE100">
        <v>4</v>
      </c>
      <c r="GF100">
        <v>3</v>
      </c>
      <c r="GG100">
        <v>5</v>
      </c>
      <c r="GH100">
        <v>3</v>
      </c>
      <c r="GI100">
        <v>4</v>
      </c>
      <c r="GJ100">
        <v>5</v>
      </c>
      <c r="GK100">
        <v>4</v>
      </c>
      <c r="GL100">
        <v>3</v>
      </c>
      <c r="GM100">
        <v>4</v>
      </c>
      <c r="GN100">
        <v>4</v>
      </c>
      <c r="GO100">
        <v>5</v>
      </c>
      <c r="GP100">
        <v>4</v>
      </c>
      <c r="GQ100">
        <v>5</v>
      </c>
      <c r="GR100">
        <v>5</v>
      </c>
      <c r="GS100">
        <v>4</v>
      </c>
      <c r="GT100">
        <v>4</v>
      </c>
      <c r="GU100">
        <v>4</v>
      </c>
      <c r="GV100">
        <v>4</v>
      </c>
      <c r="GW100">
        <v>4</v>
      </c>
      <c r="GX100">
        <v>5</v>
      </c>
      <c r="GY100">
        <v>3</v>
      </c>
      <c r="GZ100">
        <v>5</v>
      </c>
      <c r="HA100">
        <v>4</v>
      </c>
      <c r="HB100">
        <v>4</v>
      </c>
      <c r="HC100">
        <v>4</v>
      </c>
      <c r="HD100" s="38">
        <f t="shared" si="186"/>
        <v>4.25</v>
      </c>
      <c r="HE100" s="38">
        <f t="shared" si="187"/>
        <v>3</v>
      </c>
      <c r="HF100" s="38">
        <f t="shared" si="188"/>
        <v>4</v>
      </c>
      <c r="HG100" s="38">
        <f t="shared" si="189"/>
        <v>3.8571428571428572</v>
      </c>
      <c r="HH100" s="38">
        <f t="shared" si="190"/>
        <v>4.5999999999999996</v>
      </c>
      <c r="HI100" s="38">
        <f t="shared" si="191"/>
        <v>4</v>
      </c>
      <c r="HJ100" s="38">
        <f t="shared" si="192"/>
        <v>4.333333333333333</v>
      </c>
      <c r="HK100" s="38">
        <f t="shared" si="193"/>
        <v>4</v>
      </c>
      <c r="HL100" t="s">
        <v>919</v>
      </c>
      <c r="HM100">
        <v>0</v>
      </c>
      <c r="HN100" t="s">
        <v>580</v>
      </c>
      <c r="HO100">
        <v>1</v>
      </c>
      <c r="HP100">
        <v>0</v>
      </c>
      <c r="HQ100">
        <v>0</v>
      </c>
      <c r="HR100">
        <v>0</v>
      </c>
      <c r="HS100">
        <v>0</v>
      </c>
      <c r="HT100">
        <v>0</v>
      </c>
      <c r="HU100">
        <v>1</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1</v>
      </c>
      <c r="JH100">
        <v>0</v>
      </c>
      <c r="JI100">
        <v>0</v>
      </c>
      <c r="JJ100">
        <v>0</v>
      </c>
      <c r="JK100">
        <v>0</v>
      </c>
      <c r="JL100">
        <v>0</v>
      </c>
      <c r="JM100">
        <v>0</v>
      </c>
      <c r="JN100">
        <v>0</v>
      </c>
      <c r="JO100">
        <v>2</v>
      </c>
      <c r="JP100">
        <v>2</v>
      </c>
      <c r="JQ100">
        <v>1</v>
      </c>
      <c r="JR100">
        <v>2</v>
      </c>
      <c r="JS100">
        <v>1</v>
      </c>
      <c r="JT100">
        <v>0</v>
      </c>
      <c r="JU100">
        <v>0</v>
      </c>
      <c r="JV100">
        <v>3</v>
      </c>
      <c r="JW100">
        <v>2</v>
      </c>
      <c r="JX100">
        <v>0</v>
      </c>
      <c r="JY100">
        <v>0</v>
      </c>
      <c r="JZ100">
        <v>1</v>
      </c>
      <c r="KA100">
        <v>1</v>
      </c>
      <c r="KB100">
        <v>3</v>
      </c>
      <c r="KC100">
        <v>2</v>
      </c>
      <c r="KD100" s="52">
        <f t="shared" si="194"/>
        <v>13</v>
      </c>
      <c r="KE100" s="48">
        <f t="shared" si="195"/>
        <v>7</v>
      </c>
      <c r="KF100" s="53">
        <f t="shared" si="196"/>
        <v>20</v>
      </c>
      <c r="KG100">
        <v>63</v>
      </c>
      <c r="KH100">
        <v>0</v>
      </c>
      <c r="KI100">
        <v>0</v>
      </c>
      <c r="KJ100">
        <v>0</v>
      </c>
      <c r="KK100">
        <v>1</v>
      </c>
      <c r="KL100">
        <v>0</v>
      </c>
      <c r="KM100">
        <v>0</v>
      </c>
      <c r="KN100">
        <v>0</v>
      </c>
      <c r="KO100">
        <v>0</v>
      </c>
      <c r="KP100">
        <v>0</v>
      </c>
      <c r="KQ100">
        <v>0</v>
      </c>
      <c r="KR100">
        <v>0</v>
      </c>
      <c r="KS100" t="s">
        <v>580</v>
      </c>
      <c r="KT100" t="s">
        <v>920</v>
      </c>
      <c r="KU100" t="s">
        <v>921</v>
      </c>
      <c r="KV100">
        <v>4</v>
      </c>
      <c r="KW100">
        <v>1</v>
      </c>
      <c r="KX100">
        <v>1</v>
      </c>
      <c r="KY100">
        <v>3</v>
      </c>
      <c r="KZ100">
        <v>1</v>
      </c>
      <c r="LA100">
        <v>2</v>
      </c>
      <c r="LB100">
        <v>1</v>
      </c>
      <c r="LC100">
        <v>1</v>
      </c>
      <c r="LD100">
        <v>3</v>
      </c>
      <c r="LE100">
        <v>3</v>
      </c>
      <c r="LF100">
        <v>3</v>
      </c>
      <c r="LG100" t="s">
        <v>580</v>
      </c>
      <c r="LH100">
        <v>4</v>
      </c>
      <c r="LI100">
        <v>5</v>
      </c>
      <c r="LJ100">
        <v>5</v>
      </c>
      <c r="LK100">
        <v>4</v>
      </c>
      <c r="LL100">
        <v>1</v>
      </c>
      <c r="LM100">
        <v>3</v>
      </c>
      <c r="LN100">
        <v>5</v>
      </c>
      <c r="LO100">
        <v>2</v>
      </c>
      <c r="LP100">
        <v>4</v>
      </c>
      <c r="LQ100">
        <v>3</v>
      </c>
      <c r="LR100">
        <v>2</v>
      </c>
      <c r="LS100">
        <v>4</v>
      </c>
      <c r="LT100">
        <v>2</v>
      </c>
      <c r="LU100">
        <v>4</v>
      </c>
      <c r="LV100">
        <v>3</v>
      </c>
      <c r="LW100">
        <v>4</v>
      </c>
      <c r="LX100">
        <v>5</v>
      </c>
      <c r="LY100">
        <v>2</v>
      </c>
      <c r="LZ100">
        <v>4</v>
      </c>
      <c r="MA100">
        <v>5</v>
      </c>
      <c r="MB100" s="3">
        <f t="shared" si="211"/>
        <v>4</v>
      </c>
      <c r="MC100" s="3">
        <f t="shared" si="240"/>
        <v>1</v>
      </c>
      <c r="MD100" s="3">
        <f t="shared" si="199"/>
        <v>5</v>
      </c>
      <c r="ME100" s="3">
        <f t="shared" si="200"/>
        <v>4</v>
      </c>
      <c r="MF100" s="3">
        <f t="shared" si="197"/>
        <v>1</v>
      </c>
      <c r="MG100" s="3">
        <f t="shared" si="198"/>
        <v>3</v>
      </c>
      <c r="MH100" s="3">
        <f t="shared" si="241"/>
        <v>1</v>
      </c>
      <c r="MI100" s="3">
        <f t="shared" si="242"/>
        <v>4</v>
      </c>
      <c r="MJ100" s="3">
        <f t="shared" si="206"/>
        <v>4</v>
      </c>
      <c r="MK100" s="3">
        <f t="shared" si="201"/>
        <v>3</v>
      </c>
      <c r="ML100" s="3">
        <f t="shared" si="207"/>
        <v>2</v>
      </c>
      <c r="MM100" s="3">
        <f t="shared" si="202"/>
        <v>4</v>
      </c>
      <c r="MN100" s="3">
        <f t="shared" si="208"/>
        <v>2</v>
      </c>
      <c r="MO100" s="3">
        <f t="shared" si="203"/>
        <v>4</v>
      </c>
      <c r="MP100" s="3">
        <f t="shared" si="209"/>
        <v>3</v>
      </c>
      <c r="MQ100" s="3">
        <f t="shared" si="210"/>
        <v>4</v>
      </c>
      <c r="MR100" s="3">
        <f t="shared" si="205"/>
        <v>5</v>
      </c>
      <c r="MS100" s="3">
        <f t="shared" si="243"/>
        <v>4</v>
      </c>
      <c r="MT100" s="3">
        <f t="shared" si="204"/>
        <v>4</v>
      </c>
      <c r="MU100" s="3">
        <f t="shared" si="244"/>
        <v>1</v>
      </c>
      <c r="MV100" s="34">
        <f t="shared" si="245"/>
        <v>63</v>
      </c>
      <c r="MW100">
        <v>2</v>
      </c>
      <c r="MX100">
        <v>1</v>
      </c>
      <c r="MY100">
        <v>4</v>
      </c>
      <c r="MZ100">
        <v>2</v>
      </c>
      <c r="NA100">
        <v>2</v>
      </c>
      <c r="NB100">
        <v>4</v>
      </c>
      <c r="NC100">
        <v>1</v>
      </c>
      <c r="ND100">
        <v>1</v>
      </c>
      <c r="NE100">
        <v>2</v>
      </c>
      <c r="NF100">
        <v>2</v>
      </c>
      <c r="NG100">
        <v>2</v>
      </c>
      <c r="NH100" s="59">
        <f t="shared" si="215"/>
        <v>0</v>
      </c>
      <c r="NI100">
        <f t="shared" si="216"/>
        <v>50</v>
      </c>
      <c r="NJ100">
        <f t="shared" si="217"/>
        <v>21</v>
      </c>
      <c r="NK100" s="34">
        <f t="shared" si="218"/>
        <v>42</v>
      </c>
    </row>
    <row r="101" spans="1:375" x14ac:dyDescent="0.2">
      <c r="A101" t="s">
        <v>189</v>
      </c>
      <c r="B101">
        <v>100</v>
      </c>
      <c r="C101" s="26">
        <v>42868</v>
      </c>
      <c r="D101">
        <v>3</v>
      </c>
      <c r="E101">
        <v>10</v>
      </c>
      <c r="F101">
        <v>8</v>
      </c>
      <c r="G101">
        <v>1</v>
      </c>
      <c r="H101">
        <v>0</v>
      </c>
      <c r="I101">
        <v>0</v>
      </c>
      <c r="J101">
        <v>0</v>
      </c>
      <c r="K101">
        <v>0</v>
      </c>
      <c r="L101">
        <v>0</v>
      </c>
      <c r="M101">
        <v>0</v>
      </c>
      <c r="N101">
        <v>4</v>
      </c>
      <c r="O101">
        <v>0</v>
      </c>
      <c r="P101">
        <v>4</v>
      </c>
      <c r="Q101">
        <v>3</v>
      </c>
      <c r="R101">
        <v>0</v>
      </c>
      <c r="S101">
        <v>0</v>
      </c>
      <c r="T101">
        <f t="shared" si="212"/>
        <v>0</v>
      </c>
      <c r="U101">
        <f t="shared" si="213"/>
        <v>0</v>
      </c>
      <c r="V101" s="35">
        <f t="shared" si="179"/>
        <v>11</v>
      </c>
      <c r="W101">
        <v>2</v>
      </c>
      <c r="X101">
        <v>1</v>
      </c>
      <c r="Y101">
        <v>2</v>
      </c>
      <c r="Z101">
        <v>1</v>
      </c>
      <c r="AA101">
        <v>1</v>
      </c>
      <c r="AB101">
        <v>1</v>
      </c>
      <c r="AC101">
        <v>0</v>
      </c>
      <c r="AD101">
        <v>3</v>
      </c>
      <c r="AE101">
        <v>3</v>
      </c>
      <c r="AF101">
        <v>2</v>
      </c>
      <c r="AG101">
        <v>2</v>
      </c>
      <c r="AH101">
        <v>3</v>
      </c>
      <c r="AI101">
        <v>2</v>
      </c>
      <c r="AJ101" s="38">
        <f t="shared" si="180"/>
        <v>10</v>
      </c>
      <c r="AK101" s="38">
        <f t="shared" si="181"/>
        <v>3</v>
      </c>
      <c r="AL101" s="38">
        <f t="shared" si="182"/>
        <v>10</v>
      </c>
      <c r="AM101" s="38">
        <f t="shared" si="183"/>
        <v>23</v>
      </c>
      <c r="AN101">
        <v>0</v>
      </c>
      <c r="AO101">
        <v>1</v>
      </c>
      <c r="AP101">
        <v>0</v>
      </c>
      <c r="AQ101">
        <v>0</v>
      </c>
      <c r="AR101">
        <v>0</v>
      </c>
      <c r="AS101">
        <v>0</v>
      </c>
      <c r="AT101">
        <v>1</v>
      </c>
      <c r="AU101">
        <v>0</v>
      </c>
      <c r="AV101">
        <v>0</v>
      </c>
      <c r="AW101">
        <v>0</v>
      </c>
      <c r="AX101">
        <v>1</v>
      </c>
      <c r="AY101">
        <v>0</v>
      </c>
      <c r="AZ101">
        <v>0</v>
      </c>
      <c r="BA101">
        <v>0</v>
      </c>
      <c r="BB101">
        <v>0</v>
      </c>
      <c r="BC101">
        <v>0</v>
      </c>
      <c r="BD101">
        <v>1</v>
      </c>
      <c r="BE101">
        <v>0</v>
      </c>
      <c r="BF101">
        <v>0</v>
      </c>
      <c r="BG101">
        <v>0</v>
      </c>
      <c r="BH101">
        <v>1</v>
      </c>
      <c r="BI101">
        <v>0</v>
      </c>
      <c r="BJ101">
        <v>0</v>
      </c>
      <c r="BK101">
        <v>0</v>
      </c>
      <c r="BL101">
        <v>0</v>
      </c>
      <c r="BM101">
        <v>1</v>
      </c>
      <c r="BN101">
        <v>0</v>
      </c>
      <c r="BO101">
        <v>0</v>
      </c>
      <c r="BP101">
        <v>0</v>
      </c>
      <c r="BQ101">
        <v>0</v>
      </c>
      <c r="BR101">
        <v>1</v>
      </c>
      <c r="BS101">
        <v>0</v>
      </c>
      <c r="BT101">
        <v>0</v>
      </c>
      <c r="BU101">
        <v>0</v>
      </c>
      <c r="BV101">
        <v>0</v>
      </c>
      <c r="BW101">
        <v>0</v>
      </c>
      <c r="BX101">
        <v>1</v>
      </c>
      <c r="BY101">
        <v>0</v>
      </c>
      <c r="BZ101">
        <v>0</v>
      </c>
      <c r="CA101">
        <v>0</v>
      </c>
      <c r="CB101">
        <v>1</v>
      </c>
      <c r="CC101">
        <v>0</v>
      </c>
      <c r="CD101">
        <v>0</v>
      </c>
      <c r="CE101">
        <v>0</v>
      </c>
      <c r="CF101">
        <v>0</v>
      </c>
      <c r="CG101">
        <v>1</v>
      </c>
      <c r="CH101">
        <v>0</v>
      </c>
      <c r="CI101">
        <v>0</v>
      </c>
      <c r="CJ101">
        <v>0</v>
      </c>
      <c r="CK101">
        <v>0</v>
      </c>
      <c r="CL101">
        <v>1</v>
      </c>
      <c r="CM101">
        <v>0</v>
      </c>
      <c r="CN101">
        <v>0</v>
      </c>
      <c r="CO101">
        <v>0</v>
      </c>
      <c r="CP101">
        <v>0</v>
      </c>
      <c r="CQ101">
        <v>1</v>
      </c>
      <c r="CR101">
        <v>0</v>
      </c>
      <c r="CS101">
        <v>0</v>
      </c>
      <c r="CT101">
        <v>0</v>
      </c>
      <c r="CU101">
        <v>0</v>
      </c>
      <c r="CV101">
        <v>1</v>
      </c>
      <c r="CW101">
        <v>0</v>
      </c>
      <c r="CX101">
        <v>0</v>
      </c>
      <c r="CY101">
        <v>0</v>
      </c>
      <c r="CZ101">
        <v>0</v>
      </c>
      <c r="DA101">
        <v>0</v>
      </c>
      <c r="DB101">
        <v>0</v>
      </c>
      <c r="DC101">
        <v>1</v>
      </c>
      <c r="DD101">
        <v>0</v>
      </c>
      <c r="DE101">
        <v>0</v>
      </c>
      <c r="DF101">
        <v>1</v>
      </c>
      <c r="DG101">
        <v>0</v>
      </c>
      <c r="DH101">
        <v>0</v>
      </c>
      <c r="DI101">
        <v>0</v>
      </c>
      <c r="DJ101">
        <v>0</v>
      </c>
      <c r="DK101">
        <v>1</v>
      </c>
      <c r="DL101">
        <v>0</v>
      </c>
      <c r="DM101">
        <v>0</v>
      </c>
      <c r="DN101">
        <v>0</v>
      </c>
      <c r="DO101">
        <v>0</v>
      </c>
      <c r="DP101">
        <v>0</v>
      </c>
      <c r="DQ101">
        <v>1</v>
      </c>
      <c r="DR101">
        <v>0</v>
      </c>
      <c r="DS101">
        <v>0</v>
      </c>
      <c r="DT101">
        <v>0</v>
      </c>
      <c r="DU101">
        <v>1</v>
      </c>
      <c r="DV101">
        <v>0</v>
      </c>
      <c r="DW101">
        <v>0</v>
      </c>
      <c r="DX101">
        <v>0</v>
      </c>
      <c r="DY101">
        <v>0</v>
      </c>
      <c r="DZ101">
        <v>1</v>
      </c>
      <c r="EA101">
        <v>0</v>
      </c>
      <c r="EB101">
        <v>0</v>
      </c>
      <c r="EC101">
        <v>0</v>
      </c>
      <c r="ED101">
        <v>0</v>
      </c>
      <c r="EF101">
        <v>0</v>
      </c>
      <c r="EG101">
        <v>1</v>
      </c>
      <c r="EH101">
        <v>0</v>
      </c>
      <c r="EI101">
        <v>0</v>
      </c>
      <c r="EJ101">
        <v>0</v>
      </c>
      <c r="EK101">
        <v>1</v>
      </c>
      <c r="EL101">
        <v>0</v>
      </c>
      <c r="EM101">
        <v>0</v>
      </c>
      <c r="EN101">
        <v>0</v>
      </c>
      <c r="EO101">
        <v>0</v>
      </c>
      <c r="EP101" s="40">
        <f t="shared" si="219"/>
        <v>1</v>
      </c>
      <c r="EQ101" s="40">
        <f t="shared" si="220"/>
        <v>1</v>
      </c>
      <c r="ER101" s="40">
        <f t="shared" si="221"/>
        <v>0</v>
      </c>
      <c r="ES101" s="40">
        <f t="shared" si="222"/>
        <v>1</v>
      </c>
      <c r="ET101" s="40">
        <f t="shared" si="223"/>
        <v>0</v>
      </c>
      <c r="EU101" s="40">
        <f t="shared" si="224"/>
        <v>0</v>
      </c>
      <c r="EV101" s="40">
        <f t="shared" si="225"/>
        <v>0</v>
      </c>
      <c r="EW101" s="40">
        <f t="shared" si="226"/>
        <v>1</v>
      </c>
      <c r="EX101" s="40">
        <f t="shared" si="227"/>
        <v>0</v>
      </c>
      <c r="EY101" s="40">
        <f t="shared" si="228"/>
        <v>0</v>
      </c>
      <c r="EZ101" s="40">
        <f t="shared" si="229"/>
        <v>0</v>
      </c>
      <c r="FA101" s="40">
        <f t="shared" si="230"/>
        <v>0</v>
      </c>
      <c r="FB101" s="40">
        <f t="shared" si="231"/>
        <v>0</v>
      </c>
      <c r="FC101" s="40">
        <f t="shared" si="232"/>
        <v>2</v>
      </c>
      <c r="FD101" s="40">
        <f t="shared" si="233"/>
        <v>0</v>
      </c>
      <c r="FE101" s="40">
        <f t="shared" si="234"/>
        <v>0</v>
      </c>
      <c r="FF101" s="40">
        <f t="shared" si="235"/>
        <v>1</v>
      </c>
      <c r="FG101" s="40">
        <f t="shared" si="236"/>
        <v>0</v>
      </c>
      <c r="FH101" s="40">
        <f t="shared" si="237"/>
        <v>0</v>
      </c>
      <c r="FI101" s="40">
        <f t="shared" si="238"/>
        <v>1</v>
      </c>
      <c r="FJ101" s="40">
        <f t="shared" si="239"/>
        <v>0</v>
      </c>
      <c r="FK101" s="38">
        <f t="shared" si="214"/>
        <v>8</v>
      </c>
      <c r="FL101">
        <v>3</v>
      </c>
      <c r="FM101">
        <v>3</v>
      </c>
      <c r="FN101">
        <v>3</v>
      </c>
      <c r="FO101">
        <v>3</v>
      </c>
      <c r="FP101">
        <v>3</v>
      </c>
      <c r="FQ101">
        <v>5</v>
      </c>
      <c r="FR101">
        <v>0</v>
      </c>
      <c r="FS101">
        <v>0</v>
      </c>
      <c r="FT101">
        <v>1</v>
      </c>
      <c r="FU101">
        <v>0</v>
      </c>
      <c r="FV101" s="38">
        <f t="shared" si="184"/>
        <v>9</v>
      </c>
      <c r="FW101" s="38">
        <f t="shared" si="185"/>
        <v>12</v>
      </c>
      <c r="FX101">
        <v>2</v>
      </c>
      <c r="FY101">
        <v>4</v>
      </c>
      <c r="FZ101">
        <v>3</v>
      </c>
      <c r="GA101">
        <v>3</v>
      </c>
      <c r="GB101">
        <v>3</v>
      </c>
      <c r="GC101">
        <v>3</v>
      </c>
      <c r="GD101">
        <v>5</v>
      </c>
      <c r="GE101">
        <v>3</v>
      </c>
      <c r="GF101">
        <v>2</v>
      </c>
      <c r="GG101">
        <v>2</v>
      </c>
      <c r="GH101">
        <v>2</v>
      </c>
      <c r="GI101">
        <v>2</v>
      </c>
      <c r="GJ101">
        <v>2</v>
      </c>
      <c r="GK101">
        <v>2</v>
      </c>
      <c r="GL101">
        <v>2</v>
      </c>
      <c r="GM101">
        <v>2</v>
      </c>
      <c r="GN101">
        <v>2</v>
      </c>
      <c r="GO101">
        <v>2</v>
      </c>
      <c r="GP101">
        <v>2</v>
      </c>
      <c r="GQ101">
        <v>2</v>
      </c>
      <c r="GR101">
        <v>2</v>
      </c>
      <c r="GS101">
        <v>2</v>
      </c>
      <c r="GT101">
        <v>2</v>
      </c>
      <c r="GU101">
        <v>2</v>
      </c>
      <c r="GV101">
        <v>4</v>
      </c>
      <c r="GW101">
        <v>4</v>
      </c>
      <c r="GX101">
        <v>2</v>
      </c>
      <c r="GY101">
        <v>2</v>
      </c>
      <c r="GZ101">
        <v>3</v>
      </c>
      <c r="HA101">
        <v>5</v>
      </c>
      <c r="HB101">
        <v>3</v>
      </c>
      <c r="HC101">
        <v>3</v>
      </c>
      <c r="HD101" s="38">
        <f t="shared" si="186"/>
        <v>3</v>
      </c>
      <c r="HE101" s="38">
        <f t="shared" si="187"/>
        <v>3.6666666666666665</v>
      </c>
      <c r="HF101" s="38">
        <f t="shared" si="188"/>
        <v>2.3333333333333335</v>
      </c>
      <c r="HG101" s="38">
        <f t="shared" si="189"/>
        <v>2</v>
      </c>
      <c r="HH101" s="38">
        <f t="shared" si="190"/>
        <v>2</v>
      </c>
      <c r="HI101" s="38">
        <f t="shared" si="191"/>
        <v>3</v>
      </c>
      <c r="HJ101" s="38">
        <f t="shared" si="192"/>
        <v>2.3333333333333335</v>
      </c>
      <c r="HK101" s="38">
        <f t="shared" si="193"/>
        <v>3.6666666666666665</v>
      </c>
      <c r="HL101" t="s">
        <v>922</v>
      </c>
      <c r="HM101">
        <v>1</v>
      </c>
      <c r="HN101" t="s">
        <v>923</v>
      </c>
      <c r="HO101">
        <v>7</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1</v>
      </c>
      <c r="JH101">
        <v>1</v>
      </c>
      <c r="JI101">
        <v>0</v>
      </c>
      <c r="JJ101">
        <v>0</v>
      </c>
      <c r="JK101">
        <v>0</v>
      </c>
      <c r="JL101">
        <v>0</v>
      </c>
      <c r="JM101">
        <v>0</v>
      </c>
      <c r="JN101">
        <v>0</v>
      </c>
      <c r="JO101">
        <v>0</v>
      </c>
      <c r="JP101">
        <v>0</v>
      </c>
      <c r="JQ101">
        <v>0</v>
      </c>
      <c r="JR101">
        <v>1</v>
      </c>
      <c r="JS101">
        <v>2</v>
      </c>
      <c r="JT101">
        <v>3</v>
      </c>
      <c r="JU101">
        <v>0</v>
      </c>
      <c r="JV101">
        <v>3</v>
      </c>
      <c r="JW101">
        <v>1</v>
      </c>
      <c r="JX101">
        <v>2</v>
      </c>
      <c r="JY101">
        <v>0</v>
      </c>
      <c r="JZ101">
        <v>1</v>
      </c>
      <c r="KA101">
        <v>0</v>
      </c>
      <c r="KB101">
        <v>0</v>
      </c>
      <c r="KC101">
        <v>3</v>
      </c>
      <c r="KD101" s="52">
        <f t="shared" si="194"/>
        <v>12</v>
      </c>
      <c r="KE101" s="48">
        <f t="shared" si="195"/>
        <v>4</v>
      </c>
      <c r="KF101" s="53">
        <f t="shared" si="196"/>
        <v>16</v>
      </c>
      <c r="KG101">
        <v>63</v>
      </c>
      <c r="KH101">
        <v>1</v>
      </c>
      <c r="KI101">
        <v>1</v>
      </c>
      <c r="KJ101">
        <v>1</v>
      </c>
      <c r="KK101">
        <v>0</v>
      </c>
      <c r="KL101">
        <v>0</v>
      </c>
      <c r="KM101">
        <v>0</v>
      </c>
      <c r="KN101">
        <v>0</v>
      </c>
      <c r="KO101">
        <v>0</v>
      </c>
      <c r="KP101">
        <v>0</v>
      </c>
      <c r="KQ101">
        <v>0</v>
      </c>
      <c r="KR101">
        <v>0</v>
      </c>
      <c r="KS101" t="s">
        <v>584</v>
      </c>
      <c r="KT101" t="s">
        <v>924</v>
      </c>
      <c r="KU101" t="s">
        <v>925</v>
      </c>
      <c r="KV101">
        <v>2</v>
      </c>
      <c r="KW101">
        <v>1</v>
      </c>
      <c r="KX101">
        <v>1</v>
      </c>
      <c r="KY101">
        <v>2</v>
      </c>
      <c r="KZ101">
        <v>1</v>
      </c>
      <c r="LA101">
        <v>2</v>
      </c>
      <c r="LB101">
        <v>2</v>
      </c>
      <c r="LC101">
        <v>2</v>
      </c>
      <c r="LD101">
        <v>2</v>
      </c>
      <c r="LE101">
        <v>2</v>
      </c>
      <c r="LF101">
        <v>2</v>
      </c>
      <c r="LG101" t="s">
        <v>926</v>
      </c>
      <c r="LH101">
        <v>2</v>
      </c>
      <c r="LI101">
        <v>4</v>
      </c>
      <c r="LJ101">
        <v>5</v>
      </c>
      <c r="LK101">
        <v>5</v>
      </c>
      <c r="LL101">
        <v>3</v>
      </c>
      <c r="LM101">
        <v>5</v>
      </c>
      <c r="LN101">
        <v>4</v>
      </c>
      <c r="LO101">
        <v>1</v>
      </c>
      <c r="LP101">
        <v>4</v>
      </c>
      <c r="LQ101">
        <v>4</v>
      </c>
      <c r="LR101">
        <v>4</v>
      </c>
      <c r="LS101">
        <v>5</v>
      </c>
      <c r="LT101">
        <v>5</v>
      </c>
      <c r="LU101">
        <v>5</v>
      </c>
      <c r="LV101">
        <v>1</v>
      </c>
      <c r="LW101">
        <v>4</v>
      </c>
      <c r="LX101">
        <v>1</v>
      </c>
      <c r="LY101">
        <v>1</v>
      </c>
      <c r="LZ101">
        <v>5</v>
      </c>
      <c r="MA101">
        <v>2</v>
      </c>
      <c r="MB101" s="3">
        <f t="shared" si="211"/>
        <v>2</v>
      </c>
      <c r="MC101" s="3">
        <f t="shared" si="240"/>
        <v>2</v>
      </c>
      <c r="MD101" s="3">
        <f t="shared" si="199"/>
        <v>5</v>
      </c>
      <c r="ME101" s="3">
        <f t="shared" si="200"/>
        <v>5</v>
      </c>
      <c r="MF101" s="3">
        <f t="shared" si="197"/>
        <v>3</v>
      </c>
      <c r="MG101" s="3">
        <f t="shared" si="198"/>
        <v>5</v>
      </c>
      <c r="MH101" s="3">
        <f t="shared" si="241"/>
        <v>2</v>
      </c>
      <c r="MI101" s="3">
        <f t="shared" si="242"/>
        <v>5</v>
      </c>
      <c r="MJ101" s="3">
        <f t="shared" si="206"/>
        <v>4</v>
      </c>
      <c r="MK101" s="3">
        <f t="shared" si="201"/>
        <v>4</v>
      </c>
      <c r="ML101" s="3">
        <f t="shared" si="207"/>
        <v>4</v>
      </c>
      <c r="MM101" s="3">
        <f t="shared" si="202"/>
        <v>5</v>
      </c>
      <c r="MN101" s="3">
        <f t="shared" si="208"/>
        <v>5</v>
      </c>
      <c r="MO101" s="3">
        <f t="shared" si="203"/>
        <v>5</v>
      </c>
      <c r="MP101" s="3">
        <f t="shared" si="209"/>
        <v>1</v>
      </c>
      <c r="MQ101" s="3">
        <f t="shared" si="210"/>
        <v>4</v>
      </c>
      <c r="MR101" s="3">
        <f t="shared" si="205"/>
        <v>1</v>
      </c>
      <c r="MS101" s="3">
        <f t="shared" si="243"/>
        <v>5</v>
      </c>
      <c r="MT101" s="3">
        <f t="shared" si="204"/>
        <v>5</v>
      </c>
      <c r="MU101" s="3">
        <f t="shared" si="244"/>
        <v>4</v>
      </c>
      <c r="MV101" s="34">
        <f t="shared" si="245"/>
        <v>76</v>
      </c>
      <c r="MW101">
        <v>1</v>
      </c>
      <c r="MX101">
        <v>1</v>
      </c>
      <c r="MY101">
        <v>2</v>
      </c>
      <c r="MZ101">
        <v>2</v>
      </c>
      <c r="NA101">
        <v>2</v>
      </c>
      <c r="NB101">
        <v>2</v>
      </c>
      <c r="NC101">
        <v>1</v>
      </c>
      <c r="ND101">
        <v>1</v>
      </c>
      <c r="NE101">
        <v>2</v>
      </c>
      <c r="NF101">
        <v>1</v>
      </c>
      <c r="NG101">
        <v>2</v>
      </c>
      <c r="NH101" s="59">
        <f t="shared" si="215"/>
        <v>0</v>
      </c>
      <c r="NI101">
        <f t="shared" si="216"/>
        <v>50</v>
      </c>
      <c r="NJ101">
        <f t="shared" si="217"/>
        <v>15</v>
      </c>
      <c r="NK101" s="34">
        <f t="shared" si="218"/>
        <v>30</v>
      </c>
    </row>
    <row r="102" spans="1:375" x14ac:dyDescent="0.2">
      <c r="A102" t="s">
        <v>190</v>
      </c>
      <c r="B102">
        <v>101</v>
      </c>
      <c r="C102" s="26">
        <v>42901</v>
      </c>
      <c r="D102">
        <v>4</v>
      </c>
      <c r="E102">
        <v>8</v>
      </c>
      <c r="F102">
        <v>8</v>
      </c>
      <c r="G102">
        <v>0</v>
      </c>
      <c r="H102">
        <v>1</v>
      </c>
      <c r="I102">
        <v>0</v>
      </c>
      <c r="J102">
        <v>0</v>
      </c>
      <c r="K102">
        <v>0</v>
      </c>
      <c r="L102">
        <v>0</v>
      </c>
      <c r="M102">
        <v>1</v>
      </c>
      <c r="N102">
        <v>1</v>
      </c>
      <c r="O102">
        <v>0</v>
      </c>
      <c r="P102">
        <v>5</v>
      </c>
      <c r="Q102">
        <v>4</v>
      </c>
      <c r="R102">
        <v>1</v>
      </c>
      <c r="S102">
        <v>2</v>
      </c>
      <c r="T102">
        <f t="shared" si="212"/>
        <v>-1</v>
      </c>
      <c r="U102">
        <f t="shared" si="213"/>
        <v>0</v>
      </c>
      <c r="V102" s="35">
        <f t="shared" si="179"/>
        <v>13</v>
      </c>
      <c r="W102">
        <v>3</v>
      </c>
      <c r="X102">
        <v>0</v>
      </c>
      <c r="Y102">
        <v>0</v>
      </c>
      <c r="Z102">
        <v>2</v>
      </c>
      <c r="AA102">
        <v>0</v>
      </c>
      <c r="AB102">
        <v>4</v>
      </c>
      <c r="AC102">
        <v>2</v>
      </c>
      <c r="AD102">
        <v>4</v>
      </c>
      <c r="AE102">
        <v>2</v>
      </c>
      <c r="AF102">
        <v>2</v>
      </c>
      <c r="AG102">
        <v>3</v>
      </c>
      <c r="AH102">
        <v>4</v>
      </c>
      <c r="AI102">
        <v>4</v>
      </c>
      <c r="AJ102" s="38">
        <f t="shared" si="180"/>
        <v>11</v>
      </c>
      <c r="AK102" s="38">
        <f t="shared" si="181"/>
        <v>10</v>
      </c>
      <c r="AL102" s="38">
        <f t="shared" si="182"/>
        <v>9</v>
      </c>
      <c r="AM102" s="38">
        <f t="shared" si="183"/>
        <v>30</v>
      </c>
      <c r="AN102">
        <v>0</v>
      </c>
      <c r="AO102">
        <v>0</v>
      </c>
      <c r="AP102">
        <v>0</v>
      </c>
      <c r="AQ102">
        <v>0</v>
      </c>
      <c r="AR102">
        <v>1</v>
      </c>
      <c r="AS102">
        <v>1</v>
      </c>
      <c r="AT102">
        <v>0</v>
      </c>
      <c r="AU102">
        <v>0</v>
      </c>
      <c r="AV102">
        <v>0</v>
      </c>
      <c r="AW102">
        <v>0</v>
      </c>
      <c r="AX102">
        <v>0</v>
      </c>
      <c r="AY102">
        <v>0</v>
      </c>
      <c r="AZ102">
        <v>0</v>
      </c>
      <c r="BA102">
        <v>0</v>
      </c>
      <c r="BB102">
        <v>1</v>
      </c>
      <c r="BC102">
        <v>0</v>
      </c>
      <c r="BD102">
        <v>0</v>
      </c>
      <c r="BE102">
        <v>0</v>
      </c>
      <c r="BF102">
        <v>0</v>
      </c>
      <c r="BG102">
        <v>1</v>
      </c>
      <c r="BH102">
        <v>0</v>
      </c>
      <c r="BI102">
        <v>0</v>
      </c>
      <c r="BJ102">
        <v>0</v>
      </c>
      <c r="BK102">
        <v>0</v>
      </c>
      <c r="BL102">
        <v>1</v>
      </c>
      <c r="BM102">
        <v>1</v>
      </c>
      <c r="BN102">
        <v>0</v>
      </c>
      <c r="BO102">
        <v>0</v>
      </c>
      <c r="BP102">
        <v>0</v>
      </c>
      <c r="BQ102">
        <v>1</v>
      </c>
      <c r="BR102">
        <v>1</v>
      </c>
      <c r="BS102">
        <v>0</v>
      </c>
      <c r="BT102">
        <v>0</v>
      </c>
      <c r="BU102">
        <v>0</v>
      </c>
      <c r="BV102">
        <v>0</v>
      </c>
      <c r="BW102">
        <v>0</v>
      </c>
      <c r="BX102">
        <v>0</v>
      </c>
      <c r="BY102">
        <v>0</v>
      </c>
      <c r="BZ102">
        <v>1</v>
      </c>
      <c r="CA102">
        <v>0</v>
      </c>
      <c r="CB102">
        <v>1</v>
      </c>
      <c r="CC102">
        <v>0</v>
      </c>
      <c r="CD102">
        <v>0</v>
      </c>
      <c r="CE102">
        <v>0</v>
      </c>
      <c r="CF102">
        <v>0</v>
      </c>
      <c r="CG102">
        <v>0</v>
      </c>
      <c r="CH102">
        <v>1</v>
      </c>
      <c r="CI102">
        <v>0</v>
      </c>
      <c r="CJ102">
        <v>0</v>
      </c>
      <c r="CK102">
        <v>0</v>
      </c>
      <c r="CL102">
        <v>0</v>
      </c>
      <c r="CM102">
        <v>1</v>
      </c>
      <c r="CN102">
        <v>0</v>
      </c>
      <c r="CO102">
        <v>0</v>
      </c>
      <c r="CP102">
        <v>0</v>
      </c>
      <c r="CQ102">
        <v>0</v>
      </c>
      <c r="CR102">
        <v>1</v>
      </c>
      <c r="CS102">
        <v>0</v>
      </c>
      <c r="CT102">
        <v>0</v>
      </c>
      <c r="CU102">
        <v>0</v>
      </c>
      <c r="CV102">
        <v>1</v>
      </c>
      <c r="CW102">
        <v>0</v>
      </c>
      <c r="CX102">
        <v>0</v>
      </c>
      <c r="CY102">
        <v>0</v>
      </c>
      <c r="CZ102">
        <v>0</v>
      </c>
      <c r="DA102">
        <v>0</v>
      </c>
      <c r="DB102">
        <v>1</v>
      </c>
      <c r="DC102">
        <v>0</v>
      </c>
      <c r="DD102">
        <v>0</v>
      </c>
      <c r="DE102">
        <v>0</v>
      </c>
      <c r="DF102">
        <v>0</v>
      </c>
      <c r="DG102">
        <v>1</v>
      </c>
      <c r="DH102">
        <v>0</v>
      </c>
      <c r="DI102">
        <v>0</v>
      </c>
      <c r="DJ102">
        <v>0</v>
      </c>
      <c r="DK102">
        <v>0</v>
      </c>
      <c r="DL102">
        <v>1</v>
      </c>
      <c r="DM102">
        <v>0</v>
      </c>
      <c r="DN102">
        <v>0</v>
      </c>
      <c r="DO102">
        <v>0</v>
      </c>
      <c r="DP102">
        <v>0</v>
      </c>
      <c r="DQ102">
        <v>1</v>
      </c>
      <c r="DR102">
        <v>0</v>
      </c>
      <c r="DS102">
        <v>0</v>
      </c>
      <c r="DT102">
        <v>0</v>
      </c>
      <c r="DU102">
        <v>0</v>
      </c>
      <c r="DV102">
        <v>1</v>
      </c>
      <c r="DW102">
        <v>0</v>
      </c>
      <c r="DX102">
        <v>0</v>
      </c>
      <c r="DY102">
        <v>0</v>
      </c>
      <c r="DZ102">
        <v>1</v>
      </c>
      <c r="EA102">
        <v>0</v>
      </c>
      <c r="EB102">
        <v>0</v>
      </c>
      <c r="EC102">
        <v>0</v>
      </c>
      <c r="ED102">
        <v>0</v>
      </c>
      <c r="EF102">
        <v>0</v>
      </c>
      <c r="EG102">
        <v>1</v>
      </c>
      <c r="EH102">
        <v>0</v>
      </c>
      <c r="EI102">
        <v>0</v>
      </c>
      <c r="EJ102">
        <v>0</v>
      </c>
      <c r="EK102">
        <v>0</v>
      </c>
      <c r="EL102">
        <v>1</v>
      </c>
      <c r="EM102">
        <v>0</v>
      </c>
      <c r="EN102">
        <v>0</v>
      </c>
      <c r="EO102">
        <v>0</v>
      </c>
      <c r="EP102" s="40" t="str">
        <f t="shared" si="219"/>
        <v>SKIP</v>
      </c>
      <c r="EQ102" s="40">
        <f t="shared" si="220"/>
        <v>0</v>
      </c>
      <c r="ER102" s="40" t="str">
        <f t="shared" si="221"/>
        <v>SKIP</v>
      </c>
      <c r="ES102" s="40" t="str">
        <f t="shared" si="222"/>
        <v>SKIP</v>
      </c>
      <c r="ET102" s="40" t="str">
        <f t="shared" si="223"/>
        <v>SKIP</v>
      </c>
      <c r="EU102" s="40">
        <f t="shared" si="224"/>
        <v>0</v>
      </c>
      <c r="EV102" s="40">
        <f t="shared" si="225"/>
        <v>0</v>
      </c>
      <c r="EW102" s="40">
        <f t="shared" si="226"/>
        <v>3</v>
      </c>
      <c r="EX102" s="40">
        <f t="shared" si="227"/>
        <v>0</v>
      </c>
      <c r="EY102" s="40">
        <f t="shared" si="228"/>
        <v>1</v>
      </c>
      <c r="EZ102" s="40">
        <f t="shared" si="229"/>
        <v>1</v>
      </c>
      <c r="FA102" s="40">
        <f t="shared" si="230"/>
        <v>1</v>
      </c>
      <c r="FB102" s="40">
        <f t="shared" si="231"/>
        <v>0</v>
      </c>
      <c r="FC102" s="40">
        <f t="shared" si="232"/>
        <v>1</v>
      </c>
      <c r="FD102" s="40">
        <f t="shared" si="233"/>
        <v>1</v>
      </c>
      <c r="FE102" s="40">
        <f t="shared" si="234"/>
        <v>1</v>
      </c>
      <c r="FF102" s="40">
        <f t="shared" si="235"/>
        <v>1</v>
      </c>
      <c r="FG102" s="40">
        <f t="shared" si="236"/>
        <v>1</v>
      </c>
      <c r="FH102" s="40">
        <f t="shared" si="237"/>
        <v>0</v>
      </c>
      <c r="FI102" s="40">
        <f t="shared" si="238"/>
        <v>1</v>
      </c>
      <c r="FJ102" s="40">
        <f t="shared" si="239"/>
        <v>1</v>
      </c>
      <c r="FK102" s="38">
        <f t="shared" si="214"/>
        <v>13</v>
      </c>
      <c r="FL102">
        <v>7</v>
      </c>
      <c r="FM102">
        <v>7</v>
      </c>
      <c r="FN102">
        <v>7</v>
      </c>
      <c r="FO102">
        <v>7</v>
      </c>
      <c r="FP102">
        <v>7</v>
      </c>
      <c r="FQ102">
        <v>7</v>
      </c>
      <c r="FR102">
        <v>7</v>
      </c>
      <c r="FS102">
        <v>5</v>
      </c>
      <c r="FT102">
        <v>5</v>
      </c>
      <c r="FU102">
        <v>6</v>
      </c>
      <c r="FV102" s="38">
        <f t="shared" si="184"/>
        <v>39</v>
      </c>
      <c r="FW102" s="38">
        <f t="shared" si="185"/>
        <v>26</v>
      </c>
      <c r="FX102">
        <v>5</v>
      </c>
      <c r="FY102">
        <v>5</v>
      </c>
      <c r="FZ102">
        <v>5</v>
      </c>
      <c r="GA102">
        <v>5</v>
      </c>
      <c r="GB102">
        <v>0</v>
      </c>
      <c r="GC102">
        <v>5</v>
      </c>
      <c r="GD102">
        <v>5</v>
      </c>
      <c r="GE102">
        <v>3</v>
      </c>
      <c r="GF102">
        <v>0</v>
      </c>
      <c r="GG102">
        <v>0</v>
      </c>
      <c r="GH102">
        <v>5</v>
      </c>
      <c r="GI102">
        <v>5</v>
      </c>
      <c r="GJ102">
        <v>5</v>
      </c>
      <c r="GK102">
        <v>4</v>
      </c>
      <c r="GL102">
        <v>5</v>
      </c>
      <c r="GM102">
        <v>5</v>
      </c>
      <c r="GN102">
        <v>5</v>
      </c>
      <c r="GO102">
        <v>5</v>
      </c>
      <c r="GP102">
        <v>3</v>
      </c>
      <c r="GQ102">
        <v>3</v>
      </c>
      <c r="GR102">
        <v>3</v>
      </c>
      <c r="GS102">
        <v>3</v>
      </c>
      <c r="GT102">
        <v>0</v>
      </c>
      <c r="GU102">
        <v>3</v>
      </c>
      <c r="GV102">
        <v>3</v>
      </c>
      <c r="GW102">
        <v>3</v>
      </c>
      <c r="GX102">
        <v>3</v>
      </c>
      <c r="GY102">
        <v>3</v>
      </c>
      <c r="GZ102">
        <v>0</v>
      </c>
      <c r="HA102">
        <v>0</v>
      </c>
      <c r="HB102">
        <v>4</v>
      </c>
      <c r="HC102">
        <v>4</v>
      </c>
      <c r="HD102" s="38">
        <f t="shared" si="186"/>
        <v>5</v>
      </c>
      <c r="HE102" s="38">
        <f t="shared" si="187"/>
        <v>3.3333333333333335</v>
      </c>
      <c r="HF102" s="38">
        <f t="shared" si="188"/>
        <v>1</v>
      </c>
      <c r="HG102" s="38">
        <f t="shared" si="189"/>
        <v>4.8571428571428568</v>
      </c>
      <c r="HH102" s="38">
        <f t="shared" si="190"/>
        <v>3.4</v>
      </c>
      <c r="HI102" s="38">
        <f t="shared" si="191"/>
        <v>2.25</v>
      </c>
      <c r="HJ102" s="38">
        <f t="shared" si="192"/>
        <v>2</v>
      </c>
      <c r="HK102" s="38">
        <f t="shared" si="193"/>
        <v>2.6666666666666665</v>
      </c>
      <c r="HL102" t="s">
        <v>927</v>
      </c>
      <c r="HM102">
        <v>0</v>
      </c>
      <c r="HN102" t="s">
        <v>928</v>
      </c>
      <c r="HO102">
        <v>2</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1</v>
      </c>
      <c r="IY102">
        <v>1</v>
      </c>
      <c r="IZ102">
        <v>0</v>
      </c>
      <c r="JA102">
        <v>0</v>
      </c>
      <c r="JB102">
        <v>0</v>
      </c>
      <c r="JC102">
        <v>0</v>
      </c>
      <c r="JD102">
        <v>0</v>
      </c>
      <c r="JE102">
        <v>0</v>
      </c>
      <c r="JF102">
        <v>0</v>
      </c>
      <c r="JG102">
        <v>0</v>
      </c>
      <c r="JH102">
        <v>1</v>
      </c>
      <c r="JI102">
        <v>1</v>
      </c>
      <c r="JJ102">
        <v>0</v>
      </c>
      <c r="JK102">
        <v>0</v>
      </c>
      <c r="JL102">
        <v>0</v>
      </c>
      <c r="JM102">
        <v>0</v>
      </c>
      <c r="JN102">
        <v>0</v>
      </c>
      <c r="JO102">
        <v>2</v>
      </c>
      <c r="JP102">
        <v>3</v>
      </c>
      <c r="JQ102">
        <v>2</v>
      </c>
      <c r="JR102">
        <v>3</v>
      </c>
      <c r="JS102">
        <v>1</v>
      </c>
      <c r="JT102">
        <v>1</v>
      </c>
      <c r="JU102">
        <v>2</v>
      </c>
      <c r="JV102">
        <v>3</v>
      </c>
      <c r="JW102">
        <v>3</v>
      </c>
      <c r="JX102">
        <v>1</v>
      </c>
      <c r="JY102">
        <v>1</v>
      </c>
      <c r="JZ102">
        <v>3</v>
      </c>
      <c r="KA102">
        <v>3</v>
      </c>
      <c r="KB102">
        <v>3</v>
      </c>
      <c r="KC102">
        <v>1</v>
      </c>
      <c r="KD102" s="52">
        <f t="shared" si="194"/>
        <v>22</v>
      </c>
      <c r="KE102" s="48">
        <f t="shared" si="195"/>
        <v>10</v>
      </c>
      <c r="KF102" s="53">
        <f t="shared" si="196"/>
        <v>32</v>
      </c>
      <c r="KG102">
        <v>50</v>
      </c>
      <c r="KH102">
        <v>1</v>
      </c>
      <c r="KI102">
        <v>0</v>
      </c>
      <c r="KJ102">
        <v>0</v>
      </c>
      <c r="KK102">
        <v>0</v>
      </c>
      <c r="KL102">
        <v>0</v>
      </c>
      <c r="KM102">
        <v>0</v>
      </c>
      <c r="KN102">
        <v>0</v>
      </c>
      <c r="KO102">
        <v>0</v>
      </c>
      <c r="KP102">
        <v>0</v>
      </c>
      <c r="KQ102">
        <v>0</v>
      </c>
      <c r="KR102">
        <v>0</v>
      </c>
      <c r="KS102" t="s">
        <v>584</v>
      </c>
      <c r="KT102" t="s">
        <v>929</v>
      </c>
      <c r="KU102" t="s">
        <v>930</v>
      </c>
      <c r="KV102">
        <v>2</v>
      </c>
      <c r="KW102">
        <v>1</v>
      </c>
      <c r="KX102">
        <v>1</v>
      </c>
      <c r="KY102">
        <v>1</v>
      </c>
      <c r="KZ102">
        <v>1</v>
      </c>
      <c r="LA102">
        <v>1</v>
      </c>
      <c r="LB102">
        <v>1</v>
      </c>
      <c r="LC102">
        <v>1</v>
      </c>
      <c r="LD102">
        <v>2</v>
      </c>
      <c r="LE102">
        <v>2</v>
      </c>
      <c r="LF102">
        <v>1</v>
      </c>
      <c r="LG102" t="s">
        <v>584</v>
      </c>
      <c r="LH102">
        <v>4</v>
      </c>
      <c r="LI102">
        <v>5</v>
      </c>
      <c r="LJ102">
        <v>5</v>
      </c>
      <c r="LK102">
        <v>4</v>
      </c>
      <c r="LL102">
        <v>1</v>
      </c>
      <c r="LM102">
        <v>5</v>
      </c>
      <c r="LN102">
        <v>5</v>
      </c>
      <c r="LO102">
        <v>1</v>
      </c>
      <c r="LP102">
        <v>1</v>
      </c>
      <c r="LQ102">
        <v>1</v>
      </c>
      <c r="LR102">
        <v>2</v>
      </c>
      <c r="LS102">
        <v>99</v>
      </c>
      <c r="LT102">
        <v>3</v>
      </c>
      <c r="LU102">
        <v>5</v>
      </c>
      <c r="LV102">
        <v>1</v>
      </c>
      <c r="LW102">
        <v>5</v>
      </c>
      <c r="LX102">
        <v>4</v>
      </c>
      <c r="LY102">
        <v>4</v>
      </c>
      <c r="LZ102">
        <v>4</v>
      </c>
      <c r="MA102">
        <v>5</v>
      </c>
      <c r="MB102" s="3">
        <f t="shared" si="211"/>
        <v>4</v>
      </c>
      <c r="MC102" s="3">
        <f t="shared" si="240"/>
        <v>1</v>
      </c>
      <c r="MD102" s="3">
        <f t="shared" si="199"/>
        <v>5</v>
      </c>
      <c r="ME102" s="3">
        <f t="shared" si="200"/>
        <v>4</v>
      </c>
      <c r="MF102" s="3">
        <f t="shared" si="197"/>
        <v>1</v>
      </c>
      <c r="MG102" s="3">
        <f t="shared" si="198"/>
        <v>5</v>
      </c>
      <c r="MH102" s="3">
        <f t="shared" si="241"/>
        <v>1</v>
      </c>
      <c r="MI102" s="3">
        <f t="shared" si="242"/>
        <v>5</v>
      </c>
      <c r="MJ102" s="3">
        <f t="shared" si="206"/>
        <v>1</v>
      </c>
      <c r="MK102" s="3">
        <f t="shared" si="201"/>
        <v>1</v>
      </c>
      <c r="ML102" s="3">
        <f t="shared" si="207"/>
        <v>2</v>
      </c>
      <c r="MM102" s="56">
        <f>AVERAGE(MB102:ML102,MN102:MU102)</f>
        <v>2.8947368421052633</v>
      </c>
      <c r="MN102" s="3">
        <f t="shared" si="208"/>
        <v>3</v>
      </c>
      <c r="MO102" s="3">
        <f t="shared" si="203"/>
        <v>5</v>
      </c>
      <c r="MP102" s="3">
        <f t="shared" si="209"/>
        <v>1</v>
      </c>
      <c r="MQ102" s="3">
        <f t="shared" si="210"/>
        <v>5</v>
      </c>
      <c r="MR102" s="3">
        <f t="shared" si="205"/>
        <v>4</v>
      </c>
      <c r="MS102" s="3">
        <f t="shared" si="243"/>
        <v>2</v>
      </c>
      <c r="MT102" s="3">
        <f t="shared" si="204"/>
        <v>4</v>
      </c>
      <c r="MU102" s="3">
        <f t="shared" si="244"/>
        <v>1</v>
      </c>
      <c r="MV102" s="34">
        <f t="shared" si="245"/>
        <v>57.89473684210526</v>
      </c>
      <c r="MW102">
        <v>1</v>
      </c>
      <c r="MX102">
        <v>0</v>
      </c>
      <c r="MY102">
        <v>3</v>
      </c>
      <c r="MZ102">
        <v>1</v>
      </c>
      <c r="NA102">
        <v>2</v>
      </c>
      <c r="NB102">
        <v>1</v>
      </c>
      <c r="NC102">
        <v>3</v>
      </c>
      <c r="ND102">
        <v>1</v>
      </c>
      <c r="NE102">
        <v>1</v>
      </c>
      <c r="NF102">
        <v>1</v>
      </c>
      <c r="NG102">
        <v>2</v>
      </c>
      <c r="NH102" s="59">
        <f t="shared" si="215"/>
        <v>0</v>
      </c>
      <c r="NI102">
        <f t="shared" si="216"/>
        <v>50</v>
      </c>
      <c r="NJ102">
        <f t="shared" si="217"/>
        <v>14</v>
      </c>
      <c r="NK102" s="34">
        <f t="shared" si="218"/>
        <v>28.000000000000004</v>
      </c>
    </row>
    <row r="103" spans="1:375" x14ac:dyDescent="0.2">
      <c r="A103" t="s">
        <v>191</v>
      </c>
      <c r="B103">
        <v>102</v>
      </c>
      <c r="C103" s="26">
        <v>42865</v>
      </c>
      <c r="D103">
        <v>9</v>
      </c>
      <c r="E103">
        <v>10</v>
      </c>
      <c r="F103">
        <v>10</v>
      </c>
      <c r="G103">
        <v>0</v>
      </c>
      <c r="H103">
        <v>0</v>
      </c>
      <c r="I103">
        <v>0</v>
      </c>
      <c r="J103">
        <v>1</v>
      </c>
      <c r="K103">
        <v>0</v>
      </c>
      <c r="L103">
        <v>1</v>
      </c>
      <c r="M103">
        <v>5</v>
      </c>
      <c r="N103">
        <v>5</v>
      </c>
      <c r="O103">
        <v>4</v>
      </c>
      <c r="P103">
        <v>5</v>
      </c>
      <c r="Q103">
        <v>3</v>
      </c>
      <c r="R103">
        <v>5</v>
      </c>
      <c r="S103">
        <v>4</v>
      </c>
      <c r="T103">
        <f t="shared" si="212"/>
        <v>1</v>
      </c>
      <c r="U103">
        <f t="shared" si="213"/>
        <v>2</v>
      </c>
      <c r="V103" s="35">
        <f>M103+N103+O103+P103+Q103+R103+S103+T103+U103</f>
        <v>34</v>
      </c>
      <c r="W103">
        <v>3</v>
      </c>
      <c r="X103">
        <v>2</v>
      </c>
      <c r="Y103">
        <v>3</v>
      </c>
      <c r="Z103">
        <v>3</v>
      </c>
      <c r="AA103">
        <v>2</v>
      </c>
      <c r="AB103">
        <v>0</v>
      </c>
      <c r="AC103">
        <v>0</v>
      </c>
      <c r="AD103">
        <v>4</v>
      </c>
      <c r="AE103">
        <v>4</v>
      </c>
      <c r="AF103">
        <v>3</v>
      </c>
      <c r="AG103">
        <v>4</v>
      </c>
      <c r="AH103">
        <v>4</v>
      </c>
      <c r="AI103">
        <v>3</v>
      </c>
      <c r="AJ103" s="38">
        <f t="shared" si="180"/>
        <v>15</v>
      </c>
      <c r="AK103" s="38">
        <f t="shared" si="181"/>
        <v>3</v>
      </c>
      <c r="AL103" s="38">
        <f t="shared" si="182"/>
        <v>17</v>
      </c>
      <c r="AM103" s="38">
        <f t="shared" si="183"/>
        <v>35</v>
      </c>
      <c r="AN103">
        <v>0</v>
      </c>
      <c r="AO103">
        <v>0</v>
      </c>
      <c r="AP103">
        <v>0</v>
      </c>
      <c r="AQ103">
        <v>0</v>
      </c>
      <c r="AR103">
        <v>1</v>
      </c>
      <c r="AS103">
        <v>0</v>
      </c>
      <c r="AT103">
        <v>0</v>
      </c>
      <c r="AU103">
        <v>0</v>
      </c>
      <c r="AV103">
        <v>0</v>
      </c>
      <c r="AW103">
        <v>1</v>
      </c>
      <c r="AX103">
        <v>0</v>
      </c>
      <c r="AY103">
        <v>0</v>
      </c>
      <c r="AZ103">
        <v>0</v>
      </c>
      <c r="BA103">
        <v>0</v>
      </c>
      <c r="BB103">
        <v>1</v>
      </c>
      <c r="BC103">
        <v>1</v>
      </c>
      <c r="BD103">
        <v>0</v>
      </c>
      <c r="BE103">
        <v>0</v>
      </c>
      <c r="BF103">
        <v>0</v>
      </c>
      <c r="BG103">
        <v>0</v>
      </c>
      <c r="BH103">
        <v>0</v>
      </c>
      <c r="BI103">
        <v>0</v>
      </c>
      <c r="BJ103">
        <v>0</v>
      </c>
      <c r="BK103">
        <v>0</v>
      </c>
      <c r="BL103">
        <v>1</v>
      </c>
      <c r="BM103">
        <v>1</v>
      </c>
      <c r="BN103">
        <v>0</v>
      </c>
      <c r="BO103">
        <v>0</v>
      </c>
      <c r="BP103">
        <v>0</v>
      </c>
      <c r="BQ103">
        <v>0</v>
      </c>
      <c r="BR103">
        <v>0</v>
      </c>
      <c r="BS103">
        <v>0</v>
      </c>
      <c r="BT103">
        <v>0</v>
      </c>
      <c r="BU103">
        <v>0</v>
      </c>
      <c r="BV103">
        <v>1</v>
      </c>
      <c r="BW103">
        <v>0</v>
      </c>
      <c r="BX103">
        <v>0</v>
      </c>
      <c r="BY103">
        <v>0</v>
      </c>
      <c r="BZ103">
        <v>0</v>
      </c>
      <c r="CA103">
        <v>1</v>
      </c>
      <c r="CB103">
        <v>0</v>
      </c>
      <c r="CC103">
        <v>0</v>
      </c>
      <c r="CD103">
        <v>0</v>
      </c>
      <c r="CE103">
        <v>0</v>
      </c>
      <c r="CF103">
        <v>1</v>
      </c>
      <c r="CG103">
        <v>0</v>
      </c>
      <c r="CH103">
        <v>0</v>
      </c>
      <c r="CI103">
        <v>0</v>
      </c>
      <c r="CJ103">
        <v>0</v>
      </c>
      <c r="CK103">
        <v>1</v>
      </c>
      <c r="CL103">
        <v>0</v>
      </c>
      <c r="CM103">
        <v>0</v>
      </c>
      <c r="CN103">
        <v>0</v>
      </c>
      <c r="CO103">
        <v>0</v>
      </c>
      <c r="CP103">
        <v>1</v>
      </c>
      <c r="CQ103">
        <v>1</v>
      </c>
      <c r="CR103">
        <v>0</v>
      </c>
      <c r="CS103">
        <v>0</v>
      </c>
      <c r="CT103">
        <v>0</v>
      </c>
      <c r="CU103">
        <v>0</v>
      </c>
      <c r="CV103">
        <v>1</v>
      </c>
      <c r="CW103">
        <v>0</v>
      </c>
      <c r="CX103">
        <v>0</v>
      </c>
      <c r="CY103">
        <v>0</v>
      </c>
      <c r="CZ103">
        <v>0</v>
      </c>
      <c r="DA103">
        <v>0</v>
      </c>
      <c r="DB103">
        <v>1</v>
      </c>
      <c r="DC103">
        <v>0</v>
      </c>
      <c r="DD103">
        <v>0</v>
      </c>
      <c r="DE103">
        <v>0</v>
      </c>
      <c r="DF103">
        <v>0</v>
      </c>
      <c r="DG103">
        <v>0</v>
      </c>
      <c r="DH103">
        <v>0</v>
      </c>
      <c r="DI103">
        <v>0</v>
      </c>
      <c r="DJ103">
        <v>1</v>
      </c>
      <c r="DK103">
        <v>0</v>
      </c>
      <c r="DL103">
        <v>0</v>
      </c>
      <c r="DM103">
        <v>0</v>
      </c>
      <c r="DN103">
        <v>0</v>
      </c>
      <c r="DO103">
        <v>1</v>
      </c>
      <c r="DP103">
        <v>0</v>
      </c>
      <c r="DQ103">
        <v>1</v>
      </c>
      <c r="DR103">
        <v>0</v>
      </c>
      <c r="DS103">
        <v>0</v>
      </c>
      <c r="DT103">
        <v>0</v>
      </c>
      <c r="DU103">
        <v>0</v>
      </c>
      <c r="DV103">
        <v>0</v>
      </c>
      <c r="DW103">
        <v>0</v>
      </c>
      <c r="DX103">
        <v>0</v>
      </c>
      <c r="DY103">
        <v>1</v>
      </c>
      <c r="DZ103">
        <v>1</v>
      </c>
      <c r="EA103">
        <v>0</v>
      </c>
      <c r="EB103">
        <v>0</v>
      </c>
      <c r="EC103">
        <v>0</v>
      </c>
      <c r="ED103">
        <v>0</v>
      </c>
      <c r="EF103">
        <v>1</v>
      </c>
      <c r="EG103">
        <v>0</v>
      </c>
      <c r="EH103">
        <v>0</v>
      </c>
      <c r="EI103">
        <v>0</v>
      </c>
      <c r="EJ103">
        <v>0</v>
      </c>
      <c r="EK103">
        <v>0</v>
      </c>
      <c r="EL103">
        <v>0</v>
      </c>
      <c r="EM103">
        <v>0</v>
      </c>
      <c r="EN103">
        <v>0</v>
      </c>
      <c r="EO103">
        <v>1</v>
      </c>
      <c r="EP103" s="40" t="str">
        <f t="shared" si="219"/>
        <v>SKIP</v>
      </c>
      <c r="EQ103" s="40" t="str">
        <f t="shared" si="220"/>
        <v>SKIP</v>
      </c>
      <c r="ER103" s="40" t="str">
        <f t="shared" si="221"/>
        <v>SKIP</v>
      </c>
      <c r="ES103" s="40">
        <f t="shared" si="222"/>
        <v>0</v>
      </c>
      <c r="ET103" s="40" t="str">
        <f t="shared" si="223"/>
        <v>SKIP</v>
      </c>
      <c r="EU103" s="40">
        <f t="shared" si="224"/>
        <v>0</v>
      </c>
      <c r="EV103" s="40" t="str">
        <f t="shared" si="225"/>
        <v>SKIP</v>
      </c>
      <c r="EW103" s="40" t="str">
        <f t="shared" si="226"/>
        <v>SKIP</v>
      </c>
      <c r="EX103" s="40" t="str">
        <f t="shared" si="227"/>
        <v>SKIP</v>
      </c>
      <c r="EY103" s="40" t="str">
        <f t="shared" si="228"/>
        <v>SKIP</v>
      </c>
      <c r="EZ103" s="40" t="str">
        <f t="shared" si="229"/>
        <v>SKIP</v>
      </c>
      <c r="FA103" s="40">
        <f t="shared" si="230"/>
        <v>0</v>
      </c>
      <c r="FB103" s="40">
        <f t="shared" si="231"/>
        <v>0</v>
      </c>
      <c r="FC103" s="40">
        <f t="shared" si="232"/>
        <v>1</v>
      </c>
      <c r="FD103" s="40" t="str">
        <f t="shared" si="233"/>
        <v>SKIP</v>
      </c>
      <c r="FE103" s="40" t="str">
        <f t="shared" si="234"/>
        <v>SKIP</v>
      </c>
      <c r="FF103" s="40">
        <f t="shared" si="235"/>
        <v>1</v>
      </c>
      <c r="FG103" s="40" t="str">
        <f t="shared" si="236"/>
        <v>SKIP</v>
      </c>
      <c r="FH103" s="40">
        <f t="shared" si="237"/>
        <v>0</v>
      </c>
      <c r="FI103" s="40">
        <f t="shared" si="238"/>
        <v>0</v>
      </c>
      <c r="FJ103" s="40" t="str">
        <f t="shared" si="239"/>
        <v>SKIP</v>
      </c>
      <c r="FK103" s="39">
        <f t="shared" si="214"/>
        <v>2</v>
      </c>
      <c r="FL103">
        <v>2</v>
      </c>
      <c r="FM103">
        <v>3</v>
      </c>
      <c r="FN103">
        <v>3</v>
      </c>
      <c r="FO103">
        <v>5</v>
      </c>
      <c r="FP103">
        <v>5</v>
      </c>
      <c r="FQ103">
        <v>5</v>
      </c>
      <c r="FR103">
        <v>0</v>
      </c>
      <c r="FS103">
        <v>0</v>
      </c>
      <c r="FT103">
        <v>0</v>
      </c>
      <c r="FU103">
        <v>0</v>
      </c>
      <c r="FV103" s="38">
        <f t="shared" si="184"/>
        <v>10</v>
      </c>
      <c r="FW103" s="38">
        <f t="shared" si="185"/>
        <v>13</v>
      </c>
      <c r="FX103">
        <v>0</v>
      </c>
      <c r="FY103">
        <v>0</v>
      </c>
      <c r="FZ103" s="32">
        <f>AVERAGE(GA103,FX103:FY103)</f>
        <v>1.6666666666666667</v>
      </c>
      <c r="GA103">
        <v>5</v>
      </c>
      <c r="GB103">
        <v>5</v>
      </c>
      <c r="GC103">
        <v>1</v>
      </c>
      <c r="GD103">
        <v>3</v>
      </c>
      <c r="GE103">
        <v>3</v>
      </c>
      <c r="GF103">
        <v>2</v>
      </c>
      <c r="GG103">
        <v>3</v>
      </c>
      <c r="GH103">
        <v>4</v>
      </c>
      <c r="GI103">
        <v>2</v>
      </c>
      <c r="GJ103">
        <v>4</v>
      </c>
      <c r="GK103">
        <v>4</v>
      </c>
      <c r="GL103">
        <v>1</v>
      </c>
      <c r="GM103">
        <v>4</v>
      </c>
      <c r="GN103">
        <v>3</v>
      </c>
      <c r="GO103">
        <v>3</v>
      </c>
      <c r="GP103">
        <v>5</v>
      </c>
      <c r="GQ103">
        <v>4</v>
      </c>
      <c r="GR103">
        <v>5</v>
      </c>
      <c r="GS103">
        <v>5</v>
      </c>
      <c r="GT103">
        <v>4</v>
      </c>
      <c r="GU103">
        <v>4</v>
      </c>
      <c r="GV103">
        <v>3</v>
      </c>
      <c r="GW103">
        <v>4</v>
      </c>
      <c r="GX103">
        <v>4</v>
      </c>
      <c r="GY103">
        <v>4</v>
      </c>
      <c r="GZ103">
        <v>0</v>
      </c>
      <c r="HA103">
        <v>3</v>
      </c>
      <c r="HB103">
        <v>3</v>
      </c>
      <c r="HC103">
        <v>0</v>
      </c>
      <c r="HD103" s="38">
        <f>AVERAGE(FX103:GA103)</f>
        <v>1.6666666666666667</v>
      </c>
      <c r="HE103" s="38">
        <f t="shared" si="187"/>
        <v>3</v>
      </c>
      <c r="HF103" s="38">
        <f t="shared" si="188"/>
        <v>2.6666666666666665</v>
      </c>
      <c r="HG103" s="38">
        <f t="shared" si="189"/>
        <v>3.1428571428571428</v>
      </c>
      <c r="HH103" s="38">
        <f t="shared" si="190"/>
        <v>4.4000000000000004</v>
      </c>
      <c r="HI103" s="38">
        <f t="shared" si="191"/>
        <v>3.75</v>
      </c>
      <c r="HJ103" s="38">
        <f t="shared" si="192"/>
        <v>2.6666666666666665</v>
      </c>
      <c r="HK103" s="38">
        <f t="shared" si="193"/>
        <v>2</v>
      </c>
      <c r="HL103" t="s">
        <v>931</v>
      </c>
      <c r="HM103">
        <v>0</v>
      </c>
      <c r="HN103" t="s">
        <v>932</v>
      </c>
      <c r="HO103">
        <v>1</v>
      </c>
      <c r="HP103">
        <v>0</v>
      </c>
      <c r="HQ103">
        <v>0</v>
      </c>
      <c r="HR103">
        <v>0</v>
      </c>
      <c r="HS103">
        <v>1</v>
      </c>
      <c r="HT103">
        <v>1</v>
      </c>
      <c r="HU103">
        <v>1</v>
      </c>
      <c r="HV103">
        <v>0</v>
      </c>
      <c r="HW103">
        <v>0</v>
      </c>
      <c r="HX103">
        <v>0</v>
      </c>
      <c r="HY103">
        <v>1</v>
      </c>
      <c r="HZ103">
        <v>1</v>
      </c>
      <c r="IA103">
        <v>1</v>
      </c>
      <c r="IB103">
        <v>0</v>
      </c>
      <c r="IC103">
        <v>0</v>
      </c>
      <c r="ID103">
        <v>1</v>
      </c>
      <c r="IE103">
        <v>1</v>
      </c>
      <c r="IF103">
        <v>1</v>
      </c>
      <c r="IG103">
        <v>0</v>
      </c>
      <c r="IH103">
        <v>0</v>
      </c>
      <c r="II103">
        <v>1</v>
      </c>
      <c r="IJ103">
        <v>0</v>
      </c>
      <c r="IK103">
        <v>1</v>
      </c>
      <c r="IL103">
        <v>0</v>
      </c>
      <c r="IM103">
        <v>1</v>
      </c>
      <c r="IN103">
        <v>0</v>
      </c>
      <c r="IO103">
        <v>0</v>
      </c>
      <c r="IP103">
        <v>0</v>
      </c>
      <c r="IQ103">
        <v>0</v>
      </c>
      <c r="IR103">
        <v>0</v>
      </c>
      <c r="IS103">
        <v>0</v>
      </c>
      <c r="IT103">
        <v>1</v>
      </c>
      <c r="IU103">
        <v>1</v>
      </c>
      <c r="IV103">
        <v>0</v>
      </c>
      <c r="IW103">
        <v>0</v>
      </c>
      <c r="IX103">
        <v>1</v>
      </c>
      <c r="IY103">
        <v>1</v>
      </c>
      <c r="IZ103">
        <v>0</v>
      </c>
      <c r="JA103">
        <v>0</v>
      </c>
      <c r="JB103">
        <v>0</v>
      </c>
      <c r="JC103">
        <v>0</v>
      </c>
      <c r="JD103">
        <v>0</v>
      </c>
      <c r="JE103">
        <v>0</v>
      </c>
      <c r="JF103">
        <v>0</v>
      </c>
      <c r="JG103">
        <v>1</v>
      </c>
      <c r="JH103">
        <v>1</v>
      </c>
      <c r="JI103">
        <v>1</v>
      </c>
      <c r="JJ103">
        <v>0</v>
      </c>
      <c r="JK103">
        <v>0</v>
      </c>
      <c r="JL103">
        <v>0</v>
      </c>
      <c r="JM103">
        <v>0</v>
      </c>
      <c r="JN103">
        <v>0</v>
      </c>
      <c r="JO103" s="32">
        <f>AVERAGE(JP103:JY103)</f>
        <v>2.2000000000000002</v>
      </c>
      <c r="JP103">
        <v>3</v>
      </c>
      <c r="JQ103">
        <v>2</v>
      </c>
      <c r="JR103">
        <v>2</v>
      </c>
      <c r="JS103">
        <v>0</v>
      </c>
      <c r="JT103">
        <v>2</v>
      </c>
      <c r="JU103">
        <v>3</v>
      </c>
      <c r="JV103">
        <v>3</v>
      </c>
      <c r="JW103">
        <v>2</v>
      </c>
      <c r="JX103">
        <v>3</v>
      </c>
      <c r="JY103">
        <v>2</v>
      </c>
      <c r="JZ103">
        <v>2</v>
      </c>
      <c r="KA103">
        <v>2</v>
      </c>
      <c r="KB103">
        <v>2</v>
      </c>
      <c r="KC103">
        <v>3</v>
      </c>
      <c r="KD103" s="52">
        <f>JO103+JP103+JQ103+JR103+JS103+JT103+JU103+JV103+JW103+JX103+JY103</f>
        <v>24.2</v>
      </c>
      <c r="KE103" s="48">
        <f t="shared" si="195"/>
        <v>9</v>
      </c>
      <c r="KF103" s="53">
        <f t="shared" si="196"/>
        <v>33.200000000000003</v>
      </c>
      <c r="KG103">
        <v>82</v>
      </c>
      <c r="KH103">
        <v>1</v>
      </c>
      <c r="KI103">
        <v>1</v>
      </c>
      <c r="KJ103">
        <v>1</v>
      </c>
      <c r="KK103">
        <v>1</v>
      </c>
      <c r="KL103">
        <v>1</v>
      </c>
      <c r="KM103">
        <v>0</v>
      </c>
      <c r="KN103">
        <v>0</v>
      </c>
      <c r="KO103">
        <v>0</v>
      </c>
      <c r="KP103">
        <v>0</v>
      </c>
      <c r="KQ103">
        <v>0</v>
      </c>
      <c r="KR103">
        <v>0</v>
      </c>
      <c r="KS103" t="s">
        <v>584</v>
      </c>
      <c r="KT103" t="s">
        <v>584</v>
      </c>
      <c r="KU103" t="s">
        <v>933</v>
      </c>
      <c r="KV103">
        <v>3</v>
      </c>
      <c r="KW103">
        <v>1</v>
      </c>
      <c r="KX103">
        <v>99</v>
      </c>
      <c r="KY103">
        <v>3</v>
      </c>
      <c r="KZ103">
        <v>99</v>
      </c>
      <c r="LA103">
        <v>2</v>
      </c>
      <c r="LB103">
        <v>2</v>
      </c>
      <c r="LC103">
        <v>2</v>
      </c>
      <c r="LD103">
        <v>2</v>
      </c>
      <c r="LE103">
        <v>2</v>
      </c>
      <c r="LF103">
        <v>1</v>
      </c>
      <c r="LG103" t="s">
        <v>584</v>
      </c>
      <c r="LH103">
        <v>3</v>
      </c>
      <c r="LI103">
        <v>4</v>
      </c>
      <c r="LJ103">
        <v>3</v>
      </c>
      <c r="LK103">
        <v>3</v>
      </c>
      <c r="LL103">
        <v>3</v>
      </c>
      <c r="LM103">
        <v>3</v>
      </c>
      <c r="LN103">
        <v>5</v>
      </c>
      <c r="LO103">
        <v>3</v>
      </c>
      <c r="LP103">
        <v>4</v>
      </c>
      <c r="LQ103">
        <v>2</v>
      </c>
      <c r="LR103">
        <v>4</v>
      </c>
      <c r="LS103">
        <v>3</v>
      </c>
      <c r="LT103">
        <v>3</v>
      </c>
      <c r="LU103">
        <v>3</v>
      </c>
      <c r="LV103">
        <v>3</v>
      </c>
      <c r="LW103">
        <v>3</v>
      </c>
      <c r="LX103">
        <v>3</v>
      </c>
      <c r="LY103">
        <v>3</v>
      </c>
      <c r="LZ103">
        <v>3</v>
      </c>
      <c r="MA103">
        <v>3</v>
      </c>
      <c r="MB103" s="3">
        <f t="shared" si="211"/>
        <v>3</v>
      </c>
      <c r="MC103" s="3">
        <f t="shared" si="240"/>
        <v>2</v>
      </c>
      <c r="MD103" s="3">
        <f t="shared" si="199"/>
        <v>3</v>
      </c>
      <c r="ME103" s="3">
        <f t="shared" si="200"/>
        <v>3</v>
      </c>
      <c r="MF103" s="3">
        <f t="shared" si="197"/>
        <v>3</v>
      </c>
      <c r="MG103" s="3">
        <f t="shared" si="198"/>
        <v>3</v>
      </c>
      <c r="MH103" s="3">
        <f t="shared" si="241"/>
        <v>1</v>
      </c>
      <c r="MI103" s="3">
        <f t="shared" si="242"/>
        <v>3</v>
      </c>
      <c r="MJ103" s="3">
        <f t="shared" si="206"/>
        <v>4</v>
      </c>
      <c r="MK103" s="3">
        <f t="shared" si="201"/>
        <v>2</v>
      </c>
      <c r="ML103" s="3">
        <f t="shared" si="207"/>
        <v>4</v>
      </c>
      <c r="MM103" s="3">
        <f t="shared" ref="MM103:MM134" si="246">LS103</f>
        <v>3</v>
      </c>
      <c r="MN103" s="3">
        <f t="shared" si="208"/>
        <v>3</v>
      </c>
      <c r="MO103" s="3">
        <f t="shared" si="203"/>
        <v>3</v>
      </c>
      <c r="MP103" s="3">
        <f t="shared" si="209"/>
        <v>3</v>
      </c>
      <c r="MQ103" s="3">
        <f t="shared" si="210"/>
        <v>3</v>
      </c>
      <c r="MR103" s="3">
        <f t="shared" si="205"/>
        <v>3</v>
      </c>
      <c r="MS103" s="3">
        <f t="shared" si="243"/>
        <v>3</v>
      </c>
      <c r="MT103" s="3">
        <f t="shared" si="204"/>
        <v>3</v>
      </c>
      <c r="MU103" s="3">
        <f t="shared" si="244"/>
        <v>3</v>
      </c>
      <c r="MV103" s="34">
        <f t="shared" si="245"/>
        <v>58</v>
      </c>
      <c r="MW103">
        <v>3</v>
      </c>
      <c r="MX103">
        <v>1</v>
      </c>
      <c r="MY103">
        <v>4</v>
      </c>
      <c r="MZ103">
        <v>0</v>
      </c>
      <c r="NA103">
        <v>3</v>
      </c>
      <c r="NB103">
        <v>0</v>
      </c>
      <c r="NC103">
        <v>1</v>
      </c>
      <c r="ND103">
        <v>1</v>
      </c>
      <c r="NE103">
        <v>2</v>
      </c>
      <c r="NF103">
        <v>2</v>
      </c>
      <c r="NG103">
        <v>2</v>
      </c>
      <c r="NH103" s="59">
        <f t="shared" si="215"/>
        <v>0</v>
      </c>
      <c r="NI103">
        <f t="shared" si="216"/>
        <v>50</v>
      </c>
      <c r="NJ103">
        <f t="shared" si="217"/>
        <v>17</v>
      </c>
      <c r="NK103" s="34">
        <f t="shared" si="218"/>
        <v>34</v>
      </c>
    </row>
    <row r="104" spans="1:375" x14ac:dyDescent="0.2">
      <c r="A104" t="s">
        <v>192</v>
      </c>
      <c r="B104">
        <v>103</v>
      </c>
      <c r="C104" s="26">
        <v>42887</v>
      </c>
      <c r="D104">
        <v>8</v>
      </c>
      <c r="E104">
        <v>10</v>
      </c>
      <c r="F104">
        <v>8</v>
      </c>
      <c r="G104">
        <v>1</v>
      </c>
      <c r="H104">
        <v>0</v>
      </c>
      <c r="I104">
        <v>0</v>
      </c>
      <c r="J104">
        <v>0</v>
      </c>
      <c r="K104">
        <v>0</v>
      </c>
      <c r="L104">
        <v>1</v>
      </c>
      <c r="M104">
        <v>2</v>
      </c>
      <c r="N104">
        <v>4</v>
      </c>
      <c r="O104">
        <v>2</v>
      </c>
      <c r="P104">
        <v>5</v>
      </c>
      <c r="Q104">
        <v>1</v>
      </c>
      <c r="R104">
        <v>4</v>
      </c>
      <c r="S104">
        <v>3</v>
      </c>
      <c r="T104">
        <f t="shared" si="212"/>
        <v>0</v>
      </c>
      <c r="U104">
        <f t="shared" si="213"/>
        <v>2</v>
      </c>
      <c r="V104" s="35">
        <f>M104+N104+O104+P104+Q104+R104+S104+T104+U104</f>
        <v>23</v>
      </c>
      <c r="W104">
        <v>0</v>
      </c>
      <c r="X104">
        <v>0</v>
      </c>
      <c r="Y104">
        <v>0</v>
      </c>
      <c r="Z104">
        <v>0</v>
      </c>
      <c r="AA104">
        <v>0</v>
      </c>
      <c r="AB104">
        <v>1</v>
      </c>
      <c r="AC104">
        <v>2</v>
      </c>
      <c r="AD104">
        <v>1</v>
      </c>
      <c r="AE104">
        <v>1</v>
      </c>
      <c r="AF104">
        <v>0</v>
      </c>
      <c r="AG104">
        <v>1</v>
      </c>
      <c r="AH104">
        <v>3</v>
      </c>
      <c r="AI104">
        <v>2</v>
      </c>
      <c r="AJ104" s="38">
        <f t="shared" si="180"/>
        <v>3</v>
      </c>
      <c r="AK104" s="38">
        <f t="shared" si="181"/>
        <v>5</v>
      </c>
      <c r="AL104" s="38">
        <f t="shared" si="182"/>
        <v>3</v>
      </c>
      <c r="AM104" s="38">
        <f t="shared" si="183"/>
        <v>11</v>
      </c>
      <c r="AN104">
        <v>1</v>
      </c>
      <c r="AO104">
        <v>0</v>
      </c>
      <c r="AP104">
        <v>0</v>
      </c>
      <c r="AQ104">
        <v>0</v>
      </c>
      <c r="AR104">
        <v>0</v>
      </c>
      <c r="AS104">
        <v>0</v>
      </c>
      <c r="AT104">
        <v>1</v>
      </c>
      <c r="AU104">
        <v>0</v>
      </c>
      <c r="AV104">
        <v>0</v>
      </c>
      <c r="AW104">
        <v>0</v>
      </c>
      <c r="AX104">
        <v>1</v>
      </c>
      <c r="AY104">
        <v>0</v>
      </c>
      <c r="AZ104">
        <v>0</v>
      </c>
      <c r="BA104">
        <v>0</v>
      </c>
      <c r="BB104">
        <v>0</v>
      </c>
      <c r="BC104">
        <v>0</v>
      </c>
      <c r="BD104">
        <v>1</v>
      </c>
      <c r="BE104">
        <v>0</v>
      </c>
      <c r="BF104">
        <v>0</v>
      </c>
      <c r="BG104">
        <v>0</v>
      </c>
      <c r="BH104">
        <v>0</v>
      </c>
      <c r="BI104">
        <v>0</v>
      </c>
      <c r="BJ104">
        <v>1</v>
      </c>
      <c r="BK104">
        <v>0</v>
      </c>
      <c r="BL104">
        <v>0</v>
      </c>
      <c r="BM104">
        <v>0</v>
      </c>
      <c r="BN104">
        <v>0</v>
      </c>
      <c r="BO104">
        <v>0</v>
      </c>
      <c r="BP104">
        <v>0</v>
      </c>
      <c r="BQ104">
        <v>1</v>
      </c>
      <c r="BR104">
        <v>0</v>
      </c>
      <c r="BS104">
        <v>0</v>
      </c>
      <c r="BT104">
        <v>1</v>
      </c>
      <c r="BU104">
        <v>0</v>
      </c>
      <c r="BV104">
        <v>0</v>
      </c>
      <c r="BW104">
        <v>0</v>
      </c>
      <c r="BX104">
        <v>0</v>
      </c>
      <c r="BY104">
        <v>1</v>
      </c>
      <c r="BZ104">
        <v>0</v>
      </c>
      <c r="CA104">
        <v>0</v>
      </c>
      <c r="CB104">
        <v>1</v>
      </c>
      <c r="CC104">
        <v>0</v>
      </c>
      <c r="CD104">
        <v>0</v>
      </c>
      <c r="CE104">
        <v>0</v>
      </c>
      <c r="CF104">
        <v>0</v>
      </c>
      <c r="CG104">
        <v>1</v>
      </c>
      <c r="CH104">
        <v>0</v>
      </c>
      <c r="CI104">
        <v>0</v>
      </c>
      <c r="CJ104">
        <v>0</v>
      </c>
      <c r="CK104">
        <v>0</v>
      </c>
      <c r="CL104">
        <v>0</v>
      </c>
      <c r="CM104">
        <v>1</v>
      </c>
      <c r="CN104">
        <v>0</v>
      </c>
      <c r="CO104">
        <v>0</v>
      </c>
      <c r="CP104">
        <v>0</v>
      </c>
      <c r="CQ104">
        <v>1</v>
      </c>
      <c r="CR104">
        <v>0</v>
      </c>
      <c r="CS104">
        <v>0</v>
      </c>
      <c r="CT104">
        <v>0</v>
      </c>
      <c r="CU104">
        <v>0</v>
      </c>
      <c r="CV104">
        <v>1</v>
      </c>
      <c r="CW104">
        <v>0</v>
      </c>
      <c r="CX104">
        <v>0</v>
      </c>
      <c r="CY104">
        <v>0</v>
      </c>
      <c r="CZ104">
        <v>0</v>
      </c>
      <c r="DA104">
        <v>1</v>
      </c>
      <c r="DB104">
        <v>0</v>
      </c>
      <c r="DC104">
        <v>0</v>
      </c>
      <c r="DD104">
        <v>0</v>
      </c>
      <c r="DE104">
        <v>0</v>
      </c>
      <c r="DF104">
        <v>1</v>
      </c>
      <c r="DG104">
        <v>0</v>
      </c>
      <c r="DH104">
        <v>0</v>
      </c>
      <c r="DI104">
        <v>0</v>
      </c>
      <c r="DJ104">
        <v>0</v>
      </c>
      <c r="DK104">
        <v>1</v>
      </c>
      <c r="DL104">
        <v>0</v>
      </c>
      <c r="DM104">
        <v>0</v>
      </c>
      <c r="DN104">
        <v>0</v>
      </c>
      <c r="DO104">
        <v>0</v>
      </c>
      <c r="DP104">
        <v>0</v>
      </c>
      <c r="DQ104">
        <v>1</v>
      </c>
      <c r="DR104">
        <v>0</v>
      </c>
      <c r="DS104">
        <v>0</v>
      </c>
      <c r="DT104">
        <v>0</v>
      </c>
      <c r="DU104">
        <v>1</v>
      </c>
      <c r="DV104">
        <v>0</v>
      </c>
      <c r="DW104">
        <v>0</v>
      </c>
      <c r="DX104">
        <v>0</v>
      </c>
      <c r="DY104">
        <v>0</v>
      </c>
      <c r="DZ104">
        <v>1</v>
      </c>
      <c r="EA104">
        <v>0</v>
      </c>
      <c r="EB104">
        <v>0</v>
      </c>
      <c r="EC104">
        <v>0</v>
      </c>
      <c r="ED104">
        <v>0</v>
      </c>
      <c r="EF104">
        <v>1</v>
      </c>
      <c r="EG104">
        <v>0</v>
      </c>
      <c r="EH104">
        <v>0</v>
      </c>
      <c r="EI104">
        <v>0</v>
      </c>
      <c r="EJ104">
        <v>0</v>
      </c>
      <c r="EK104">
        <v>1</v>
      </c>
      <c r="EL104">
        <v>0</v>
      </c>
      <c r="EM104">
        <v>0</v>
      </c>
      <c r="EN104">
        <v>0</v>
      </c>
      <c r="EO104">
        <v>0</v>
      </c>
      <c r="EP104" s="40">
        <f t="shared" si="219"/>
        <v>0</v>
      </c>
      <c r="EQ104" s="40">
        <f t="shared" si="220"/>
        <v>1</v>
      </c>
      <c r="ER104" s="40">
        <f t="shared" si="221"/>
        <v>0</v>
      </c>
      <c r="ES104" s="40">
        <f t="shared" si="222"/>
        <v>1</v>
      </c>
      <c r="ET104" s="40">
        <f t="shared" si="223"/>
        <v>2</v>
      </c>
      <c r="EU104" s="40" t="str">
        <f t="shared" si="224"/>
        <v>SKIP</v>
      </c>
      <c r="EV104" s="40">
        <f t="shared" si="225"/>
        <v>2</v>
      </c>
      <c r="EW104" s="40">
        <f t="shared" si="226"/>
        <v>2</v>
      </c>
      <c r="EX104" s="40">
        <f t="shared" si="227"/>
        <v>0</v>
      </c>
      <c r="EY104" s="40">
        <f t="shared" si="228"/>
        <v>0</v>
      </c>
      <c r="EZ104" s="40">
        <f t="shared" si="229"/>
        <v>1</v>
      </c>
      <c r="FA104" s="40">
        <f t="shared" si="230"/>
        <v>0</v>
      </c>
      <c r="FB104" s="40">
        <f t="shared" si="231"/>
        <v>0</v>
      </c>
      <c r="FC104" s="40">
        <f t="shared" si="232"/>
        <v>0</v>
      </c>
      <c r="FD104" s="40">
        <f t="shared" si="233"/>
        <v>0</v>
      </c>
      <c r="FE104" s="40">
        <f t="shared" si="234"/>
        <v>0</v>
      </c>
      <c r="FF104" s="40">
        <f t="shared" si="235"/>
        <v>1</v>
      </c>
      <c r="FG104" s="40">
        <f t="shared" si="236"/>
        <v>0</v>
      </c>
      <c r="FH104" s="40">
        <f t="shared" si="237"/>
        <v>0</v>
      </c>
      <c r="FI104" s="40">
        <f t="shared" si="238"/>
        <v>0</v>
      </c>
      <c r="FJ104" s="40">
        <f t="shared" si="239"/>
        <v>0</v>
      </c>
      <c r="FK104" s="38">
        <f t="shared" si="214"/>
        <v>10</v>
      </c>
      <c r="FL104">
        <v>4</v>
      </c>
      <c r="FM104">
        <v>4</v>
      </c>
      <c r="FN104">
        <v>5</v>
      </c>
      <c r="FO104">
        <v>5</v>
      </c>
      <c r="FP104">
        <v>5</v>
      </c>
      <c r="FQ104">
        <v>6</v>
      </c>
      <c r="FR104">
        <v>2</v>
      </c>
      <c r="FS104">
        <v>6</v>
      </c>
      <c r="FT104">
        <v>5</v>
      </c>
      <c r="FU104">
        <v>6</v>
      </c>
      <c r="FV104" s="38">
        <f t="shared" si="184"/>
        <v>28</v>
      </c>
      <c r="FW104" s="38">
        <f t="shared" si="185"/>
        <v>20</v>
      </c>
      <c r="FX104">
        <v>5</v>
      </c>
      <c r="FY104">
        <v>5</v>
      </c>
      <c r="FZ104">
        <v>4</v>
      </c>
      <c r="GA104">
        <v>4</v>
      </c>
      <c r="GB104">
        <v>2</v>
      </c>
      <c r="GC104">
        <v>0</v>
      </c>
      <c r="GD104">
        <v>4</v>
      </c>
      <c r="GE104">
        <v>1</v>
      </c>
      <c r="GF104">
        <v>1</v>
      </c>
      <c r="GG104">
        <v>2</v>
      </c>
      <c r="GH104">
        <v>2</v>
      </c>
      <c r="GI104">
        <v>3</v>
      </c>
      <c r="GJ104">
        <v>2</v>
      </c>
      <c r="GK104">
        <v>3</v>
      </c>
      <c r="GL104">
        <v>1</v>
      </c>
      <c r="GM104">
        <v>1</v>
      </c>
      <c r="GN104">
        <v>4</v>
      </c>
      <c r="GO104">
        <v>1</v>
      </c>
      <c r="GP104">
        <v>1</v>
      </c>
      <c r="GQ104">
        <v>2</v>
      </c>
      <c r="GR104">
        <v>5</v>
      </c>
      <c r="GS104">
        <v>0</v>
      </c>
      <c r="GT104">
        <v>1</v>
      </c>
      <c r="GU104">
        <v>0</v>
      </c>
      <c r="GV104">
        <v>1</v>
      </c>
      <c r="GW104">
        <v>2</v>
      </c>
      <c r="GX104">
        <v>3</v>
      </c>
      <c r="GY104">
        <v>2</v>
      </c>
      <c r="GZ104">
        <v>0</v>
      </c>
      <c r="HA104">
        <v>3</v>
      </c>
      <c r="HB104">
        <v>3</v>
      </c>
      <c r="HC104">
        <v>3</v>
      </c>
      <c r="HD104" s="38">
        <f t="shared" si="186"/>
        <v>4.5</v>
      </c>
      <c r="HE104" s="38">
        <f t="shared" si="187"/>
        <v>2</v>
      </c>
      <c r="HF104" s="38">
        <f t="shared" si="188"/>
        <v>1.3333333333333333</v>
      </c>
      <c r="HG104" s="38">
        <f t="shared" si="189"/>
        <v>2.2857142857142856</v>
      </c>
      <c r="HH104" s="38">
        <f t="shared" si="190"/>
        <v>1.8</v>
      </c>
      <c r="HI104" s="38">
        <f t="shared" si="191"/>
        <v>1</v>
      </c>
      <c r="HJ104" s="38">
        <f t="shared" si="192"/>
        <v>1.6666666666666667</v>
      </c>
      <c r="HK104" s="38">
        <f t="shared" si="193"/>
        <v>3</v>
      </c>
      <c r="HL104" t="s">
        <v>708</v>
      </c>
      <c r="HM104">
        <v>1</v>
      </c>
      <c r="HN104" t="s">
        <v>934</v>
      </c>
      <c r="HO104">
        <v>2</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1</v>
      </c>
      <c r="JH104">
        <v>0</v>
      </c>
      <c r="JI104">
        <v>0</v>
      </c>
      <c r="JJ104">
        <v>0</v>
      </c>
      <c r="JK104">
        <v>0</v>
      </c>
      <c r="JL104">
        <v>0</v>
      </c>
      <c r="JM104">
        <v>0</v>
      </c>
      <c r="JN104">
        <v>0</v>
      </c>
      <c r="JO104">
        <v>2</v>
      </c>
      <c r="JP104">
        <v>1</v>
      </c>
      <c r="JQ104">
        <v>2</v>
      </c>
      <c r="JR104">
        <v>2</v>
      </c>
      <c r="JS104">
        <v>2</v>
      </c>
      <c r="JT104">
        <v>2</v>
      </c>
      <c r="JU104">
        <v>2</v>
      </c>
      <c r="JV104">
        <v>3</v>
      </c>
      <c r="JW104">
        <v>1</v>
      </c>
      <c r="JX104">
        <v>1</v>
      </c>
      <c r="JY104">
        <v>2</v>
      </c>
      <c r="JZ104">
        <v>3</v>
      </c>
      <c r="KA104">
        <v>2</v>
      </c>
      <c r="KB104">
        <v>1</v>
      </c>
      <c r="KC104">
        <v>2</v>
      </c>
      <c r="KD104" s="52">
        <f t="shared" si="194"/>
        <v>20</v>
      </c>
      <c r="KE104" s="48">
        <f t="shared" si="195"/>
        <v>8</v>
      </c>
      <c r="KF104" s="53">
        <f t="shared" si="196"/>
        <v>28</v>
      </c>
      <c r="KG104">
        <v>50</v>
      </c>
      <c r="KH104">
        <v>0</v>
      </c>
      <c r="KI104">
        <v>0</v>
      </c>
      <c r="KJ104">
        <v>0</v>
      </c>
      <c r="KK104">
        <v>0</v>
      </c>
      <c r="KL104">
        <v>1</v>
      </c>
      <c r="KM104">
        <v>0</v>
      </c>
      <c r="KN104">
        <v>0</v>
      </c>
      <c r="KO104">
        <v>0</v>
      </c>
      <c r="KP104">
        <v>0</v>
      </c>
      <c r="KQ104">
        <v>0</v>
      </c>
      <c r="KR104">
        <v>0</v>
      </c>
      <c r="KS104" t="s">
        <v>575</v>
      </c>
      <c r="KT104" t="s">
        <v>935</v>
      </c>
      <c r="KU104" t="s">
        <v>936</v>
      </c>
      <c r="KV104">
        <v>6</v>
      </c>
      <c r="KW104">
        <v>1</v>
      </c>
      <c r="KX104">
        <v>1</v>
      </c>
      <c r="KY104">
        <v>1</v>
      </c>
      <c r="KZ104">
        <v>0</v>
      </c>
      <c r="LA104">
        <v>2</v>
      </c>
      <c r="LB104">
        <v>1</v>
      </c>
      <c r="LC104">
        <v>2</v>
      </c>
      <c r="LD104">
        <v>2</v>
      </c>
      <c r="LE104">
        <v>1</v>
      </c>
      <c r="LF104">
        <v>1</v>
      </c>
      <c r="LG104" t="s">
        <v>575</v>
      </c>
      <c r="LH104">
        <v>4</v>
      </c>
      <c r="LI104">
        <v>3</v>
      </c>
      <c r="LJ104">
        <v>4</v>
      </c>
      <c r="LK104">
        <v>3</v>
      </c>
      <c r="LL104">
        <v>4</v>
      </c>
      <c r="LM104">
        <v>2</v>
      </c>
      <c r="LN104">
        <v>4</v>
      </c>
      <c r="LO104">
        <v>4</v>
      </c>
      <c r="LP104">
        <v>5</v>
      </c>
      <c r="LQ104">
        <v>2</v>
      </c>
      <c r="LR104">
        <v>2</v>
      </c>
      <c r="LS104">
        <v>4</v>
      </c>
      <c r="LT104">
        <v>4</v>
      </c>
      <c r="LU104">
        <v>2</v>
      </c>
      <c r="LV104">
        <v>2</v>
      </c>
      <c r="LW104">
        <v>3</v>
      </c>
      <c r="LX104">
        <v>2</v>
      </c>
      <c r="LY104">
        <v>4</v>
      </c>
      <c r="LZ104">
        <v>3</v>
      </c>
      <c r="MA104">
        <v>5</v>
      </c>
      <c r="MB104" s="3">
        <f t="shared" si="211"/>
        <v>4</v>
      </c>
      <c r="MC104" s="3">
        <f t="shared" si="240"/>
        <v>3</v>
      </c>
      <c r="MD104" s="3">
        <f t="shared" si="199"/>
        <v>4</v>
      </c>
      <c r="ME104" s="3">
        <f t="shared" si="200"/>
        <v>3</v>
      </c>
      <c r="MF104" s="3">
        <f t="shared" si="197"/>
        <v>4</v>
      </c>
      <c r="MG104" s="3">
        <f t="shared" si="198"/>
        <v>2</v>
      </c>
      <c r="MH104" s="3">
        <f t="shared" si="241"/>
        <v>2</v>
      </c>
      <c r="MI104" s="3">
        <f t="shared" si="242"/>
        <v>2</v>
      </c>
      <c r="MJ104" s="3">
        <f t="shared" si="206"/>
        <v>5</v>
      </c>
      <c r="MK104" s="3">
        <f t="shared" si="201"/>
        <v>2</v>
      </c>
      <c r="ML104" s="3">
        <f t="shared" si="207"/>
        <v>2</v>
      </c>
      <c r="MM104" s="3">
        <f t="shared" si="246"/>
        <v>4</v>
      </c>
      <c r="MN104" s="3">
        <f t="shared" si="208"/>
        <v>4</v>
      </c>
      <c r="MO104" s="3">
        <f t="shared" si="203"/>
        <v>2</v>
      </c>
      <c r="MP104" s="3">
        <f t="shared" si="209"/>
        <v>2</v>
      </c>
      <c r="MQ104" s="3">
        <f t="shared" si="210"/>
        <v>3</v>
      </c>
      <c r="MR104" s="3">
        <f t="shared" si="205"/>
        <v>2</v>
      </c>
      <c r="MS104" s="3">
        <f t="shared" si="243"/>
        <v>2</v>
      </c>
      <c r="MT104" s="3">
        <f t="shared" si="204"/>
        <v>3</v>
      </c>
      <c r="MU104" s="3">
        <f t="shared" si="244"/>
        <v>1</v>
      </c>
      <c r="MV104" s="34">
        <f t="shared" si="245"/>
        <v>56</v>
      </c>
      <c r="MW104">
        <v>3</v>
      </c>
      <c r="MX104">
        <v>0</v>
      </c>
      <c r="MY104">
        <v>4</v>
      </c>
      <c r="MZ104">
        <v>1</v>
      </c>
      <c r="NA104">
        <v>0</v>
      </c>
      <c r="NB104">
        <v>1</v>
      </c>
      <c r="NC104">
        <v>1</v>
      </c>
      <c r="ND104">
        <v>1</v>
      </c>
      <c r="NE104">
        <v>1</v>
      </c>
      <c r="NF104">
        <v>5</v>
      </c>
      <c r="NG104">
        <v>2</v>
      </c>
      <c r="NH104" s="59">
        <f t="shared" si="215"/>
        <v>0</v>
      </c>
      <c r="NI104">
        <f t="shared" si="216"/>
        <v>50</v>
      </c>
      <c r="NJ104">
        <f t="shared" si="217"/>
        <v>17</v>
      </c>
      <c r="NK104" s="34">
        <f t="shared" si="218"/>
        <v>34</v>
      </c>
    </row>
    <row r="105" spans="1:375" x14ac:dyDescent="0.2">
      <c r="A105" t="s">
        <v>193</v>
      </c>
      <c r="B105">
        <v>104</v>
      </c>
      <c r="C105" s="26">
        <v>42873</v>
      </c>
      <c r="D105">
        <v>7</v>
      </c>
      <c r="E105">
        <v>9</v>
      </c>
      <c r="F105">
        <v>6</v>
      </c>
      <c r="G105">
        <v>1</v>
      </c>
      <c r="H105">
        <v>0</v>
      </c>
      <c r="I105">
        <v>0</v>
      </c>
      <c r="J105">
        <v>0</v>
      </c>
      <c r="K105">
        <v>0</v>
      </c>
      <c r="L105">
        <v>1</v>
      </c>
      <c r="M105">
        <v>1</v>
      </c>
      <c r="N105">
        <v>1</v>
      </c>
      <c r="O105">
        <v>1</v>
      </c>
      <c r="P105">
        <v>4</v>
      </c>
      <c r="Q105">
        <v>1</v>
      </c>
      <c r="R105">
        <v>3</v>
      </c>
      <c r="S105">
        <v>4</v>
      </c>
      <c r="T105">
        <f t="shared" si="212"/>
        <v>0</v>
      </c>
      <c r="U105">
        <f t="shared" si="213"/>
        <v>2</v>
      </c>
      <c r="V105" s="35">
        <f t="shared" ref="V105:V141" si="247">M105+N105+O105+P105+Q105+R105+S105+T105+U105</f>
        <v>17</v>
      </c>
      <c r="W105">
        <v>4</v>
      </c>
      <c r="X105">
        <v>2</v>
      </c>
      <c r="Y105">
        <v>4</v>
      </c>
      <c r="Z105">
        <v>3</v>
      </c>
      <c r="AA105">
        <v>3</v>
      </c>
      <c r="AB105">
        <v>4</v>
      </c>
      <c r="AC105">
        <v>4</v>
      </c>
      <c r="AD105">
        <v>4</v>
      </c>
      <c r="AE105">
        <v>4</v>
      </c>
      <c r="AF105">
        <v>3</v>
      </c>
      <c r="AG105">
        <v>4</v>
      </c>
      <c r="AH105">
        <v>4</v>
      </c>
      <c r="AI105">
        <v>4</v>
      </c>
      <c r="AJ105" s="38">
        <f t="shared" si="180"/>
        <v>15</v>
      </c>
      <c r="AK105" s="38">
        <f t="shared" si="181"/>
        <v>12</v>
      </c>
      <c r="AL105" s="38">
        <f t="shared" si="182"/>
        <v>20</v>
      </c>
      <c r="AM105" s="38">
        <f t="shared" si="183"/>
        <v>47</v>
      </c>
      <c r="AN105">
        <v>1</v>
      </c>
      <c r="AO105">
        <v>0</v>
      </c>
      <c r="AP105">
        <v>0</v>
      </c>
      <c r="AQ105">
        <v>0</v>
      </c>
      <c r="AR105">
        <v>0</v>
      </c>
      <c r="AS105">
        <v>1</v>
      </c>
      <c r="AT105">
        <v>0</v>
      </c>
      <c r="AU105">
        <v>0</v>
      </c>
      <c r="AV105">
        <v>0</v>
      </c>
      <c r="AW105">
        <v>0</v>
      </c>
      <c r="AX105">
        <v>1</v>
      </c>
      <c r="AY105">
        <v>0</v>
      </c>
      <c r="AZ105">
        <v>0</v>
      </c>
      <c r="BA105">
        <v>0</v>
      </c>
      <c r="BB105">
        <v>0</v>
      </c>
      <c r="BC105">
        <v>1</v>
      </c>
      <c r="BD105">
        <v>0</v>
      </c>
      <c r="BE105">
        <v>0</v>
      </c>
      <c r="BF105">
        <v>0</v>
      </c>
      <c r="BG105">
        <v>0</v>
      </c>
      <c r="BH105">
        <v>1</v>
      </c>
      <c r="BI105">
        <v>0</v>
      </c>
      <c r="BJ105">
        <v>0</v>
      </c>
      <c r="BK105">
        <v>0</v>
      </c>
      <c r="BL105">
        <v>0</v>
      </c>
      <c r="BM105">
        <v>1</v>
      </c>
      <c r="BN105">
        <v>0</v>
      </c>
      <c r="BO105">
        <v>0</v>
      </c>
      <c r="BP105">
        <v>0</v>
      </c>
      <c r="BQ105">
        <v>0</v>
      </c>
      <c r="BR105">
        <v>1</v>
      </c>
      <c r="BS105">
        <v>0</v>
      </c>
      <c r="BT105">
        <v>0</v>
      </c>
      <c r="BU105">
        <v>0</v>
      </c>
      <c r="BV105">
        <v>0</v>
      </c>
      <c r="BW105">
        <v>1</v>
      </c>
      <c r="BX105">
        <v>0</v>
      </c>
      <c r="BY105">
        <v>0</v>
      </c>
      <c r="BZ105">
        <v>0</v>
      </c>
      <c r="CA105">
        <v>0</v>
      </c>
      <c r="CB105">
        <v>1</v>
      </c>
      <c r="CC105">
        <v>0</v>
      </c>
      <c r="CD105">
        <v>0</v>
      </c>
      <c r="CE105">
        <v>0</v>
      </c>
      <c r="CF105">
        <v>0</v>
      </c>
      <c r="CG105">
        <v>1</v>
      </c>
      <c r="CH105">
        <v>0</v>
      </c>
      <c r="CI105">
        <v>0</v>
      </c>
      <c r="CJ105">
        <v>0</v>
      </c>
      <c r="CK105">
        <v>0</v>
      </c>
      <c r="CL105">
        <v>1</v>
      </c>
      <c r="CM105">
        <v>0</v>
      </c>
      <c r="CN105">
        <v>0</v>
      </c>
      <c r="CO105">
        <v>0</v>
      </c>
      <c r="CP105">
        <v>0</v>
      </c>
      <c r="CQ105">
        <v>1</v>
      </c>
      <c r="CR105">
        <v>0</v>
      </c>
      <c r="CS105">
        <v>0</v>
      </c>
      <c r="CT105">
        <v>0</v>
      </c>
      <c r="CU105">
        <v>0</v>
      </c>
      <c r="CV105">
        <v>1</v>
      </c>
      <c r="CW105">
        <v>0</v>
      </c>
      <c r="CX105">
        <v>0</v>
      </c>
      <c r="CY105">
        <v>0</v>
      </c>
      <c r="CZ105">
        <v>0</v>
      </c>
      <c r="DA105">
        <v>1</v>
      </c>
      <c r="DB105">
        <v>1</v>
      </c>
      <c r="DC105">
        <v>0</v>
      </c>
      <c r="DD105">
        <v>0</v>
      </c>
      <c r="DE105">
        <v>0</v>
      </c>
      <c r="DF105">
        <v>1</v>
      </c>
      <c r="DG105">
        <v>1</v>
      </c>
      <c r="DH105">
        <v>0</v>
      </c>
      <c r="DI105">
        <v>0</v>
      </c>
      <c r="DJ105">
        <v>0</v>
      </c>
      <c r="DK105">
        <v>0</v>
      </c>
      <c r="DL105">
        <v>1</v>
      </c>
      <c r="DM105">
        <v>0</v>
      </c>
      <c r="DN105">
        <v>0</v>
      </c>
      <c r="DO105">
        <v>0</v>
      </c>
      <c r="DP105">
        <v>0</v>
      </c>
      <c r="DQ105">
        <v>1</v>
      </c>
      <c r="DR105">
        <v>0</v>
      </c>
      <c r="DS105">
        <v>0</v>
      </c>
      <c r="DT105">
        <v>0</v>
      </c>
      <c r="DU105">
        <v>1</v>
      </c>
      <c r="DV105">
        <v>0</v>
      </c>
      <c r="DW105">
        <v>0</v>
      </c>
      <c r="DX105">
        <v>0</v>
      </c>
      <c r="DY105">
        <v>0</v>
      </c>
      <c r="DZ105">
        <v>1</v>
      </c>
      <c r="EA105">
        <v>0</v>
      </c>
      <c r="EB105">
        <v>0</v>
      </c>
      <c r="EC105">
        <v>0</v>
      </c>
      <c r="ED105">
        <v>0</v>
      </c>
      <c r="EF105">
        <v>0</v>
      </c>
      <c r="EG105">
        <v>1</v>
      </c>
      <c r="EH105">
        <v>0</v>
      </c>
      <c r="EI105">
        <v>0</v>
      </c>
      <c r="EJ105">
        <v>0</v>
      </c>
      <c r="EK105">
        <v>0</v>
      </c>
      <c r="EL105">
        <v>1</v>
      </c>
      <c r="EM105">
        <v>0</v>
      </c>
      <c r="EN105">
        <v>0</v>
      </c>
      <c r="EO105">
        <v>0</v>
      </c>
      <c r="EP105" s="40">
        <f t="shared" si="219"/>
        <v>0</v>
      </c>
      <c r="EQ105" s="40">
        <f t="shared" si="220"/>
        <v>0</v>
      </c>
      <c r="ER105" s="40">
        <f t="shared" si="221"/>
        <v>0</v>
      </c>
      <c r="ES105" s="40">
        <f t="shared" si="222"/>
        <v>0</v>
      </c>
      <c r="ET105" s="40">
        <f t="shared" si="223"/>
        <v>0</v>
      </c>
      <c r="EU105" s="40">
        <f t="shared" si="224"/>
        <v>0</v>
      </c>
      <c r="EV105" s="40">
        <f t="shared" si="225"/>
        <v>0</v>
      </c>
      <c r="EW105" s="40">
        <f t="shared" si="226"/>
        <v>0</v>
      </c>
      <c r="EX105" s="40">
        <f t="shared" si="227"/>
        <v>0</v>
      </c>
      <c r="EY105" s="40">
        <f t="shared" si="228"/>
        <v>0</v>
      </c>
      <c r="EZ105" s="40">
        <f t="shared" si="229"/>
        <v>0</v>
      </c>
      <c r="FA105" s="40">
        <f t="shared" si="230"/>
        <v>0</v>
      </c>
      <c r="FB105" s="40">
        <f t="shared" si="231"/>
        <v>0</v>
      </c>
      <c r="FC105" s="40">
        <f t="shared" si="232"/>
        <v>1</v>
      </c>
      <c r="FD105" s="40">
        <f t="shared" si="233"/>
        <v>1</v>
      </c>
      <c r="FE105" s="40">
        <f t="shared" si="234"/>
        <v>1</v>
      </c>
      <c r="FF105" s="40">
        <f t="shared" si="235"/>
        <v>1</v>
      </c>
      <c r="FG105" s="40">
        <f t="shared" si="236"/>
        <v>0</v>
      </c>
      <c r="FH105" s="40">
        <f t="shared" si="237"/>
        <v>0</v>
      </c>
      <c r="FI105" s="40">
        <f t="shared" si="238"/>
        <v>1</v>
      </c>
      <c r="FJ105" s="40">
        <f t="shared" si="239"/>
        <v>1</v>
      </c>
      <c r="FK105" s="38">
        <f t="shared" si="214"/>
        <v>6</v>
      </c>
      <c r="FL105">
        <v>7</v>
      </c>
      <c r="FM105">
        <v>7</v>
      </c>
      <c r="FN105">
        <v>7</v>
      </c>
      <c r="FO105">
        <v>7</v>
      </c>
      <c r="FP105">
        <v>7</v>
      </c>
      <c r="FQ105">
        <v>7</v>
      </c>
      <c r="FR105">
        <v>6</v>
      </c>
      <c r="FS105">
        <v>7</v>
      </c>
      <c r="FT105">
        <v>7</v>
      </c>
      <c r="FU105">
        <v>1</v>
      </c>
      <c r="FV105" s="38">
        <f t="shared" si="184"/>
        <v>35</v>
      </c>
      <c r="FW105" s="38">
        <f t="shared" si="185"/>
        <v>28</v>
      </c>
      <c r="FX105">
        <v>4</v>
      </c>
      <c r="FY105">
        <v>4</v>
      </c>
      <c r="FZ105">
        <v>4</v>
      </c>
      <c r="GA105">
        <v>5</v>
      </c>
      <c r="GB105">
        <v>4</v>
      </c>
      <c r="GC105">
        <v>3</v>
      </c>
      <c r="GD105">
        <v>5</v>
      </c>
      <c r="GE105">
        <v>3</v>
      </c>
      <c r="GF105">
        <v>5</v>
      </c>
      <c r="GG105">
        <v>2</v>
      </c>
      <c r="GH105">
        <v>4</v>
      </c>
      <c r="GI105">
        <v>4</v>
      </c>
      <c r="GJ105">
        <v>4</v>
      </c>
      <c r="GK105">
        <v>4</v>
      </c>
      <c r="GL105">
        <v>4</v>
      </c>
      <c r="GM105">
        <v>4</v>
      </c>
      <c r="GN105">
        <v>4</v>
      </c>
      <c r="GO105">
        <v>5</v>
      </c>
      <c r="GP105">
        <v>5</v>
      </c>
      <c r="GQ105">
        <v>5</v>
      </c>
      <c r="GR105">
        <v>5</v>
      </c>
      <c r="GS105">
        <v>5</v>
      </c>
      <c r="GT105">
        <v>4</v>
      </c>
      <c r="GU105">
        <v>4</v>
      </c>
      <c r="GV105">
        <v>4</v>
      </c>
      <c r="GW105">
        <v>4</v>
      </c>
      <c r="GX105">
        <v>4</v>
      </c>
      <c r="GY105">
        <v>4</v>
      </c>
      <c r="GZ105">
        <v>4</v>
      </c>
      <c r="HA105">
        <v>5</v>
      </c>
      <c r="HB105">
        <v>5</v>
      </c>
      <c r="HC105">
        <v>5</v>
      </c>
      <c r="HD105" s="38">
        <f t="shared" si="186"/>
        <v>4.25</v>
      </c>
      <c r="HE105" s="38">
        <f t="shared" si="187"/>
        <v>4</v>
      </c>
      <c r="HF105" s="38">
        <f t="shared" si="188"/>
        <v>3.3333333333333335</v>
      </c>
      <c r="HG105" s="38">
        <f t="shared" si="189"/>
        <v>4</v>
      </c>
      <c r="HH105" s="38">
        <f t="shared" si="190"/>
        <v>5</v>
      </c>
      <c r="HI105" s="38">
        <f t="shared" si="191"/>
        <v>4</v>
      </c>
      <c r="HJ105" s="38">
        <f t="shared" si="192"/>
        <v>4</v>
      </c>
      <c r="HK105" s="38">
        <f t="shared" si="193"/>
        <v>5</v>
      </c>
      <c r="HL105" t="s">
        <v>937</v>
      </c>
      <c r="HM105">
        <v>1</v>
      </c>
      <c r="HN105" t="s">
        <v>938</v>
      </c>
      <c r="HO105">
        <v>1</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1</v>
      </c>
      <c r="JF105">
        <v>1</v>
      </c>
      <c r="JG105">
        <v>1</v>
      </c>
      <c r="JH105">
        <v>0</v>
      </c>
      <c r="JI105">
        <v>0</v>
      </c>
      <c r="JJ105">
        <v>0</v>
      </c>
      <c r="JK105">
        <v>0</v>
      </c>
      <c r="JL105">
        <v>0</v>
      </c>
      <c r="JM105">
        <v>0</v>
      </c>
      <c r="JN105">
        <v>0</v>
      </c>
      <c r="JO105">
        <v>3</v>
      </c>
      <c r="JP105">
        <v>2</v>
      </c>
      <c r="JQ105">
        <v>0</v>
      </c>
      <c r="JR105">
        <v>2</v>
      </c>
      <c r="JS105">
        <v>0</v>
      </c>
      <c r="JT105">
        <v>0</v>
      </c>
      <c r="JU105">
        <v>0</v>
      </c>
      <c r="JV105">
        <v>3</v>
      </c>
      <c r="JW105">
        <v>0</v>
      </c>
      <c r="JX105">
        <v>0</v>
      </c>
      <c r="JY105">
        <v>0</v>
      </c>
      <c r="JZ105">
        <v>2</v>
      </c>
      <c r="KA105">
        <v>0</v>
      </c>
      <c r="KB105">
        <v>0</v>
      </c>
      <c r="KC105">
        <v>0</v>
      </c>
      <c r="KD105" s="52">
        <f t="shared" si="194"/>
        <v>10</v>
      </c>
      <c r="KE105" s="48">
        <f t="shared" si="195"/>
        <v>2</v>
      </c>
      <c r="KF105" s="53">
        <f t="shared" si="196"/>
        <v>12</v>
      </c>
      <c r="KG105">
        <v>67</v>
      </c>
      <c r="KH105">
        <v>0</v>
      </c>
      <c r="KI105">
        <v>0</v>
      </c>
      <c r="KJ105">
        <v>1</v>
      </c>
      <c r="KK105">
        <v>0</v>
      </c>
      <c r="KL105">
        <v>0</v>
      </c>
      <c r="KM105">
        <v>0</v>
      </c>
      <c r="KN105">
        <v>0</v>
      </c>
      <c r="KO105">
        <v>0</v>
      </c>
      <c r="KP105">
        <v>0</v>
      </c>
      <c r="KQ105">
        <v>0</v>
      </c>
      <c r="KR105">
        <v>0</v>
      </c>
      <c r="KS105" t="s">
        <v>584</v>
      </c>
      <c r="KT105" t="s">
        <v>939</v>
      </c>
      <c r="KU105" t="s">
        <v>940</v>
      </c>
      <c r="KV105">
        <v>3</v>
      </c>
      <c r="KW105">
        <v>1</v>
      </c>
      <c r="KX105">
        <v>1</v>
      </c>
      <c r="KY105">
        <v>1</v>
      </c>
      <c r="KZ105">
        <v>1</v>
      </c>
      <c r="LA105">
        <v>3</v>
      </c>
      <c r="LB105">
        <v>3</v>
      </c>
      <c r="LC105">
        <v>3</v>
      </c>
      <c r="LD105">
        <v>3</v>
      </c>
      <c r="LE105">
        <v>3</v>
      </c>
      <c r="LF105">
        <v>1</v>
      </c>
      <c r="LG105" t="s">
        <v>584</v>
      </c>
      <c r="LH105">
        <v>5</v>
      </c>
      <c r="LI105">
        <v>5</v>
      </c>
      <c r="LJ105">
        <v>5</v>
      </c>
      <c r="LK105">
        <v>5</v>
      </c>
      <c r="LL105">
        <v>3</v>
      </c>
      <c r="LM105">
        <v>5</v>
      </c>
      <c r="LN105">
        <v>4</v>
      </c>
      <c r="LO105">
        <v>4</v>
      </c>
      <c r="LP105">
        <v>5</v>
      </c>
      <c r="LQ105">
        <v>4</v>
      </c>
      <c r="LR105">
        <v>5</v>
      </c>
      <c r="LS105">
        <v>5</v>
      </c>
      <c r="LT105">
        <v>5</v>
      </c>
      <c r="LU105">
        <v>2</v>
      </c>
      <c r="LV105">
        <v>5</v>
      </c>
      <c r="LW105">
        <v>2</v>
      </c>
      <c r="LX105">
        <v>5</v>
      </c>
      <c r="LY105">
        <v>2</v>
      </c>
      <c r="LZ105">
        <v>2</v>
      </c>
      <c r="MA105">
        <v>4</v>
      </c>
      <c r="MB105" s="3">
        <f t="shared" si="211"/>
        <v>5</v>
      </c>
      <c r="MC105" s="3">
        <f t="shared" si="240"/>
        <v>1</v>
      </c>
      <c r="MD105" s="3">
        <f t="shared" si="199"/>
        <v>5</v>
      </c>
      <c r="ME105" s="3">
        <f t="shared" si="200"/>
        <v>5</v>
      </c>
      <c r="MF105" s="3">
        <f t="shared" si="197"/>
        <v>3</v>
      </c>
      <c r="MG105" s="3">
        <f t="shared" si="198"/>
        <v>5</v>
      </c>
      <c r="MH105" s="3">
        <f t="shared" si="241"/>
        <v>2</v>
      </c>
      <c r="MI105" s="3">
        <f t="shared" si="242"/>
        <v>2</v>
      </c>
      <c r="MJ105" s="3">
        <f t="shared" si="206"/>
        <v>5</v>
      </c>
      <c r="MK105" s="3">
        <f t="shared" si="201"/>
        <v>4</v>
      </c>
      <c r="ML105" s="3">
        <f t="shared" si="207"/>
        <v>5</v>
      </c>
      <c r="MM105" s="3">
        <f t="shared" si="246"/>
        <v>5</v>
      </c>
      <c r="MN105" s="3">
        <f t="shared" si="208"/>
        <v>5</v>
      </c>
      <c r="MO105" s="3">
        <f t="shared" si="203"/>
        <v>2</v>
      </c>
      <c r="MP105" s="3">
        <f t="shared" si="209"/>
        <v>5</v>
      </c>
      <c r="MQ105" s="3">
        <f t="shared" si="210"/>
        <v>2</v>
      </c>
      <c r="MR105" s="3">
        <f t="shared" si="205"/>
        <v>5</v>
      </c>
      <c r="MS105" s="3">
        <f t="shared" si="243"/>
        <v>4</v>
      </c>
      <c r="MT105" s="3">
        <f t="shared" si="204"/>
        <v>2</v>
      </c>
      <c r="MU105" s="3">
        <f t="shared" si="244"/>
        <v>2</v>
      </c>
      <c r="MV105" s="34">
        <f t="shared" si="245"/>
        <v>74</v>
      </c>
      <c r="MW105">
        <v>2</v>
      </c>
      <c r="MX105">
        <v>1</v>
      </c>
      <c r="MY105">
        <v>3</v>
      </c>
      <c r="MZ105">
        <v>2</v>
      </c>
      <c r="NA105">
        <v>2</v>
      </c>
      <c r="NB105">
        <v>2</v>
      </c>
      <c r="NC105">
        <v>1</v>
      </c>
      <c r="ND105">
        <v>1</v>
      </c>
      <c r="NE105">
        <v>2</v>
      </c>
      <c r="NF105">
        <v>1</v>
      </c>
      <c r="NG105">
        <v>2</v>
      </c>
      <c r="NH105" s="59">
        <f t="shared" si="215"/>
        <v>0</v>
      </c>
      <c r="NI105">
        <f t="shared" si="216"/>
        <v>50</v>
      </c>
      <c r="NJ105">
        <f t="shared" si="217"/>
        <v>17</v>
      </c>
      <c r="NK105" s="34">
        <f t="shared" si="218"/>
        <v>34</v>
      </c>
    </row>
    <row r="106" spans="1:375" x14ac:dyDescent="0.2">
      <c r="A106" t="s">
        <v>194</v>
      </c>
      <c r="B106">
        <v>105</v>
      </c>
      <c r="C106" s="26">
        <v>42894</v>
      </c>
      <c r="D106">
        <v>6</v>
      </c>
      <c r="E106">
        <v>10</v>
      </c>
      <c r="F106">
        <v>6</v>
      </c>
      <c r="G106">
        <v>0</v>
      </c>
      <c r="H106">
        <v>0</v>
      </c>
      <c r="I106">
        <v>0</v>
      </c>
      <c r="J106">
        <v>1</v>
      </c>
      <c r="K106">
        <v>0</v>
      </c>
      <c r="L106">
        <v>1</v>
      </c>
      <c r="M106">
        <v>0</v>
      </c>
      <c r="N106">
        <v>0</v>
      </c>
      <c r="O106">
        <v>0</v>
      </c>
      <c r="P106">
        <v>4</v>
      </c>
      <c r="Q106">
        <v>0</v>
      </c>
      <c r="R106">
        <v>4</v>
      </c>
      <c r="S106">
        <v>4</v>
      </c>
      <c r="T106">
        <f t="shared" si="212"/>
        <v>1</v>
      </c>
      <c r="U106">
        <f t="shared" si="213"/>
        <v>2</v>
      </c>
      <c r="V106" s="35">
        <f t="shared" si="247"/>
        <v>15</v>
      </c>
      <c r="W106">
        <v>2</v>
      </c>
      <c r="X106">
        <v>0</v>
      </c>
      <c r="Y106">
        <v>0</v>
      </c>
      <c r="Z106">
        <v>0</v>
      </c>
      <c r="AA106">
        <v>2</v>
      </c>
      <c r="AB106">
        <v>2</v>
      </c>
      <c r="AC106">
        <v>0</v>
      </c>
      <c r="AD106">
        <v>3</v>
      </c>
      <c r="AE106">
        <v>0</v>
      </c>
      <c r="AF106">
        <v>0</v>
      </c>
      <c r="AG106">
        <v>2</v>
      </c>
      <c r="AH106">
        <v>0</v>
      </c>
      <c r="AI106">
        <v>0</v>
      </c>
      <c r="AJ106" s="38">
        <f t="shared" si="180"/>
        <v>5</v>
      </c>
      <c r="AK106" s="38">
        <f t="shared" si="181"/>
        <v>2</v>
      </c>
      <c r="AL106" s="38">
        <f t="shared" si="182"/>
        <v>4</v>
      </c>
      <c r="AM106" s="38">
        <f t="shared" si="183"/>
        <v>11</v>
      </c>
      <c r="AN106">
        <v>1</v>
      </c>
      <c r="AO106">
        <v>0</v>
      </c>
      <c r="AP106">
        <v>0</v>
      </c>
      <c r="AQ106">
        <v>0</v>
      </c>
      <c r="AR106">
        <v>0</v>
      </c>
      <c r="AS106">
        <v>1</v>
      </c>
      <c r="AT106">
        <v>0</v>
      </c>
      <c r="AU106">
        <v>0</v>
      </c>
      <c r="AV106">
        <v>0</v>
      </c>
      <c r="AW106">
        <v>0</v>
      </c>
      <c r="AX106">
        <v>1</v>
      </c>
      <c r="AY106">
        <v>0</v>
      </c>
      <c r="AZ106">
        <v>0</v>
      </c>
      <c r="BA106">
        <v>0</v>
      </c>
      <c r="BB106">
        <v>0</v>
      </c>
      <c r="BC106">
        <v>1</v>
      </c>
      <c r="BD106">
        <v>0</v>
      </c>
      <c r="BE106">
        <v>0</v>
      </c>
      <c r="BF106">
        <v>0</v>
      </c>
      <c r="BG106">
        <v>0</v>
      </c>
      <c r="BH106">
        <v>1</v>
      </c>
      <c r="BI106">
        <v>0</v>
      </c>
      <c r="BJ106">
        <v>0</v>
      </c>
      <c r="BK106">
        <v>0</v>
      </c>
      <c r="BL106">
        <v>0</v>
      </c>
      <c r="BM106">
        <v>1</v>
      </c>
      <c r="BN106">
        <v>0</v>
      </c>
      <c r="BO106">
        <v>0</v>
      </c>
      <c r="BP106">
        <v>0</v>
      </c>
      <c r="BQ106">
        <v>0</v>
      </c>
      <c r="BR106">
        <v>1</v>
      </c>
      <c r="BS106">
        <v>0</v>
      </c>
      <c r="BT106">
        <v>0</v>
      </c>
      <c r="BU106">
        <v>0</v>
      </c>
      <c r="BV106">
        <v>0</v>
      </c>
      <c r="BW106">
        <v>1</v>
      </c>
      <c r="BX106">
        <v>0</v>
      </c>
      <c r="BY106">
        <v>0</v>
      </c>
      <c r="BZ106">
        <v>0</v>
      </c>
      <c r="CA106">
        <v>0</v>
      </c>
      <c r="CB106">
        <v>1</v>
      </c>
      <c r="CC106">
        <v>0</v>
      </c>
      <c r="CD106">
        <v>0</v>
      </c>
      <c r="CE106">
        <v>0</v>
      </c>
      <c r="CF106">
        <v>0</v>
      </c>
      <c r="CG106">
        <v>1</v>
      </c>
      <c r="CH106">
        <v>0</v>
      </c>
      <c r="CI106">
        <v>0</v>
      </c>
      <c r="CJ106">
        <v>0</v>
      </c>
      <c r="CK106">
        <v>0</v>
      </c>
      <c r="CL106">
        <v>1</v>
      </c>
      <c r="CM106">
        <v>0</v>
      </c>
      <c r="CN106">
        <v>0</v>
      </c>
      <c r="CO106">
        <v>0</v>
      </c>
      <c r="CP106">
        <v>0</v>
      </c>
      <c r="CQ106">
        <v>1</v>
      </c>
      <c r="CR106">
        <v>0</v>
      </c>
      <c r="CS106">
        <v>0</v>
      </c>
      <c r="CT106">
        <v>0</v>
      </c>
      <c r="CU106">
        <v>0</v>
      </c>
      <c r="CV106">
        <v>1</v>
      </c>
      <c r="CW106">
        <v>0</v>
      </c>
      <c r="CX106">
        <v>0</v>
      </c>
      <c r="CY106">
        <v>0</v>
      </c>
      <c r="CZ106">
        <v>0</v>
      </c>
      <c r="DA106">
        <v>1</v>
      </c>
      <c r="DB106">
        <v>0</v>
      </c>
      <c r="DC106">
        <v>0</v>
      </c>
      <c r="DD106">
        <v>0</v>
      </c>
      <c r="DE106">
        <v>0</v>
      </c>
      <c r="DF106">
        <v>1</v>
      </c>
      <c r="DG106">
        <v>0</v>
      </c>
      <c r="DH106">
        <v>0</v>
      </c>
      <c r="DI106">
        <v>0</v>
      </c>
      <c r="DJ106">
        <v>0</v>
      </c>
      <c r="DK106">
        <v>0</v>
      </c>
      <c r="DL106">
        <v>0</v>
      </c>
      <c r="DM106">
        <v>0</v>
      </c>
      <c r="DN106">
        <v>1</v>
      </c>
      <c r="DO106">
        <v>0</v>
      </c>
      <c r="DP106">
        <v>1</v>
      </c>
      <c r="DQ106">
        <v>0</v>
      </c>
      <c r="DR106">
        <v>0</v>
      </c>
      <c r="DS106">
        <v>0</v>
      </c>
      <c r="DT106">
        <v>0</v>
      </c>
      <c r="DU106">
        <v>1</v>
      </c>
      <c r="DV106">
        <v>0</v>
      </c>
      <c r="DW106">
        <v>0</v>
      </c>
      <c r="DX106">
        <v>0</v>
      </c>
      <c r="DY106">
        <v>0</v>
      </c>
      <c r="DZ106">
        <v>1</v>
      </c>
      <c r="EA106">
        <v>0</v>
      </c>
      <c r="EB106">
        <v>0</v>
      </c>
      <c r="EC106">
        <v>0</v>
      </c>
      <c r="ED106">
        <v>0</v>
      </c>
      <c r="EF106">
        <v>1</v>
      </c>
      <c r="EG106">
        <v>0</v>
      </c>
      <c r="EH106">
        <v>0</v>
      </c>
      <c r="EI106">
        <v>0</v>
      </c>
      <c r="EJ106">
        <v>0</v>
      </c>
      <c r="EK106">
        <v>1</v>
      </c>
      <c r="EL106">
        <v>0</v>
      </c>
      <c r="EM106">
        <v>0</v>
      </c>
      <c r="EN106">
        <v>0</v>
      </c>
      <c r="EO106">
        <v>0</v>
      </c>
      <c r="EP106" s="40">
        <f t="shared" si="219"/>
        <v>0</v>
      </c>
      <c r="EQ106" s="40">
        <f t="shared" si="220"/>
        <v>0</v>
      </c>
      <c r="ER106" s="40">
        <f t="shared" si="221"/>
        <v>0</v>
      </c>
      <c r="ES106" s="40">
        <f t="shared" si="222"/>
        <v>0</v>
      </c>
      <c r="ET106" s="40">
        <f t="shared" si="223"/>
        <v>0</v>
      </c>
      <c r="EU106" s="40">
        <f t="shared" si="224"/>
        <v>0</v>
      </c>
      <c r="EV106" s="40">
        <f t="shared" si="225"/>
        <v>0</v>
      </c>
      <c r="EW106" s="40">
        <f t="shared" si="226"/>
        <v>0</v>
      </c>
      <c r="EX106" s="40">
        <f t="shared" si="227"/>
        <v>0</v>
      </c>
      <c r="EY106" s="40">
        <f t="shared" si="228"/>
        <v>0</v>
      </c>
      <c r="EZ106" s="40">
        <f t="shared" si="229"/>
        <v>0</v>
      </c>
      <c r="FA106" s="40">
        <f t="shared" si="230"/>
        <v>0</v>
      </c>
      <c r="FB106" s="40">
        <f t="shared" si="231"/>
        <v>0</v>
      </c>
      <c r="FC106" s="40">
        <f t="shared" si="232"/>
        <v>0</v>
      </c>
      <c r="FD106" s="40">
        <f t="shared" si="233"/>
        <v>0</v>
      </c>
      <c r="FE106" s="40">
        <f t="shared" si="234"/>
        <v>3</v>
      </c>
      <c r="FF106" s="40">
        <f t="shared" si="235"/>
        <v>0</v>
      </c>
      <c r="FG106" s="40">
        <f t="shared" si="236"/>
        <v>0</v>
      </c>
      <c r="FH106" s="40">
        <f t="shared" si="237"/>
        <v>0</v>
      </c>
      <c r="FI106" s="40">
        <f t="shared" si="238"/>
        <v>0</v>
      </c>
      <c r="FJ106" s="40">
        <f t="shared" si="239"/>
        <v>0</v>
      </c>
      <c r="FK106" s="38">
        <f t="shared" si="214"/>
        <v>3</v>
      </c>
      <c r="FL106">
        <v>7</v>
      </c>
      <c r="FM106">
        <v>7</v>
      </c>
      <c r="FN106">
        <v>7</v>
      </c>
      <c r="FO106">
        <v>7</v>
      </c>
      <c r="FP106">
        <v>7</v>
      </c>
      <c r="FQ106">
        <v>7</v>
      </c>
      <c r="FR106">
        <v>0</v>
      </c>
      <c r="FS106">
        <v>0</v>
      </c>
      <c r="FT106">
        <v>2</v>
      </c>
      <c r="FU106">
        <v>0</v>
      </c>
      <c r="FV106" s="38">
        <f t="shared" si="184"/>
        <v>21</v>
      </c>
      <c r="FW106" s="38">
        <f t="shared" si="185"/>
        <v>23</v>
      </c>
      <c r="FX106">
        <v>3</v>
      </c>
      <c r="FY106">
        <v>5</v>
      </c>
      <c r="FZ106">
        <v>5</v>
      </c>
      <c r="GA106">
        <v>5</v>
      </c>
      <c r="GB106">
        <v>5</v>
      </c>
      <c r="GC106">
        <v>2</v>
      </c>
      <c r="GD106">
        <v>2</v>
      </c>
      <c r="GE106">
        <v>4</v>
      </c>
      <c r="GF106">
        <v>2</v>
      </c>
      <c r="GG106">
        <v>2</v>
      </c>
      <c r="GH106">
        <v>2</v>
      </c>
      <c r="GI106">
        <v>2</v>
      </c>
      <c r="GJ106">
        <v>2</v>
      </c>
      <c r="GK106">
        <v>2</v>
      </c>
      <c r="GL106">
        <v>3</v>
      </c>
      <c r="GM106">
        <v>5</v>
      </c>
      <c r="GN106">
        <v>0</v>
      </c>
      <c r="GO106">
        <v>5</v>
      </c>
      <c r="GP106">
        <v>2</v>
      </c>
      <c r="GQ106">
        <v>2</v>
      </c>
      <c r="GR106">
        <v>1</v>
      </c>
      <c r="GS106">
        <v>5</v>
      </c>
      <c r="GT106">
        <v>5</v>
      </c>
      <c r="GU106">
        <v>3</v>
      </c>
      <c r="GV106">
        <v>5</v>
      </c>
      <c r="GW106">
        <v>4</v>
      </c>
      <c r="GX106">
        <v>3</v>
      </c>
      <c r="GY106">
        <v>4</v>
      </c>
      <c r="GZ106">
        <v>4</v>
      </c>
      <c r="HA106">
        <v>4</v>
      </c>
      <c r="HB106">
        <v>4</v>
      </c>
      <c r="HC106">
        <v>4</v>
      </c>
      <c r="HD106" s="38">
        <f t="shared" si="186"/>
        <v>4.5</v>
      </c>
      <c r="HE106" s="38">
        <f t="shared" si="187"/>
        <v>3</v>
      </c>
      <c r="HF106" s="38">
        <f t="shared" si="188"/>
        <v>2.6666666666666665</v>
      </c>
      <c r="HG106" s="38">
        <f t="shared" si="189"/>
        <v>2.2857142857142856</v>
      </c>
      <c r="HH106" s="38">
        <f t="shared" si="190"/>
        <v>3</v>
      </c>
      <c r="HI106" s="38">
        <f t="shared" si="191"/>
        <v>4.25</v>
      </c>
      <c r="HJ106" s="38">
        <f t="shared" si="192"/>
        <v>3.6666666666666665</v>
      </c>
      <c r="HK106" s="38">
        <f t="shared" si="193"/>
        <v>4</v>
      </c>
      <c r="HL106" t="s">
        <v>643</v>
      </c>
      <c r="HM106">
        <v>1</v>
      </c>
      <c r="HN106" t="s">
        <v>941</v>
      </c>
      <c r="HO106">
        <v>2</v>
      </c>
      <c r="HP106">
        <v>0</v>
      </c>
      <c r="HQ106">
        <v>0</v>
      </c>
      <c r="HR106">
        <v>0</v>
      </c>
      <c r="HS106">
        <v>0</v>
      </c>
      <c r="HT106">
        <v>0</v>
      </c>
      <c r="HU106">
        <v>0</v>
      </c>
      <c r="HV106">
        <v>0</v>
      </c>
      <c r="HW106">
        <v>0</v>
      </c>
      <c r="HX106">
        <v>1</v>
      </c>
      <c r="HY106">
        <v>0</v>
      </c>
      <c r="HZ106">
        <v>0</v>
      </c>
      <c r="IA106">
        <v>0</v>
      </c>
      <c r="IB106">
        <v>0</v>
      </c>
      <c r="IC106">
        <v>0</v>
      </c>
      <c r="ID106">
        <v>0</v>
      </c>
      <c r="IE106">
        <v>0</v>
      </c>
      <c r="IF106">
        <v>1</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1</v>
      </c>
      <c r="JA106">
        <v>0</v>
      </c>
      <c r="JB106">
        <v>0</v>
      </c>
      <c r="JC106">
        <v>0</v>
      </c>
      <c r="JD106">
        <v>0</v>
      </c>
      <c r="JE106">
        <v>0</v>
      </c>
      <c r="JF106">
        <v>0</v>
      </c>
      <c r="JG106">
        <v>1</v>
      </c>
      <c r="JH106">
        <v>0</v>
      </c>
      <c r="JI106">
        <v>0</v>
      </c>
      <c r="JJ106">
        <v>0</v>
      </c>
      <c r="JK106">
        <v>0</v>
      </c>
      <c r="JL106">
        <v>0</v>
      </c>
      <c r="JM106">
        <v>0</v>
      </c>
      <c r="JN106">
        <v>0</v>
      </c>
      <c r="JO106">
        <v>3</v>
      </c>
      <c r="JP106">
        <v>3</v>
      </c>
      <c r="JQ106">
        <v>1</v>
      </c>
      <c r="JR106">
        <v>3</v>
      </c>
      <c r="JS106">
        <v>1</v>
      </c>
      <c r="JT106">
        <v>0</v>
      </c>
      <c r="JU106">
        <v>3</v>
      </c>
      <c r="JV106">
        <v>3</v>
      </c>
      <c r="JW106">
        <v>0</v>
      </c>
      <c r="JX106">
        <v>1</v>
      </c>
      <c r="JY106">
        <v>0</v>
      </c>
      <c r="JZ106">
        <v>0</v>
      </c>
      <c r="KA106">
        <v>2</v>
      </c>
      <c r="KB106">
        <v>0</v>
      </c>
      <c r="KC106">
        <v>0</v>
      </c>
      <c r="KD106" s="52">
        <f t="shared" si="194"/>
        <v>18</v>
      </c>
      <c r="KE106" s="48">
        <f t="shared" si="195"/>
        <v>2</v>
      </c>
      <c r="KF106" s="53">
        <f t="shared" si="196"/>
        <v>20</v>
      </c>
      <c r="KG106">
        <v>86</v>
      </c>
      <c r="KH106">
        <v>0</v>
      </c>
      <c r="KI106">
        <v>0</v>
      </c>
      <c r="KJ106">
        <v>1</v>
      </c>
      <c r="KK106">
        <v>0</v>
      </c>
      <c r="KL106">
        <v>0</v>
      </c>
      <c r="KM106">
        <v>0</v>
      </c>
      <c r="KN106">
        <v>0</v>
      </c>
      <c r="KO106">
        <v>0</v>
      </c>
      <c r="KP106">
        <v>0</v>
      </c>
      <c r="KQ106">
        <v>0</v>
      </c>
      <c r="KR106">
        <v>0</v>
      </c>
      <c r="KS106" t="s">
        <v>584</v>
      </c>
      <c r="KT106" t="s">
        <v>870</v>
      </c>
      <c r="KU106" t="s">
        <v>942</v>
      </c>
      <c r="KV106">
        <v>3</v>
      </c>
      <c r="KW106">
        <v>1</v>
      </c>
      <c r="KX106">
        <v>1</v>
      </c>
      <c r="KY106">
        <v>1</v>
      </c>
      <c r="KZ106">
        <v>1</v>
      </c>
      <c r="LA106">
        <v>1</v>
      </c>
      <c r="LB106">
        <v>2</v>
      </c>
      <c r="LC106">
        <v>2</v>
      </c>
      <c r="LD106">
        <v>2</v>
      </c>
      <c r="LE106">
        <v>1</v>
      </c>
      <c r="LF106">
        <v>1</v>
      </c>
      <c r="LG106" t="s">
        <v>584</v>
      </c>
      <c r="LH106">
        <v>1</v>
      </c>
      <c r="LI106">
        <v>1</v>
      </c>
      <c r="LJ106">
        <v>1</v>
      </c>
      <c r="LK106">
        <v>1</v>
      </c>
      <c r="LL106">
        <v>1</v>
      </c>
      <c r="LM106">
        <v>5</v>
      </c>
      <c r="LN106">
        <v>5</v>
      </c>
      <c r="LO106">
        <v>5</v>
      </c>
      <c r="LP106">
        <v>4</v>
      </c>
      <c r="LQ106">
        <v>4</v>
      </c>
      <c r="LR106">
        <v>1</v>
      </c>
      <c r="LS106">
        <v>5</v>
      </c>
      <c r="LT106">
        <v>5</v>
      </c>
      <c r="LU106">
        <v>1</v>
      </c>
      <c r="LV106">
        <v>5</v>
      </c>
      <c r="LW106">
        <v>1</v>
      </c>
      <c r="LX106">
        <v>5</v>
      </c>
      <c r="LY106">
        <v>5</v>
      </c>
      <c r="LZ106">
        <v>5</v>
      </c>
      <c r="MA106">
        <v>5</v>
      </c>
      <c r="MB106" s="3">
        <f t="shared" si="211"/>
        <v>1</v>
      </c>
      <c r="MC106" s="3">
        <f t="shared" si="240"/>
        <v>5</v>
      </c>
      <c r="MD106" s="3">
        <f t="shared" si="199"/>
        <v>1</v>
      </c>
      <c r="ME106" s="3">
        <f t="shared" si="200"/>
        <v>1</v>
      </c>
      <c r="MF106" s="3">
        <f t="shared" ref="MF106:MF137" si="248">LL106</f>
        <v>1</v>
      </c>
      <c r="MG106" s="3">
        <f t="shared" ref="MG106:MG137" si="249">LM106</f>
        <v>5</v>
      </c>
      <c r="MH106" s="3">
        <f t="shared" si="241"/>
        <v>1</v>
      </c>
      <c r="MI106" s="3">
        <f t="shared" si="242"/>
        <v>1</v>
      </c>
      <c r="MJ106" s="3">
        <f t="shared" si="206"/>
        <v>4</v>
      </c>
      <c r="MK106" s="3">
        <f t="shared" si="201"/>
        <v>4</v>
      </c>
      <c r="ML106" s="3">
        <f t="shared" si="207"/>
        <v>1</v>
      </c>
      <c r="MM106" s="3">
        <f t="shared" si="246"/>
        <v>5</v>
      </c>
      <c r="MN106" s="3">
        <f t="shared" si="208"/>
        <v>5</v>
      </c>
      <c r="MO106" s="3">
        <f t="shared" si="203"/>
        <v>1</v>
      </c>
      <c r="MP106" s="3">
        <f t="shared" si="209"/>
        <v>5</v>
      </c>
      <c r="MQ106" s="3">
        <f t="shared" si="210"/>
        <v>1</v>
      </c>
      <c r="MR106" s="3">
        <f t="shared" si="205"/>
        <v>5</v>
      </c>
      <c r="MS106" s="3">
        <f t="shared" si="243"/>
        <v>1</v>
      </c>
      <c r="MT106" s="3">
        <f t="shared" si="204"/>
        <v>5</v>
      </c>
      <c r="MU106" s="3">
        <f t="shared" si="244"/>
        <v>1</v>
      </c>
      <c r="MV106" s="34">
        <f t="shared" si="245"/>
        <v>54</v>
      </c>
      <c r="MW106">
        <v>2</v>
      </c>
      <c r="MX106">
        <v>0</v>
      </c>
      <c r="MY106">
        <v>5</v>
      </c>
      <c r="MZ106">
        <v>2</v>
      </c>
      <c r="NA106">
        <v>2</v>
      </c>
      <c r="NB106">
        <v>3</v>
      </c>
      <c r="NC106">
        <v>2</v>
      </c>
      <c r="ND106">
        <v>5</v>
      </c>
      <c r="NE106">
        <v>3</v>
      </c>
      <c r="NF106">
        <v>3</v>
      </c>
      <c r="NG106">
        <v>2</v>
      </c>
      <c r="NH106" s="59">
        <f t="shared" si="215"/>
        <v>0</v>
      </c>
      <c r="NI106">
        <f t="shared" si="216"/>
        <v>50</v>
      </c>
      <c r="NJ106">
        <f t="shared" si="217"/>
        <v>27</v>
      </c>
      <c r="NK106" s="34">
        <f t="shared" si="218"/>
        <v>54</v>
      </c>
    </row>
    <row r="107" spans="1:375" x14ac:dyDescent="0.2">
      <c r="A107" t="s">
        <v>195</v>
      </c>
      <c r="B107">
        <v>106</v>
      </c>
      <c r="C107" s="26">
        <v>42901</v>
      </c>
      <c r="D107">
        <v>0</v>
      </c>
      <c r="E107">
        <v>8</v>
      </c>
      <c r="F107">
        <v>8</v>
      </c>
      <c r="G107">
        <v>0</v>
      </c>
      <c r="H107">
        <v>0</v>
      </c>
      <c r="I107">
        <v>1</v>
      </c>
      <c r="J107">
        <v>0</v>
      </c>
      <c r="K107">
        <v>0</v>
      </c>
      <c r="L107">
        <v>1</v>
      </c>
      <c r="M107">
        <v>0</v>
      </c>
      <c r="N107">
        <v>0</v>
      </c>
      <c r="O107">
        <v>0</v>
      </c>
      <c r="P107">
        <v>0</v>
      </c>
      <c r="Q107">
        <v>3</v>
      </c>
      <c r="R107">
        <v>0</v>
      </c>
      <c r="S107">
        <v>3</v>
      </c>
      <c r="T107">
        <f t="shared" si="212"/>
        <v>1</v>
      </c>
      <c r="U107">
        <f t="shared" si="213"/>
        <v>2</v>
      </c>
      <c r="V107" s="35">
        <f t="shared" si="247"/>
        <v>9</v>
      </c>
      <c r="W107">
        <v>0</v>
      </c>
      <c r="X107">
        <v>0</v>
      </c>
      <c r="Y107">
        <v>0</v>
      </c>
      <c r="Z107">
        <v>0</v>
      </c>
      <c r="AA107">
        <v>0</v>
      </c>
      <c r="AB107">
        <v>0</v>
      </c>
      <c r="AC107">
        <v>0</v>
      </c>
      <c r="AD107">
        <v>4</v>
      </c>
      <c r="AE107">
        <v>0</v>
      </c>
      <c r="AF107">
        <v>4</v>
      </c>
      <c r="AG107">
        <v>4</v>
      </c>
      <c r="AH107">
        <v>4</v>
      </c>
      <c r="AI107">
        <v>0</v>
      </c>
      <c r="AJ107" s="38">
        <f t="shared" si="180"/>
        <v>12</v>
      </c>
      <c r="AK107" s="38">
        <f t="shared" si="181"/>
        <v>0</v>
      </c>
      <c r="AL107" s="38">
        <f t="shared" si="182"/>
        <v>4</v>
      </c>
      <c r="AM107" s="38">
        <f t="shared" si="183"/>
        <v>16</v>
      </c>
      <c r="AN107">
        <v>0</v>
      </c>
      <c r="AO107">
        <v>0</v>
      </c>
      <c r="AP107">
        <v>0</v>
      </c>
      <c r="AQ107">
        <v>0</v>
      </c>
      <c r="AR107">
        <v>1</v>
      </c>
      <c r="AS107">
        <v>0</v>
      </c>
      <c r="AT107">
        <v>0</v>
      </c>
      <c r="AU107">
        <v>0</v>
      </c>
      <c r="AV107">
        <v>0</v>
      </c>
      <c r="AW107">
        <v>1</v>
      </c>
      <c r="AX107">
        <v>1</v>
      </c>
      <c r="AY107">
        <v>0</v>
      </c>
      <c r="AZ107">
        <v>0</v>
      </c>
      <c r="BA107">
        <v>0</v>
      </c>
      <c r="BB107">
        <v>0</v>
      </c>
      <c r="BC107">
        <v>1</v>
      </c>
      <c r="BD107">
        <v>0</v>
      </c>
      <c r="BE107">
        <v>0</v>
      </c>
      <c r="BF107">
        <v>0</v>
      </c>
      <c r="BG107">
        <v>0</v>
      </c>
      <c r="BH107">
        <v>1</v>
      </c>
      <c r="BI107">
        <v>0</v>
      </c>
      <c r="BJ107">
        <v>0</v>
      </c>
      <c r="BK107">
        <v>0</v>
      </c>
      <c r="BL107">
        <v>0</v>
      </c>
      <c r="BM107">
        <v>1</v>
      </c>
      <c r="BN107">
        <v>0</v>
      </c>
      <c r="BO107">
        <v>0</v>
      </c>
      <c r="BP107">
        <v>0</v>
      </c>
      <c r="BQ107">
        <v>0</v>
      </c>
      <c r="BR107">
        <v>1</v>
      </c>
      <c r="BS107">
        <v>0</v>
      </c>
      <c r="BT107">
        <v>0</v>
      </c>
      <c r="BU107">
        <v>0</v>
      </c>
      <c r="BV107">
        <v>0</v>
      </c>
      <c r="BW107">
        <v>1</v>
      </c>
      <c r="BX107">
        <v>0</v>
      </c>
      <c r="BY107">
        <v>0</v>
      </c>
      <c r="BZ107">
        <v>0</v>
      </c>
      <c r="CA107">
        <v>0</v>
      </c>
      <c r="CB107">
        <v>1</v>
      </c>
      <c r="CC107">
        <v>0</v>
      </c>
      <c r="CD107">
        <v>0</v>
      </c>
      <c r="CE107">
        <v>0</v>
      </c>
      <c r="CF107">
        <v>0</v>
      </c>
      <c r="CG107">
        <v>0</v>
      </c>
      <c r="CH107">
        <v>0</v>
      </c>
      <c r="CI107">
        <v>0</v>
      </c>
      <c r="CJ107">
        <v>0</v>
      </c>
      <c r="CK107">
        <v>1</v>
      </c>
      <c r="CL107">
        <v>1</v>
      </c>
      <c r="CM107">
        <v>0</v>
      </c>
      <c r="CN107">
        <v>0</v>
      </c>
      <c r="CO107">
        <v>0</v>
      </c>
      <c r="CP107">
        <v>0</v>
      </c>
      <c r="CQ107">
        <v>1</v>
      </c>
      <c r="CR107">
        <v>0</v>
      </c>
      <c r="CS107">
        <v>0</v>
      </c>
      <c r="CT107">
        <v>0</v>
      </c>
      <c r="CU107">
        <v>0</v>
      </c>
      <c r="CV107">
        <v>1</v>
      </c>
      <c r="CW107">
        <v>0</v>
      </c>
      <c r="CX107">
        <v>0</v>
      </c>
      <c r="CY107">
        <v>0</v>
      </c>
      <c r="CZ107">
        <v>0</v>
      </c>
      <c r="DA107">
        <v>0</v>
      </c>
      <c r="DB107">
        <v>0</v>
      </c>
      <c r="DC107">
        <v>0</v>
      </c>
      <c r="DD107">
        <v>0</v>
      </c>
      <c r="DE107">
        <v>1</v>
      </c>
      <c r="DF107">
        <v>0</v>
      </c>
      <c r="DG107">
        <v>1</v>
      </c>
      <c r="DH107">
        <v>0</v>
      </c>
      <c r="DI107">
        <v>0</v>
      </c>
      <c r="DJ107">
        <v>0</v>
      </c>
      <c r="DK107">
        <v>1</v>
      </c>
      <c r="DL107">
        <v>0</v>
      </c>
      <c r="DM107">
        <v>0</v>
      </c>
      <c r="DN107">
        <v>0</v>
      </c>
      <c r="DO107">
        <v>0</v>
      </c>
      <c r="DP107">
        <v>1</v>
      </c>
      <c r="DQ107">
        <v>0</v>
      </c>
      <c r="DR107">
        <v>0</v>
      </c>
      <c r="DS107">
        <v>0</v>
      </c>
      <c r="DT107">
        <v>0</v>
      </c>
      <c r="DU107">
        <v>1</v>
      </c>
      <c r="DV107">
        <v>0</v>
      </c>
      <c r="DW107">
        <v>0</v>
      </c>
      <c r="DX107">
        <v>0</v>
      </c>
      <c r="DY107">
        <v>0</v>
      </c>
      <c r="DZ107">
        <v>1</v>
      </c>
      <c r="EA107">
        <v>0</v>
      </c>
      <c r="EB107">
        <v>0</v>
      </c>
      <c r="EC107">
        <v>0</v>
      </c>
      <c r="ED107">
        <v>0</v>
      </c>
      <c r="EF107">
        <v>1</v>
      </c>
      <c r="EG107">
        <v>0</v>
      </c>
      <c r="EH107">
        <v>0</v>
      </c>
      <c r="EI107">
        <v>0</v>
      </c>
      <c r="EJ107">
        <v>0</v>
      </c>
      <c r="EK107">
        <v>1</v>
      </c>
      <c r="EL107">
        <v>0</v>
      </c>
      <c r="EM107">
        <v>0</v>
      </c>
      <c r="EN107">
        <v>0</v>
      </c>
      <c r="EO107">
        <v>0</v>
      </c>
      <c r="EP107" s="40" t="str">
        <f t="shared" si="219"/>
        <v>SKIP</v>
      </c>
      <c r="EQ107" s="40" t="str">
        <f t="shared" si="220"/>
        <v>SKIP</v>
      </c>
      <c r="ER107" s="40">
        <f t="shared" si="221"/>
        <v>0</v>
      </c>
      <c r="ES107" s="40">
        <f t="shared" si="222"/>
        <v>0</v>
      </c>
      <c r="ET107" s="40">
        <f t="shared" si="223"/>
        <v>0</v>
      </c>
      <c r="EU107" s="40">
        <f t="shared" si="224"/>
        <v>0</v>
      </c>
      <c r="EV107" s="40">
        <f t="shared" si="225"/>
        <v>0</v>
      </c>
      <c r="EW107" s="40">
        <f t="shared" si="226"/>
        <v>0</v>
      </c>
      <c r="EX107" s="40">
        <f t="shared" si="227"/>
        <v>0</v>
      </c>
      <c r="EY107" s="40" t="str">
        <f t="shared" si="228"/>
        <v>SKIP</v>
      </c>
      <c r="EZ107" s="40">
        <f t="shared" si="229"/>
        <v>0</v>
      </c>
      <c r="FA107" s="40">
        <f t="shared" si="230"/>
        <v>0</v>
      </c>
      <c r="FB107" s="40">
        <f t="shared" si="231"/>
        <v>0</v>
      </c>
      <c r="FC107" s="40" t="str">
        <f t="shared" si="232"/>
        <v>SKIP</v>
      </c>
      <c r="FD107" s="40">
        <f t="shared" si="233"/>
        <v>1</v>
      </c>
      <c r="FE107" s="40">
        <f t="shared" si="234"/>
        <v>0</v>
      </c>
      <c r="FF107" s="40">
        <f t="shared" si="235"/>
        <v>0</v>
      </c>
      <c r="FG107" s="40">
        <f t="shared" si="236"/>
        <v>0</v>
      </c>
      <c r="FH107" s="40">
        <f t="shared" si="237"/>
        <v>0</v>
      </c>
      <c r="FI107" s="40">
        <f t="shared" si="238"/>
        <v>0</v>
      </c>
      <c r="FJ107" s="40">
        <f t="shared" si="239"/>
        <v>0</v>
      </c>
      <c r="FK107" s="38">
        <f t="shared" si="214"/>
        <v>1</v>
      </c>
      <c r="FL107">
        <v>7</v>
      </c>
      <c r="FM107">
        <v>7</v>
      </c>
      <c r="FN107">
        <v>7</v>
      </c>
      <c r="FO107">
        <v>7</v>
      </c>
      <c r="FP107">
        <v>7</v>
      </c>
      <c r="FQ107">
        <v>7</v>
      </c>
      <c r="FR107">
        <v>0</v>
      </c>
      <c r="FS107">
        <v>0</v>
      </c>
      <c r="FT107">
        <v>0</v>
      </c>
      <c r="FU107">
        <v>0</v>
      </c>
      <c r="FV107" s="38">
        <f t="shared" si="184"/>
        <v>21</v>
      </c>
      <c r="FW107" s="38">
        <f t="shared" si="185"/>
        <v>21</v>
      </c>
      <c r="FX107">
        <v>0</v>
      </c>
      <c r="FY107">
        <v>0</v>
      </c>
      <c r="FZ107">
        <v>5</v>
      </c>
      <c r="GA107">
        <v>5</v>
      </c>
      <c r="GB107">
        <v>5</v>
      </c>
      <c r="GC107">
        <v>0</v>
      </c>
      <c r="GD107">
        <v>0</v>
      </c>
      <c r="GE107">
        <v>5</v>
      </c>
      <c r="GF107">
        <v>5</v>
      </c>
      <c r="GG107">
        <v>0</v>
      </c>
      <c r="GH107">
        <v>0</v>
      </c>
      <c r="GI107">
        <v>0</v>
      </c>
      <c r="GJ107">
        <v>5</v>
      </c>
      <c r="GK107">
        <v>0</v>
      </c>
      <c r="GL107">
        <v>0</v>
      </c>
      <c r="GM107">
        <v>5</v>
      </c>
      <c r="GN107">
        <v>4</v>
      </c>
      <c r="GO107">
        <v>5</v>
      </c>
      <c r="GP107">
        <v>5</v>
      </c>
      <c r="GQ107">
        <v>5</v>
      </c>
      <c r="GR107">
        <v>5</v>
      </c>
      <c r="GS107">
        <v>5</v>
      </c>
      <c r="GT107">
        <v>5</v>
      </c>
      <c r="GU107">
        <v>5</v>
      </c>
      <c r="GV107">
        <v>5</v>
      </c>
      <c r="GW107">
        <v>5</v>
      </c>
      <c r="GX107">
        <v>5</v>
      </c>
      <c r="GY107">
        <v>5</v>
      </c>
      <c r="GZ107">
        <v>0</v>
      </c>
      <c r="HA107">
        <v>0</v>
      </c>
      <c r="HB107">
        <v>5</v>
      </c>
      <c r="HC107">
        <v>5</v>
      </c>
      <c r="HD107" s="38">
        <f t="shared" si="186"/>
        <v>2.5</v>
      </c>
      <c r="HE107" s="38">
        <f t="shared" si="187"/>
        <v>1.6666666666666667</v>
      </c>
      <c r="HF107" s="38">
        <f t="shared" si="188"/>
        <v>3.3333333333333335</v>
      </c>
      <c r="HG107" s="38">
        <f t="shared" si="189"/>
        <v>2</v>
      </c>
      <c r="HH107" s="38">
        <f t="shared" si="190"/>
        <v>5</v>
      </c>
      <c r="HI107" s="38">
        <f t="shared" si="191"/>
        <v>5</v>
      </c>
      <c r="HJ107" s="38">
        <f t="shared" si="192"/>
        <v>3.3333333333333335</v>
      </c>
      <c r="HK107" s="38">
        <f t="shared" si="193"/>
        <v>3.3333333333333335</v>
      </c>
      <c r="HL107" t="s">
        <v>609</v>
      </c>
      <c r="HM107">
        <v>1</v>
      </c>
      <c r="HN107" t="s">
        <v>943</v>
      </c>
      <c r="HO107">
        <v>1</v>
      </c>
      <c r="HP107">
        <v>0</v>
      </c>
      <c r="HQ107">
        <v>0</v>
      </c>
      <c r="HR107">
        <v>0</v>
      </c>
      <c r="HS107">
        <v>0</v>
      </c>
      <c r="HT107">
        <v>1</v>
      </c>
      <c r="HU107">
        <v>1</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1</v>
      </c>
      <c r="JG107">
        <v>1</v>
      </c>
      <c r="JH107">
        <v>0</v>
      </c>
      <c r="JI107">
        <v>0</v>
      </c>
      <c r="JJ107">
        <v>0</v>
      </c>
      <c r="JK107">
        <v>0</v>
      </c>
      <c r="JL107">
        <v>0</v>
      </c>
      <c r="JM107">
        <v>0</v>
      </c>
      <c r="JN107">
        <v>0</v>
      </c>
      <c r="JO107">
        <v>3</v>
      </c>
      <c r="JP107">
        <v>0</v>
      </c>
      <c r="JQ107">
        <v>0</v>
      </c>
      <c r="JR107">
        <v>2</v>
      </c>
      <c r="JS107">
        <v>1</v>
      </c>
      <c r="JT107">
        <v>0</v>
      </c>
      <c r="JU107">
        <v>0</v>
      </c>
      <c r="JV107">
        <v>3</v>
      </c>
      <c r="JW107">
        <v>1</v>
      </c>
      <c r="JX107">
        <v>0</v>
      </c>
      <c r="JY107">
        <v>2</v>
      </c>
      <c r="JZ107">
        <v>2</v>
      </c>
      <c r="KA107">
        <v>2</v>
      </c>
      <c r="KB107">
        <v>1</v>
      </c>
      <c r="KC107">
        <v>1</v>
      </c>
      <c r="KD107" s="52">
        <f t="shared" si="194"/>
        <v>12</v>
      </c>
      <c r="KE107" s="48">
        <f t="shared" si="195"/>
        <v>6</v>
      </c>
      <c r="KF107" s="53">
        <f t="shared" si="196"/>
        <v>18</v>
      </c>
      <c r="KG107">
        <v>49</v>
      </c>
      <c r="KH107">
        <v>0</v>
      </c>
      <c r="KI107">
        <v>0</v>
      </c>
      <c r="KJ107">
        <v>1</v>
      </c>
      <c r="KK107">
        <v>0</v>
      </c>
      <c r="KL107">
        <v>1</v>
      </c>
      <c r="KM107">
        <v>0</v>
      </c>
      <c r="KN107">
        <v>0</v>
      </c>
      <c r="KO107">
        <v>0</v>
      </c>
      <c r="KP107">
        <v>0</v>
      </c>
      <c r="KQ107">
        <v>0</v>
      </c>
      <c r="KR107">
        <v>0</v>
      </c>
      <c r="KS107" t="s">
        <v>584</v>
      </c>
      <c r="KT107" t="s">
        <v>813</v>
      </c>
      <c r="KU107" t="s">
        <v>944</v>
      </c>
      <c r="KV107">
        <v>1</v>
      </c>
      <c r="KW107">
        <v>1</v>
      </c>
      <c r="KX107">
        <v>1</v>
      </c>
      <c r="KY107">
        <v>2</v>
      </c>
      <c r="KZ107">
        <v>1</v>
      </c>
      <c r="LA107">
        <v>2</v>
      </c>
      <c r="LB107">
        <v>2</v>
      </c>
      <c r="LC107">
        <v>2</v>
      </c>
      <c r="LD107">
        <v>2</v>
      </c>
      <c r="LE107">
        <v>1</v>
      </c>
      <c r="LF107">
        <v>2</v>
      </c>
      <c r="LG107" t="s">
        <v>584</v>
      </c>
      <c r="LH107">
        <v>4</v>
      </c>
      <c r="LI107">
        <v>4</v>
      </c>
      <c r="LJ107">
        <v>4</v>
      </c>
      <c r="LK107">
        <v>1</v>
      </c>
      <c r="LL107">
        <v>1</v>
      </c>
      <c r="LM107">
        <v>1</v>
      </c>
      <c r="LN107">
        <v>1</v>
      </c>
      <c r="LO107">
        <v>3</v>
      </c>
      <c r="LP107">
        <v>4</v>
      </c>
      <c r="LQ107">
        <v>4</v>
      </c>
      <c r="LR107">
        <v>4</v>
      </c>
      <c r="LS107">
        <v>4</v>
      </c>
      <c r="LT107">
        <v>4</v>
      </c>
      <c r="LU107">
        <v>1</v>
      </c>
      <c r="LV107">
        <v>1</v>
      </c>
      <c r="LW107">
        <v>4</v>
      </c>
      <c r="LX107">
        <v>4</v>
      </c>
      <c r="LY107">
        <v>4</v>
      </c>
      <c r="LZ107">
        <v>4</v>
      </c>
      <c r="MA107">
        <v>4</v>
      </c>
      <c r="MB107" s="3">
        <f t="shared" si="211"/>
        <v>4</v>
      </c>
      <c r="MC107" s="3">
        <f t="shared" si="240"/>
        <v>2</v>
      </c>
      <c r="MD107" s="3">
        <f t="shared" ref="MD107:MD138" si="250">LJ107</f>
        <v>4</v>
      </c>
      <c r="ME107" s="3">
        <f t="shared" ref="ME107:ME138" si="251">LK107</f>
        <v>1</v>
      </c>
      <c r="MF107" s="3">
        <f t="shared" si="248"/>
        <v>1</v>
      </c>
      <c r="MG107" s="3">
        <f t="shared" si="249"/>
        <v>1</v>
      </c>
      <c r="MH107" s="3">
        <f t="shared" si="241"/>
        <v>5</v>
      </c>
      <c r="MI107" s="3">
        <f t="shared" si="242"/>
        <v>3</v>
      </c>
      <c r="MJ107" s="3">
        <f t="shared" si="206"/>
        <v>4</v>
      </c>
      <c r="MK107" s="3">
        <f t="shared" ref="MK107:MK138" si="252">LQ107</f>
        <v>4</v>
      </c>
      <c r="ML107" s="3">
        <f t="shared" si="207"/>
        <v>4</v>
      </c>
      <c r="MM107" s="3">
        <f t="shared" si="246"/>
        <v>4</v>
      </c>
      <c r="MN107" s="3">
        <f t="shared" si="208"/>
        <v>4</v>
      </c>
      <c r="MO107" s="3">
        <f t="shared" ref="MO107:MO138" si="253">LU107</f>
        <v>1</v>
      </c>
      <c r="MP107" s="3">
        <f t="shared" si="209"/>
        <v>1</v>
      </c>
      <c r="MQ107" s="3">
        <f t="shared" si="210"/>
        <v>4</v>
      </c>
      <c r="MR107" s="3">
        <f t="shared" si="205"/>
        <v>4</v>
      </c>
      <c r="MS107" s="3">
        <f t="shared" si="243"/>
        <v>2</v>
      </c>
      <c r="MT107" s="3">
        <f t="shared" ref="MT107:MT138" si="254">LZ107</f>
        <v>4</v>
      </c>
      <c r="MU107" s="3">
        <f t="shared" si="244"/>
        <v>2</v>
      </c>
      <c r="MV107" s="34">
        <f t="shared" si="245"/>
        <v>59</v>
      </c>
      <c r="MW107">
        <v>0</v>
      </c>
      <c r="MX107">
        <v>0</v>
      </c>
      <c r="MY107">
        <v>2</v>
      </c>
      <c r="MZ107">
        <v>0</v>
      </c>
      <c r="NA107">
        <v>1</v>
      </c>
      <c r="NB107">
        <v>1</v>
      </c>
      <c r="NC107">
        <v>0</v>
      </c>
      <c r="ND107">
        <v>1</v>
      </c>
      <c r="NE107">
        <v>0</v>
      </c>
      <c r="NF107">
        <v>2</v>
      </c>
      <c r="NG107">
        <v>2</v>
      </c>
      <c r="NH107" s="59">
        <f t="shared" si="215"/>
        <v>0</v>
      </c>
      <c r="NI107">
        <f t="shared" si="216"/>
        <v>50</v>
      </c>
      <c r="NJ107">
        <f t="shared" si="217"/>
        <v>7</v>
      </c>
      <c r="NK107" s="34">
        <f t="shared" si="218"/>
        <v>14.000000000000002</v>
      </c>
    </row>
    <row r="108" spans="1:375" x14ac:dyDescent="0.2">
      <c r="A108" t="s">
        <v>196</v>
      </c>
      <c r="B108">
        <v>107</v>
      </c>
      <c r="C108" s="26">
        <v>42941</v>
      </c>
      <c r="D108">
        <v>8</v>
      </c>
      <c r="E108">
        <v>10</v>
      </c>
      <c r="F108">
        <v>9</v>
      </c>
      <c r="G108">
        <v>0</v>
      </c>
      <c r="H108">
        <v>0</v>
      </c>
      <c r="I108">
        <v>0</v>
      </c>
      <c r="J108">
        <v>1</v>
      </c>
      <c r="K108">
        <v>0</v>
      </c>
      <c r="L108">
        <v>1</v>
      </c>
      <c r="M108">
        <v>3</v>
      </c>
      <c r="N108">
        <v>4</v>
      </c>
      <c r="O108">
        <v>4</v>
      </c>
      <c r="P108">
        <v>4</v>
      </c>
      <c r="Q108">
        <v>4</v>
      </c>
      <c r="R108">
        <v>3</v>
      </c>
      <c r="S108">
        <v>1</v>
      </c>
      <c r="T108">
        <f t="shared" si="212"/>
        <v>1</v>
      </c>
      <c r="U108">
        <f t="shared" si="213"/>
        <v>2</v>
      </c>
      <c r="V108" s="35">
        <f t="shared" si="247"/>
        <v>26</v>
      </c>
      <c r="W108">
        <v>2</v>
      </c>
      <c r="X108">
        <v>0</v>
      </c>
      <c r="Y108">
        <v>0</v>
      </c>
      <c r="Z108">
        <v>0</v>
      </c>
      <c r="AA108">
        <v>1</v>
      </c>
      <c r="AB108">
        <v>3</v>
      </c>
      <c r="AC108">
        <v>0</v>
      </c>
      <c r="AD108">
        <v>4</v>
      </c>
      <c r="AE108">
        <v>3</v>
      </c>
      <c r="AF108">
        <v>1</v>
      </c>
      <c r="AG108">
        <v>3</v>
      </c>
      <c r="AH108">
        <v>0</v>
      </c>
      <c r="AI108">
        <v>3</v>
      </c>
      <c r="AJ108" s="38">
        <f t="shared" si="180"/>
        <v>11</v>
      </c>
      <c r="AK108" s="38">
        <f t="shared" si="181"/>
        <v>6</v>
      </c>
      <c r="AL108" s="38">
        <f t="shared" si="182"/>
        <v>3</v>
      </c>
      <c r="AM108" s="38">
        <f t="shared" si="183"/>
        <v>20</v>
      </c>
      <c r="AN108">
        <v>1</v>
      </c>
      <c r="AO108">
        <v>0</v>
      </c>
      <c r="AP108">
        <v>0</v>
      </c>
      <c r="AQ108">
        <v>0</v>
      </c>
      <c r="AR108">
        <v>0</v>
      </c>
      <c r="AS108">
        <v>1</v>
      </c>
      <c r="AT108">
        <v>0</v>
      </c>
      <c r="AU108">
        <v>0</v>
      </c>
      <c r="AV108">
        <v>0</v>
      </c>
      <c r="AW108">
        <v>0</v>
      </c>
      <c r="AX108">
        <v>1</v>
      </c>
      <c r="AY108">
        <v>0</v>
      </c>
      <c r="AZ108">
        <v>0</v>
      </c>
      <c r="BA108">
        <v>0</v>
      </c>
      <c r="BB108">
        <v>0</v>
      </c>
      <c r="BC108">
        <v>0</v>
      </c>
      <c r="BD108">
        <v>1</v>
      </c>
      <c r="BE108">
        <v>0</v>
      </c>
      <c r="BF108">
        <v>0</v>
      </c>
      <c r="BG108">
        <v>0</v>
      </c>
      <c r="BH108">
        <v>1</v>
      </c>
      <c r="BI108">
        <v>0</v>
      </c>
      <c r="BJ108">
        <v>0</v>
      </c>
      <c r="BK108">
        <v>0</v>
      </c>
      <c r="BL108">
        <v>0</v>
      </c>
      <c r="BM108">
        <v>1</v>
      </c>
      <c r="BN108">
        <v>0</v>
      </c>
      <c r="BO108">
        <v>0</v>
      </c>
      <c r="BP108">
        <v>0</v>
      </c>
      <c r="BQ108">
        <v>0</v>
      </c>
      <c r="BR108">
        <v>1</v>
      </c>
      <c r="BS108">
        <v>0</v>
      </c>
      <c r="BT108">
        <v>0</v>
      </c>
      <c r="BU108">
        <v>0</v>
      </c>
      <c r="BV108">
        <v>0</v>
      </c>
      <c r="BW108">
        <v>1</v>
      </c>
      <c r="BX108">
        <v>0</v>
      </c>
      <c r="BY108">
        <v>0</v>
      </c>
      <c r="BZ108">
        <v>0</v>
      </c>
      <c r="CA108">
        <v>0</v>
      </c>
      <c r="CB108">
        <v>1</v>
      </c>
      <c r="CC108">
        <v>0</v>
      </c>
      <c r="CD108">
        <v>0</v>
      </c>
      <c r="CE108">
        <v>0</v>
      </c>
      <c r="CF108">
        <v>0</v>
      </c>
      <c r="CG108">
        <v>1</v>
      </c>
      <c r="CH108">
        <v>0</v>
      </c>
      <c r="CI108">
        <v>0</v>
      </c>
      <c r="CJ108">
        <v>0</v>
      </c>
      <c r="CK108">
        <v>0</v>
      </c>
      <c r="CL108">
        <v>1</v>
      </c>
      <c r="CM108">
        <v>0</v>
      </c>
      <c r="CN108">
        <v>0</v>
      </c>
      <c r="CO108">
        <v>0</v>
      </c>
      <c r="CP108">
        <v>0</v>
      </c>
      <c r="CQ108">
        <v>1</v>
      </c>
      <c r="CR108">
        <v>0</v>
      </c>
      <c r="CS108">
        <v>0</v>
      </c>
      <c r="CT108">
        <v>0</v>
      </c>
      <c r="CU108">
        <v>0</v>
      </c>
      <c r="CV108">
        <v>1</v>
      </c>
      <c r="CW108">
        <v>0</v>
      </c>
      <c r="CX108">
        <v>0</v>
      </c>
      <c r="CY108">
        <v>0</v>
      </c>
      <c r="CZ108">
        <v>0</v>
      </c>
      <c r="DA108">
        <v>0</v>
      </c>
      <c r="DB108">
        <v>1</v>
      </c>
      <c r="DC108">
        <v>0</v>
      </c>
      <c r="DD108">
        <v>0</v>
      </c>
      <c r="DE108">
        <v>0</v>
      </c>
      <c r="DF108">
        <v>0</v>
      </c>
      <c r="DG108">
        <v>1</v>
      </c>
      <c r="DH108">
        <v>0</v>
      </c>
      <c r="DI108">
        <v>0</v>
      </c>
      <c r="DJ108">
        <v>0</v>
      </c>
      <c r="DK108">
        <v>0</v>
      </c>
      <c r="DL108">
        <v>1</v>
      </c>
      <c r="DM108">
        <v>0</v>
      </c>
      <c r="DN108">
        <v>0</v>
      </c>
      <c r="DO108">
        <v>0</v>
      </c>
      <c r="DP108">
        <v>0</v>
      </c>
      <c r="DQ108">
        <v>0</v>
      </c>
      <c r="DR108">
        <v>1</v>
      </c>
      <c r="DS108">
        <v>0</v>
      </c>
      <c r="DT108">
        <v>0</v>
      </c>
      <c r="DU108">
        <v>0</v>
      </c>
      <c r="DV108">
        <v>1</v>
      </c>
      <c r="DW108">
        <v>0</v>
      </c>
      <c r="DX108">
        <v>0</v>
      </c>
      <c r="DY108">
        <v>0</v>
      </c>
      <c r="DZ108">
        <v>0</v>
      </c>
      <c r="EA108">
        <v>0</v>
      </c>
      <c r="EB108">
        <v>1</v>
      </c>
      <c r="EC108">
        <v>0</v>
      </c>
      <c r="ED108">
        <v>0</v>
      </c>
      <c r="EE108">
        <v>0</v>
      </c>
      <c r="EF108">
        <v>0</v>
      </c>
      <c r="EG108">
        <v>1</v>
      </c>
      <c r="EH108">
        <v>0</v>
      </c>
      <c r="EI108">
        <v>0</v>
      </c>
      <c r="EJ108">
        <v>0</v>
      </c>
      <c r="EK108">
        <v>0</v>
      </c>
      <c r="EL108">
        <v>0</v>
      </c>
      <c r="EM108">
        <v>0</v>
      </c>
      <c r="EN108">
        <v>1</v>
      </c>
      <c r="EO108">
        <v>0</v>
      </c>
      <c r="EP108" s="40">
        <f t="shared" si="219"/>
        <v>0</v>
      </c>
      <c r="EQ108" s="40">
        <f t="shared" si="220"/>
        <v>0</v>
      </c>
      <c r="ER108" s="40">
        <f t="shared" si="221"/>
        <v>0</v>
      </c>
      <c r="ES108" s="40">
        <f t="shared" si="222"/>
        <v>1</v>
      </c>
      <c r="ET108" s="40">
        <f t="shared" si="223"/>
        <v>0</v>
      </c>
      <c r="EU108" s="40">
        <f t="shared" si="224"/>
        <v>0</v>
      </c>
      <c r="EV108" s="40">
        <f t="shared" si="225"/>
        <v>0</v>
      </c>
      <c r="EW108" s="40">
        <f t="shared" si="226"/>
        <v>0</v>
      </c>
      <c r="EX108" s="40">
        <f t="shared" si="227"/>
        <v>0</v>
      </c>
      <c r="EY108" s="40">
        <f t="shared" si="228"/>
        <v>0</v>
      </c>
      <c r="EZ108" s="40">
        <f t="shared" si="229"/>
        <v>0</v>
      </c>
      <c r="FA108" s="40">
        <f t="shared" si="230"/>
        <v>0</v>
      </c>
      <c r="FB108" s="40">
        <f t="shared" si="231"/>
        <v>0</v>
      </c>
      <c r="FC108" s="40">
        <f t="shared" si="232"/>
        <v>1</v>
      </c>
      <c r="FD108" s="40">
        <f t="shared" si="233"/>
        <v>1</v>
      </c>
      <c r="FE108" s="40">
        <f t="shared" si="234"/>
        <v>1</v>
      </c>
      <c r="FF108" s="40">
        <f t="shared" si="235"/>
        <v>2</v>
      </c>
      <c r="FG108" s="40">
        <f t="shared" si="236"/>
        <v>1</v>
      </c>
      <c r="FH108" s="40">
        <f t="shared" si="237"/>
        <v>2</v>
      </c>
      <c r="FI108" s="40">
        <f t="shared" si="238"/>
        <v>1</v>
      </c>
      <c r="FJ108" s="40">
        <f t="shared" si="239"/>
        <v>3</v>
      </c>
      <c r="FK108" s="38">
        <f t="shared" si="214"/>
        <v>13</v>
      </c>
      <c r="FL108">
        <v>3</v>
      </c>
      <c r="FM108">
        <v>1</v>
      </c>
      <c r="FN108">
        <v>1</v>
      </c>
      <c r="FO108">
        <v>1</v>
      </c>
      <c r="FP108">
        <v>2</v>
      </c>
      <c r="FQ108">
        <v>1</v>
      </c>
      <c r="FR108">
        <v>1</v>
      </c>
      <c r="FS108">
        <v>2</v>
      </c>
      <c r="FT108">
        <v>3</v>
      </c>
      <c r="FU108">
        <v>0</v>
      </c>
      <c r="FV108" s="38">
        <f t="shared" si="184"/>
        <v>9</v>
      </c>
      <c r="FW108" s="38">
        <f t="shared" si="185"/>
        <v>6</v>
      </c>
      <c r="FX108">
        <v>4</v>
      </c>
      <c r="FY108">
        <v>5</v>
      </c>
      <c r="FZ108">
        <v>2</v>
      </c>
      <c r="GA108">
        <v>0</v>
      </c>
      <c r="GB108">
        <v>4</v>
      </c>
      <c r="GC108">
        <v>2</v>
      </c>
      <c r="GD108">
        <v>5</v>
      </c>
      <c r="GE108">
        <v>2</v>
      </c>
      <c r="GF108">
        <v>4</v>
      </c>
      <c r="GG108" s="32">
        <f>AVERAGE(GE108:GF108)</f>
        <v>3</v>
      </c>
      <c r="GH108">
        <v>2</v>
      </c>
      <c r="GI108">
        <v>2</v>
      </c>
      <c r="GJ108">
        <v>4</v>
      </c>
      <c r="GK108">
        <v>4</v>
      </c>
      <c r="GL108">
        <v>5</v>
      </c>
      <c r="GM108">
        <v>5</v>
      </c>
      <c r="GN108">
        <v>5</v>
      </c>
      <c r="GO108">
        <v>2</v>
      </c>
      <c r="GP108">
        <v>5</v>
      </c>
      <c r="GQ108">
        <v>5</v>
      </c>
      <c r="GR108">
        <v>5</v>
      </c>
      <c r="GS108">
        <v>5</v>
      </c>
      <c r="GT108">
        <v>4</v>
      </c>
      <c r="GU108">
        <v>4</v>
      </c>
      <c r="GV108">
        <v>4</v>
      </c>
      <c r="GW108" s="32">
        <f>AVERAGE(GT108:GV108)</f>
        <v>4</v>
      </c>
      <c r="GX108" s="32">
        <v>4</v>
      </c>
      <c r="GY108">
        <v>4</v>
      </c>
      <c r="GZ108" s="32">
        <v>4</v>
      </c>
      <c r="HA108">
        <v>5</v>
      </c>
      <c r="HB108">
        <v>5</v>
      </c>
      <c r="HC108">
        <v>5</v>
      </c>
      <c r="HD108" s="38">
        <f t="shared" si="186"/>
        <v>2.75</v>
      </c>
      <c r="HE108" s="38">
        <f t="shared" si="187"/>
        <v>3.6666666666666665</v>
      </c>
      <c r="HF108" s="38">
        <f>AVERAGE(GE108:GG108)</f>
        <v>3</v>
      </c>
      <c r="HG108" s="38">
        <f t="shared" si="189"/>
        <v>3.8571428571428572</v>
      </c>
      <c r="HH108" s="38">
        <f t="shared" si="190"/>
        <v>4.4000000000000004</v>
      </c>
      <c r="HI108" s="38">
        <f>AVERAGE(GT108:GW108)</f>
        <v>4</v>
      </c>
      <c r="HJ108" s="38">
        <f>AVERAGE(GX108:GZ108)</f>
        <v>4</v>
      </c>
      <c r="HK108" s="38">
        <f t="shared" si="193"/>
        <v>5</v>
      </c>
      <c r="HL108" t="s">
        <v>693</v>
      </c>
      <c r="HM108">
        <v>1</v>
      </c>
      <c r="HN108" t="s">
        <v>945</v>
      </c>
      <c r="HO108">
        <v>2</v>
      </c>
      <c r="HP108">
        <v>0</v>
      </c>
      <c r="HQ108">
        <v>1</v>
      </c>
      <c r="HR108">
        <v>0</v>
      </c>
      <c r="HS108">
        <v>0</v>
      </c>
      <c r="HT108">
        <v>0</v>
      </c>
      <c r="HU108">
        <v>1</v>
      </c>
      <c r="HV108">
        <v>0</v>
      </c>
      <c r="HW108">
        <v>0</v>
      </c>
      <c r="HX108">
        <v>0</v>
      </c>
      <c r="HY108">
        <v>0</v>
      </c>
      <c r="HZ108">
        <v>0</v>
      </c>
      <c r="IA108">
        <v>0</v>
      </c>
      <c r="IB108">
        <v>1</v>
      </c>
      <c r="IC108">
        <v>0</v>
      </c>
      <c r="ID108">
        <v>0</v>
      </c>
      <c r="IE108">
        <v>0</v>
      </c>
      <c r="IF108">
        <v>0</v>
      </c>
      <c r="IG108">
        <v>0</v>
      </c>
      <c r="IH108">
        <v>0</v>
      </c>
      <c r="II108">
        <v>0</v>
      </c>
      <c r="IJ108">
        <v>0</v>
      </c>
      <c r="IK108">
        <v>0</v>
      </c>
      <c r="IL108">
        <v>0</v>
      </c>
      <c r="IM108">
        <v>1</v>
      </c>
      <c r="IN108">
        <v>0</v>
      </c>
      <c r="IO108">
        <v>0</v>
      </c>
      <c r="IP108">
        <v>0</v>
      </c>
      <c r="IQ108">
        <v>0</v>
      </c>
      <c r="IR108">
        <v>0</v>
      </c>
      <c r="IS108">
        <v>0</v>
      </c>
      <c r="IT108">
        <v>1</v>
      </c>
      <c r="IU108">
        <v>1</v>
      </c>
      <c r="IV108">
        <v>0</v>
      </c>
      <c r="IW108">
        <v>0</v>
      </c>
      <c r="IX108">
        <v>0</v>
      </c>
      <c r="IY108">
        <v>0</v>
      </c>
      <c r="IZ108">
        <v>0</v>
      </c>
      <c r="JA108">
        <v>1</v>
      </c>
      <c r="JB108">
        <v>0</v>
      </c>
      <c r="JC108">
        <v>0</v>
      </c>
      <c r="JD108">
        <v>0</v>
      </c>
      <c r="JE108">
        <v>0</v>
      </c>
      <c r="JF108">
        <v>0</v>
      </c>
      <c r="JG108">
        <v>0</v>
      </c>
      <c r="JH108">
        <v>0</v>
      </c>
      <c r="JI108">
        <v>0</v>
      </c>
      <c r="JJ108">
        <v>0</v>
      </c>
      <c r="JK108">
        <v>0</v>
      </c>
      <c r="JL108">
        <v>0</v>
      </c>
      <c r="JM108">
        <v>0</v>
      </c>
      <c r="JN108">
        <v>0</v>
      </c>
      <c r="JO108">
        <v>2</v>
      </c>
      <c r="JP108">
        <v>3</v>
      </c>
      <c r="JQ108">
        <v>3</v>
      </c>
      <c r="JR108">
        <v>3</v>
      </c>
      <c r="JS108">
        <v>2</v>
      </c>
      <c r="JT108">
        <v>2</v>
      </c>
      <c r="JU108">
        <v>0</v>
      </c>
      <c r="JV108">
        <v>3</v>
      </c>
      <c r="JW108">
        <v>2</v>
      </c>
      <c r="JX108">
        <v>2</v>
      </c>
      <c r="JY108">
        <v>2</v>
      </c>
      <c r="JZ108">
        <v>2</v>
      </c>
      <c r="KA108">
        <v>3</v>
      </c>
      <c r="KB108">
        <v>0</v>
      </c>
      <c r="KC108">
        <v>0</v>
      </c>
      <c r="KD108" s="52">
        <f t="shared" si="194"/>
        <v>24</v>
      </c>
      <c r="KE108" s="48">
        <f t="shared" si="195"/>
        <v>5</v>
      </c>
      <c r="KF108" s="53">
        <f t="shared" si="196"/>
        <v>29</v>
      </c>
      <c r="KG108">
        <v>73</v>
      </c>
      <c r="KH108">
        <v>1</v>
      </c>
      <c r="KI108">
        <v>0</v>
      </c>
      <c r="KJ108">
        <v>0</v>
      </c>
      <c r="KK108">
        <v>0</v>
      </c>
      <c r="KL108">
        <v>0</v>
      </c>
      <c r="KM108">
        <v>0</v>
      </c>
      <c r="KN108">
        <v>0</v>
      </c>
      <c r="KO108">
        <v>0</v>
      </c>
      <c r="KP108">
        <v>0</v>
      </c>
      <c r="KQ108">
        <v>0</v>
      </c>
      <c r="KR108">
        <v>0</v>
      </c>
      <c r="KS108" t="s">
        <v>946</v>
      </c>
      <c r="KT108" t="s">
        <v>947</v>
      </c>
      <c r="KU108" t="s">
        <v>948</v>
      </c>
      <c r="KV108">
        <v>4</v>
      </c>
      <c r="KW108">
        <v>1</v>
      </c>
      <c r="KX108">
        <v>1</v>
      </c>
      <c r="KY108">
        <v>3</v>
      </c>
      <c r="KZ108">
        <v>1</v>
      </c>
      <c r="LA108">
        <v>1</v>
      </c>
      <c r="LB108">
        <v>1</v>
      </c>
      <c r="LC108">
        <v>1</v>
      </c>
      <c r="LD108">
        <v>3</v>
      </c>
      <c r="LE108">
        <v>1</v>
      </c>
      <c r="LF108">
        <v>1</v>
      </c>
      <c r="LG108" t="s">
        <v>946</v>
      </c>
      <c r="LH108">
        <v>3</v>
      </c>
      <c r="LI108">
        <v>4</v>
      </c>
      <c r="LJ108">
        <v>4</v>
      </c>
      <c r="LK108">
        <v>4</v>
      </c>
      <c r="LL108">
        <v>3</v>
      </c>
      <c r="LM108">
        <v>5</v>
      </c>
      <c r="LN108">
        <v>4</v>
      </c>
      <c r="LO108">
        <v>1</v>
      </c>
      <c r="LP108">
        <v>4</v>
      </c>
      <c r="LQ108">
        <v>4</v>
      </c>
      <c r="LR108">
        <v>2</v>
      </c>
      <c r="LS108">
        <v>5</v>
      </c>
      <c r="LT108">
        <v>5</v>
      </c>
      <c r="LU108">
        <v>2</v>
      </c>
      <c r="LV108">
        <v>2</v>
      </c>
      <c r="LW108">
        <v>2</v>
      </c>
      <c r="LX108">
        <v>5</v>
      </c>
      <c r="LY108">
        <v>2</v>
      </c>
      <c r="LZ108">
        <v>4</v>
      </c>
      <c r="MA108">
        <v>5</v>
      </c>
      <c r="MB108" s="3">
        <f t="shared" si="211"/>
        <v>3</v>
      </c>
      <c r="MC108" s="3">
        <f t="shared" si="240"/>
        <v>2</v>
      </c>
      <c r="MD108" s="3">
        <f t="shared" si="250"/>
        <v>4</v>
      </c>
      <c r="ME108" s="3">
        <f t="shared" si="251"/>
        <v>4</v>
      </c>
      <c r="MF108" s="3">
        <f t="shared" si="248"/>
        <v>3</v>
      </c>
      <c r="MG108" s="3">
        <f t="shared" si="249"/>
        <v>5</v>
      </c>
      <c r="MH108" s="3">
        <f t="shared" si="241"/>
        <v>2</v>
      </c>
      <c r="MI108" s="3">
        <f t="shared" si="242"/>
        <v>5</v>
      </c>
      <c r="MJ108" s="3">
        <f t="shared" si="206"/>
        <v>4</v>
      </c>
      <c r="MK108" s="3">
        <f t="shared" si="252"/>
        <v>4</v>
      </c>
      <c r="ML108" s="3">
        <f t="shared" si="207"/>
        <v>2</v>
      </c>
      <c r="MM108" s="3">
        <f t="shared" si="246"/>
        <v>5</v>
      </c>
      <c r="MN108" s="3">
        <f t="shared" si="208"/>
        <v>5</v>
      </c>
      <c r="MO108" s="3">
        <f t="shared" si="253"/>
        <v>2</v>
      </c>
      <c r="MP108" s="3">
        <f t="shared" si="209"/>
        <v>2</v>
      </c>
      <c r="MQ108" s="3">
        <f t="shared" si="210"/>
        <v>2</v>
      </c>
      <c r="MR108" s="3">
        <f t="shared" si="205"/>
        <v>5</v>
      </c>
      <c r="MS108" s="3">
        <f t="shared" si="243"/>
        <v>4</v>
      </c>
      <c r="MT108" s="3">
        <f t="shared" si="254"/>
        <v>4</v>
      </c>
      <c r="MU108" s="3">
        <f t="shared" si="244"/>
        <v>1</v>
      </c>
      <c r="MV108" s="34">
        <f t="shared" si="245"/>
        <v>68</v>
      </c>
      <c r="MW108">
        <v>2</v>
      </c>
      <c r="MX108">
        <v>3</v>
      </c>
      <c r="MY108">
        <v>4</v>
      </c>
      <c r="MZ108">
        <v>4</v>
      </c>
      <c r="NA108">
        <v>3</v>
      </c>
      <c r="NB108">
        <v>5</v>
      </c>
      <c r="NC108">
        <v>1</v>
      </c>
      <c r="ND108">
        <v>5</v>
      </c>
      <c r="NE108">
        <v>3</v>
      </c>
      <c r="NF108">
        <v>1</v>
      </c>
      <c r="NG108">
        <v>2</v>
      </c>
      <c r="NH108" s="59">
        <f t="shared" si="215"/>
        <v>0</v>
      </c>
      <c r="NI108">
        <f t="shared" si="216"/>
        <v>50</v>
      </c>
      <c r="NJ108">
        <f t="shared" si="217"/>
        <v>31</v>
      </c>
      <c r="NK108" s="34">
        <f t="shared" si="218"/>
        <v>62</v>
      </c>
    </row>
    <row r="109" spans="1:375" x14ac:dyDescent="0.2">
      <c r="A109" t="s">
        <v>197</v>
      </c>
      <c r="B109">
        <v>108</v>
      </c>
      <c r="C109" s="26">
        <v>42935</v>
      </c>
      <c r="D109">
        <v>6</v>
      </c>
      <c r="E109">
        <v>9</v>
      </c>
      <c r="F109">
        <v>7</v>
      </c>
      <c r="G109">
        <v>0</v>
      </c>
      <c r="H109">
        <v>1</v>
      </c>
      <c r="I109">
        <v>0</v>
      </c>
      <c r="J109">
        <v>0</v>
      </c>
      <c r="K109">
        <v>0</v>
      </c>
      <c r="L109">
        <v>1</v>
      </c>
      <c r="M109">
        <v>3</v>
      </c>
      <c r="N109">
        <v>0</v>
      </c>
      <c r="O109">
        <v>2</v>
      </c>
      <c r="P109">
        <v>4</v>
      </c>
      <c r="Q109">
        <v>0</v>
      </c>
      <c r="R109">
        <v>0</v>
      </c>
      <c r="S109">
        <v>0</v>
      </c>
      <c r="T109">
        <f t="shared" si="212"/>
        <v>-1</v>
      </c>
      <c r="U109">
        <f t="shared" si="213"/>
        <v>2</v>
      </c>
      <c r="V109" s="35">
        <f t="shared" si="247"/>
        <v>10</v>
      </c>
      <c r="W109">
        <v>2</v>
      </c>
      <c r="X109">
        <v>0</v>
      </c>
      <c r="Y109">
        <v>3</v>
      </c>
      <c r="Z109">
        <v>2</v>
      </c>
      <c r="AA109">
        <v>3</v>
      </c>
      <c r="AB109">
        <v>2</v>
      </c>
      <c r="AC109">
        <v>0</v>
      </c>
      <c r="AD109">
        <v>1</v>
      </c>
      <c r="AE109">
        <v>1</v>
      </c>
      <c r="AF109">
        <v>2</v>
      </c>
      <c r="AG109">
        <v>4</v>
      </c>
      <c r="AH109">
        <v>1</v>
      </c>
      <c r="AI109">
        <v>0</v>
      </c>
      <c r="AJ109" s="38">
        <f t="shared" si="180"/>
        <v>8</v>
      </c>
      <c r="AK109" s="38">
        <f t="shared" si="181"/>
        <v>2</v>
      </c>
      <c r="AL109" s="38">
        <f t="shared" si="182"/>
        <v>11</v>
      </c>
      <c r="AM109" s="38">
        <f t="shared" si="183"/>
        <v>21</v>
      </c>
      <c r="AN109">
        <v>1</v>
      </c>
      <c r="AO109">
        <v>0</v>
      </c>
      <c r="AP109">
        <v>0</v>
      </c>
      <c r="AQ109">
        <v>0</v>
      </c>
      <c r="AR109">
        <v>0</v>
      </c>
      <c r="AS109">
        <v>1</v>
      </c>
      <c r="AT109">
        <v>0</v>
      </c>
      <c r="AU109">
        <v>0</v>
      </c>
      <c r="AV109">
        <v>0</v>
      </c>
      <c r="AW109">
        <v>0</v>
      </c>
      <c r="AX109">
        <v>1</v>
      </c>
      <c r="AY109">
        <v>0</v>
      </c>
      <c r="AZ109">
        <v>0</v>
      </c>
      <c r="BA109">
        <v>0</v>
      </c>
      <c r="BB109">
        <v>0</v>
      </c>
      <c r="BC109">
        <v>0</v>
      </c>
      <c r="BD109">
        <v>1</v>
      </c>
      <c r="BE109">
        <v>0</v>
      </c>
      <c r="BF109">
        <v>0</v>
      </c>
      <c r="BG109">
        <v>0</v>
      </c>
      <c r="BH109">
        <v>1</v>
      </c>
      <c r="BI109">
        <v>0</v>
      </c>
      <c r="BJ109">
        <v>0</v>
      </c>
      <c r="BK109">
        <v>0</v>
      </c>
      <c r="BL109">
        <v>0</v>
      </c>
      <c r="BM109">
        <v>1</v>
      </c>
      <c r="BN109">
        <v>0</v>
      </c>
      <c r="BO109">
        <v>0</v>
      </c>
      <c r="BP109">
        <v>0</v>
      </c>
      <c r="BQ109">
        <v>0</v>
      </c>
      <c r="BR109">
        <v>1</v>
      </c>
      <c r="BS109">
        <v>0</v>
      </c>
      <c r="BT109">
        <v>0</v>
      </c>
      <c r="BU109">
        <v>0</v>
      </c>
      <c r="BV109">
        <v>0</v>
      </c>
      <c r="BW109">
        <v>0</v>
      </c>
      <c r="BX109">
        <v>1</v>
      </c>
      <c r="BY109">
        <v>0</v>
      </c>
      <c r="BZ109">
        <v>0</v>
      </c>
      <c r="CA109">
        <v>0</v>
      </c>
      <c r="CB109">
        <v>1</v>
      </c>
      <c r="CC109">
        <v>0</v>
      </c>
      <c r="CD109">
        <v>0</v>
      </c>
      <c r="CE109">
        <v>0</v>
      </c>
      <c r="CF109">
        <v>0</v>
      </c>
      <c r="CG109">
        <v>1</v>
      </c>
      <c r="CH109">
        <v>0</v>
      </c>
      <c r="CI109">
        <v>0</v>
      </c>
      <c r="CJ109">
        <v>0</v>
      </c>
      <c r="CK109">
        <v>0</v>
      </c>
      <c r="CL109">
        <v>0</v>
      </c>
      <c r="CM109">
        <v>1</v>
      </c>
      <c r="CN109">
        <v>0</v>
      </c>
      <c r="CO109">
        <v>0</v>
      </c>
      <c r="CP109">
        <v>0</v>
      </c>
      <c r="CQ109">
        <v>1</v>
      </c>
      <c r="CR109">
        <v>0</v>
      </c>
      <c r="CS109">
        <v>0</v>
      </c>
      <c r="CT109">
        <v>0</v>
      </c>
      <c r="CU109">
        <v>0</v>
      </c>
      <c r="CV109">
        <v>0</v>
      </c>
      <c r="CW109">
        <v>1</v>
      </c>
      <c r="CX109">
        <v>0</v>
      </c>
      <c r="CY109">
        <v>0</v>
      </c>
      <c r="CZ109">
        <v>0</v>
      </c>
      <c r="DA109">
        <v>0</v>
      </c>
      <c r="DB109">
        <v>1</v>
      </c>
      <c r="DC109">
        <v>0</v>
      </c>
      <c r="DD109">
        <v>0</v>
      </c>
      <c r="DE109">
        <v>0</v>
      </c>
      <c r="DF109">
        <v>0</v>
      </c>
      <c r="DG109">
        <v>1</v>
      </c>
      <c r="DH109">
        <v>0</v>
      </c>
      <c r="DI109">
        <v>0</v>
      </c>
      <c r="DJ109">
        <v>0</v>
      </c>
      <c r="DK109">
        <v>0</v>
      </c>
      <c r="DL109">
        <v>1</v>
      </c>
      <c r="DM109">
        <v>0</v>
      </c>
      <c r="DN109">
        <v>0</v>
      </c>
      <c r="DO109">
        <v>0</v>
      </c>
      <c r="DP109">
        <v>0</v>
      </c>
      <c r="DQ109">
        <v>1</v>
      </c>
      <c r="DR109">
        <v>0</v>
      </c>
      <c r="DS109">
        <v>0</v>
      </c>
      <c r="DT109">
        <v>0</v>
      </c>
      <c r="DU109">
        <v>1</v>
      </c>
      <c r="DV109">
        <v>0</v>
      </c>
      <c r="DW109">
        <v>0</v>
      </c>
      <c r="DX109">
        <v>0</v>
      </c>
      <c r="DY109">
        <v>0</v>
      </c>
      <c r="DZ109">
        <v>1</v>
      </c>
      <c r="EA109">
        <v>0</v>
      </c>
      <c r="EB109">
        <v>0</v>
      </c>
      <c r="EC109">
        <v>0</v>
      </c>
      <c r="ED109">
        <v>0</v>
      </c>
      <c r="EF109">
        <v>0</v>
      </c>
      <c r="EG109">
        <v>1</v>
      </c>
      <c r="EH109">
        <v>0</v>
      </c>
      <c r="EI109">
        <v>0</v>
      </c>
      <c r="EJ109">
        <v>0</v>
      </c>
      <c r="EK109">
        <v>0</v>
      </c>
      <c r="EL109">
        <v>1</v>
      </c>
      <c r="EM109">
        <v>0</v>
      </c>
      <c r="EN109">
        <v>0</v>
      </c>
      <c r="EO109">
        <v>0</v>
      </c>
      <c r="EP109" s="40">
        <f t="shared" si="219"/>
        <v>0</v>
      </c>
      <c r="EQ109" s="40">
        <f t="shared" si="220"/>
        <v>0</v>
      </c>
      <c r="ER109" s="40">
        <f t="shared" si="221"/>
        <v>0</v>
      </c>
      <c r="ES109" s="40">
        <f t="shared" si="222"/>
        <v>1</v>
      </c>
      <c r="ET109" s="40">
        <f t="shared" si="223"/>
        <v>0</v>
      </c>
      <c r="EU109" s="40">
        <f t="shared" si="224"/>
        <v>0</v>
      </c>
      <c r="EV109" s="40">
        <f t="shared" si="225"/>
        <v>0</v>
      </c>
      <c r="EW109" s="40">
        <f t="shared" si="226"/>
        <v>1</v>
      </c>
      <c r="EX109" s="40">
        <f t="shared" si="227"/>
        <v>0</v>
      </c>
      <c r="EY109" s="40">
        <f t="shared" si="228"/>
        <v>0</v>
      </c>
      <c r="EZ109" s="40">
        <f t="shared" si="229"/>
        <v>1</v>
      </c>
      <c r="FA109" s="40">
        <f t="shared" si="230"/>
        <v>0</v>
      </c>
      <c r="FB109" s="40">
        <f t="shared" si="231"/>
        <v>1</v>
      </c>
      <c r="FC109" s="40">
        <f t="shared" si="232"/>
        <v>1</v>
      </c>
      <c r="FD109" s="40">
        <f t="shared" si="233"/>
        <v>1</v>
      </c>
      <c r="FE109" s="40">
        <f t="shared" si="234"/>
        <v>1</v>
      </c>
      <c r="FF109" s="40">
        <f t="shared" si="235"/>
        <v>1</v>
      </c>
      <c r="FG109" s="40">
        <f t="shared" si="236"/>
        <v>0</v>
      </c>
      <c r="FH109" s="40">
        <f t="shared" si="237"/>
        <v>0</v>
      </c>
      <c r="FI109" s="40">
        <f t="shared" si="238"/>
        <v>1</v>
      </c>
      <c r="FJ109" s="40">
        <f t="shared" si="239"/>
        <v>1</v>
      </c>
      <c r="FK109" s="38">
        <f t="shared" si="214"/>
        <v>10</v>
      </c>
      <c r="FL109">
        <v>7</v>
      </c>
      <c r="FM109">
        <v>6</v>
      </c>
      <c r="FN109">
        <v>6</v>
      </c>
      <c r="FO109">
        <v>7</v>
      </c>
      <c r="FP109">
        <v>6</v>
      </c>
      <c r="FQ109">
        <v>5</v>
      </c>
      <c r="FR109">
        <v>0</v>
      </c>
      <c r="FS109">
        <v>0</v>
      </c>
      <c r="FT109">
        <v>3</v>
      </c>
      <c r="FU109">
        <v>0</v>
      </c>
      <c r="FV109" s="38">
        <f t="shared" si="184"/>
        <v>19</v>
      </c>
      <c r="FW109" s="38">
        <f t="shared" si="185"/>
        <v>21</v>
      </c>
      <c r="FX109">
        <v>4</v>
      </c>
      <c r="FY109">
        <v>4</v>
      </c>
      <c r="FZ109">
        <v>4</v>
      </c>
      <c r="GA109">
        <v>0</v>
      </c>
      <c r="GB109">
        <v>3</v>
      </c>
      <c r="GC109">
        <v>3</v>
      </c>
      <c r="GD109">
        <v>4</v>
      </c>
      <c r="GE109">
        <v>2</v>
      </c>
      <c r="GF109">
        <v>3</v>
      </c>
      <c r="GG109">
        <v>5</v>
      </c>
      <c r="GH109">
        <v>0</v>
      </c>
      <c r="GI109">
        <v>3</v>
      </c>
      <c r="GJ109">
        <v>3</v>
      </c>
      <c r="GK109">
        <v>2</v>
      </c>
      <c r="GL109">
        <v>3</v>
      </c>
      <c r="GM109">
        <v>4</v>
      </c>
      <c r="GN109">
        <v>4</v>
      </c>
      <c r="GO109">
        <v>4</v>
      </c>
      <c r="GP109">
        <v>4</v>
      </c>
      <c r="GQ109">
        <v>3</v>
      </c>
      <c r="GR109">
        <v>4</v>
      </c>
      <c r="GS109">
        <v>4</v>
      </c>
      <c r="GT109">
        <v>2</v>
      </c>
      <c r="GU109">
        <v>3</v>
      </c>
      <c r="GV109">
        <v>3</v>
      </c>
      <c r="GW109">
        <v>3</v>
      </c>
      <c r="GX109">
        <v>3</v>
      </c>
      <c r="GY109">
        <v>4</v>
      </c>
      <c r="GZ109">
        <v>1</v>
      </c>
      <c r="HA109">
        <v>3</v>
      </c>
      <c r="HB109">
        <v>2</v>
      </c>
      <c r="HC109">
        <v>3</v>
      </c>
      <c r="HD109" s="38">
        <f t="shared" si="186"/>
        <v>3</v>
      </c>
      <c r="HE109" s="38">
        <f t="shared" si="187"/>
        <v>3.3333333333333335</v>
      </c>
      <c r="HF109" s="38">
        <f t="shared" si="188"/>
        <v>3.3333333333333335</v>
      </c>
      <c r="HG109" s="38">
        <f t="shared" si="189"/>
        <v>2.7142857142857144</v>
      </c>
      <c r="HH109" s="38">
        <f t="shared" si="190"/>
        <v>3.8</v>
      </c>
      <c r="HI109" s="38">
        <f t="shared" si="191"/>
        <v>2.75</v>
      </c>
      <c r="HJ109" s="38">
        <f t="shared" si="192"/>
        <v>2.6666666666666665</v>
      </c>
      <c r="HK109" s="38">
        <f t="shared" si="193"/>
        <v>2.6666666666666665</v>
      </c>
      <c r="HL109" t="s">
        <v>949</v>
      </c>
      <c r="HM109">
        <v>1</v>
      </c>
      <c r="HN109" t="s">
        <v>950</v>
      </c>
      <c r="HO109">
        <v>1</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1</v>
      </c>
      <c r="JG109">
        <v>1</v>
      </c>
      <c r="JH109">
        <v>0</v>
      </c>
      <c r="JI109">
        <v>0</v>
      </c>
      <c r="JJ109">
        <v>0</v>
      </c>
      <c r="JK109">
        <v>0</v>
      </c>
      <c r="JL109">
        <v>0</v>
      </c>
      <c r="JM109">
        <v>0</v>
      </c>
      <c r="JN109">
        <v>0</v>
      </c>
      <c r="JO109">
        <v>2</v>
      </c>
      <c r="JP109">
        <v>3</v>
      </c>
      <c r="JQ109">
        <v>2</v>
      </c>
      <c r="JR109">
        <v>3</v>
      </c>
      <c r="JS109">
        <v>0</v>
      </c>
      <c r="JT109">
        <v>0</v>
      </c>
      <c r="JU109">
        <v>2</v>
      </c>
      <c r="JV109">
        <v>2</v>
      </c>
      <c r="JW109">
        <v>2</v>
      </c>
      <c r="JX109">
        <v>3</v>
      </c>
      <c r="JY109">
        <v>1</v>
      </c>
      <c r="JZ109">
        <v>2</v>
      </c>
      <c r="KA109">
        <v>1</v>
      </c>
      <c r="KB109">
        <v>2</v>
      </c>
      <c r="KC109">
        <v>2</v>
      </c>
      <c r="KD109" s="52">
        <f t="shared" si="194"/>
        <v>20</v>
      </c>
      <c r="KE109" s="48">
        <f t="shared" si="195"/>
        <v>7</v>
      </c>
      <c r="KF109" s="53">
        <f t="shared" si="196"/>
        <v>27</v>
      </c>
      <c r="KG109">
        <v>62</v>
      </c>
      <c r="KH109">
        <v>0</v>
      </c>
      <c r="KI109">
        <v>1</v>
      </c>
      <c r="KJ109">
        <v>0</v>
      </c>
      <c r="KK109">
        <v>0</v>
      </c>
      <c r="KL109">
        <v>0</v>
      </c>
      <c r="KM109">
        <v>0</v>
      </c>
      <c r="KN109">
        <v>0</v>
      </c>
      <c r="KO109">
        <v>0</v>
      </c>
      <c r="KP109">
        <v>0</v>
      </c>
      <c r="KQ109">
        <v>0</v>
      </c>
      <c r="KR109">
        <v>0</v>
      </c>
      <c r="KS109" t="s">
        <v>584</v>
      </c>
      <c r="KT109" t="s">
        <v>951</v>
      </c>
      <c r="KU109" t="s">
        <v>773</v>
      </c>
      <c r="KV109">
        <v>3</v>
      </c>
      <c r="KW109">
        <v>1</v>
      </c>
      <c r="KX109">
        <v>1</v>
      </c>
      <c r="KY109">
        <v>1</v>
      </c>
      <c r="KZ109">
        <v>0</v>
      </c>
      <c r="LA109">
        <v>2</v>
      </c>
      <c r="LB109">
        <v>2</v>
      </c>
      <c r="LC109">
        <v>2</v>
      </c>
      <c r="LD109">
        <v>2</v>
      </c>
      <c r="LE109">
        <v>2</v>
      </c>
      <c r="LF109">
        <v>2</v>
      </c>
      <c r="LG109" t="s">
        <v>584</v>
      </c>
      <c r="LH109">
        <v>2</v>
      </c>
      <c r="LI109">
        <v>2</v>
      </c>
      <c r="LJ109">
        <v>4</v>
      </c>
      <c r="LK109">
        <v>4</v>
      </c>
      <c r="LL109">
        <v>3</v>
      </c>
      <c r="LM109">
        <v>5</v>
      </c>
      <c r="LN109">
        <v>4</v>
      </c>
      <c r="LO109">
        <v>1</v>
      </c>
      <c r="LP109">
        <v>5</v>
      </c>
      <c r="LQ109">
        <v>2</v>
      </c>
      <c r="LR109">
        <v>4</v>
      </c>
      <c r="LS109">
        <v>4</v>
      </c>
      <c r="LT109">
        <v>4</v>
      </c>
      <c r="LU109">
        <v>1</v>
      </c>
      <c r="LV109">
        <v>5</v>
      </c>
      <c r="LW109">
        <v>2</v>
      </c>
      <c r="LX109">
        <v>5</v>
      </c>
      <c r="LY109">
        <v>4</v>
      </c>
      <c r="LZ109">
        <v>3</v>
      </c>
      <c r="MA109">
        <v>3</v>
      </c>
      <c r="MB109" s="3">
        <f t="shared" si="211"/>
        <v>2</v>
      </c>
      <c r="MC109" s="3">
        <f t="shared" si="240"/>
        <v>4</v>
      </c>
      <c r="MD109" s="3">
        <f t="shared" si="250"/>
        <v>4</v>
      </c>
      <c r="ME109" s="3">
        <f t="shared" si="251"/>
        <v>4</v>
      </c>
      <c r="MF109" s="3">
        <f t="shared" si="248"/>
        <v>3</v>
      </c>
      <c r="MG109" s="3">
        <f t="shared" si="249"/>
        <v>5</v>
      </c>
      <c r="MH109" s="3">
        <f t="shared" si="241"/>
        <v>2</v>
      </c>
      <c r="MI109" s="3">
        <f t="shared" si="242"/>
        <v>5</v>
      </c>
      <c r="MJ109" s="3">
        <f t="shared" si="206"/>
        <v>5</v>
      </c>
      <c r="MK109" s="3">
        <f t="shared" si="252"/>
        <v>2</v>
      </c>
      <c r="ML109" s="3">
        <f t="shared" si="207"/>
        <v>4</v>
      </c>
      <c r="MM109" s="3">
        <f t="shared" si="246"/>
        <v>4</v>
      </c>
      <c r="MN109" s="3">
        <f t="shared" si="208"/>
        <v>4</v>
      </c>
      <c r="MO109" s="3">
        <f t="shared" si="253"/>
        <v>1</v>
      </c>
      <c r="MP109" s="3">
        <f t="shared" si="209"/>
        <v>5</v>
      </c>
      <c r="MQ109" s="3">
        <f t="shared" si="210"/>
        <v>2</v>
      </c>
      <c r="MR109" s="3">
        <f t="shared" ref="MR109:MR140" si="255">LX109</f>
        <v>5</v>
      </c>
      <c r="MS109" s="3">
        <f t="shared" si="243"/>
        <v>2</v>
      </c>
      <c r="MT109" s="3">
        <f t="shared" si="254"/>
        <v>3</v>
      </c>
      <c r="MU109" s="3">
        <f t="shared" si="244"/>
        <v>3</v>
      </c>
      <c r="MV109" s="34">
        <f t="shared" si="245"/>
        <v>69</v>
      </c>
      <c r="MW109">
        <v>2</v>
      </c>
      <c r="MX109">
        <v>2</v>
      </c>
      <c r="MY109">
        <v>4</v>
      </c>
      <c r="MZ109">
        <v>2</v>
      </c>
      <c r="NA109">
        <v>4</v>
      </c>
      <c r="NB109">
        <v>3</v>
      </c>
      <c r="NC109">
        <v>1</v>
      </c>
      <c r="ND109">
        <v>3</v>
      </c>
      <c r="NE109">
        <v>1</v>
      </c>
      <c r="NF109">
        <v>1</v>
      </c>
      <c r="NG109">
        <v>2</v>
      </c>
      <c r="NH109" s="59">
        <f t="shared" si="215"/>
        <v>0</v>
      </c>
      <c r="NI109">
        <f t="shared" si="216"/>
        <v>50</v>
      </c>
      <c r="NJ109">
        <f t="shared" si="217"/>
        <v>23</v>
      </c>
      <c r="NK109" s="34">
        <f t="shared" si="218"/>
        <v>46</v>
      </c>
    </row>
    <row r="110" spans="1:375" x14ac:dyDescent="0.2">
      <c r="A110" t="s">
        <v>198</v>
      </c>
      <c r="B110">
        <v>109</v>
      </c>
      <c r="C110" s="26">
        <v>42937</v>
      </c>
      <c r="D110">
        <v>8</v>
      </c>
      <c r="E110">
        <v>7</v>
      </c>
      <c r="F110">
        <v>8</v>
      </c>
      <c r="G110">
        <v>0</v>
      </c>
      <c r="H110">
        <v>1</v>
      </c>
      <c r="I110">
        <v>0</v>
      </c>
      <c r="J110">
        <v>0</v>
      </c>
      <c r="K110">
        <v>0</v>
      </c>
      <c r="L110">
        <v>1</v>
      </c>
      <c r="M110">
        <v>5</v>
      </c>
      <c r="N110">
        <v>1</v>
      </c>
      <c r="O110">
        <v>4</v>
      </c>
      <c r="P110">
        <v>5</v>
      </c>
      <c r="Q110">
        <v>3</v>
      </c>
      <c r="R110">
        <v>4</v>
      </c>
      <c r="S110">
        <v>5</v>
      </c>
      <c r="T110">
        <f t="shared" si="212"/>
        <v>-1</v>
      </c>
      <c r="U110">
        <f t="shared" si="213"/>
        <v>2</v>
      </c>
      <c r="V110" s="35">
        <f t="shared" si="247"/>
        <v>28</v>
      </c>
      <c r="W110">
        <v>4</v>
      </c>
      <c r="X110">
        <v>2</v>
      </c>
      <c r="Y110">
        <v>4</v>
      </c>
      <c r="Z110">
        <v>4</v>
      </c>
      <c r="AA110">
        <v>3</v>
      </c>
      <c r="AB110">
        <v>4</v>
      </c>
      <c r="AC110">
        <v>4</v>
      </c>
      <c r="AD110">
        <v>4</v>
      </c>
      <c r="AE110">
        <v>3</v>
      </c>
      <c r="AF110">
        <v>3</v>
      </c>
      <c r="AG110">
        <v>4</v>
      </c>
      <c r="AH110">
        <v>4</v>
      </c>
      <c r="AI110">
        <v>4</v>
      </c>
      <c r="AJ110" s="38">
        <f t="shared" si="180"/>
        <v>14</v>
      </c>
      <c r="AK110" s="38">
        <f t="shared" si="181"/>
        <v>12</v>
      </c>
      <c r="AL110" s="38">
        <f t="shared" si="182"/>
        <v>21</v>
      </c>
      <c r="AM110" s="38">
        <f t="shared" si="183"/>
        <v>47</v>
      </c>
      <c r="AN110">
        <v>1</v>
      </c>
      <c r="AO110">
        <v>0</v>
      </c>
      <c r="AP110">
        <v>0</v>
      </c>
      <c r="AQ110">
        <v>0</v>
      </c>
      <c r="AR110">
        <v>0</v>
      </c>
      <c r="AS110">
        <v>1</v>
      </c>
      <c r="AT110">
        <v>0</v>
      </c>
      <c r="AU110">
        <v>0</v>
      </c>
      <c r="AV110">
        <v>0</v>
      </c>
      <c r="AW110">
        <v>0</v>
      </c>
      <c r="AX110">
        <v>1</v>
      </c>
      <c r="AY110">
        <v>0</v>
      </c>
      <c r="AZ110">
        <v>0</v>
      </c>
      <c r="BA110">
        <v>0</v>
      </c>
      <c r="BB110">
        <v>0</v>
      </c>
      <c r="BC110">
        <v>1</v>
      </c>
      <c r="BD110">
        <v>0</v>
      </c>
      <c r="BE110">
        <v>0</v>
      </c>
      <c r="BF110">
        <v>0</v>
      </c>
      <c r="BG110">
        <v>0</v>
      </c>
      <c r="BH110">
        <v>1</v>
      </c>
      <c r="BI110">
        <v>0</v>
      </c>
      <c r="BJ110">
        <v>0</v>
      </c>
      <c r="BK110">
        <v>0</v>
      </c>
      <c r="BL110">
        <v>0</v>
      </c>
      <c r="BM110">
        <v>0</v>
      </c>
      <c r="BN110">
        <v>1</v>
      </c>
      <c r="BO110">
        <v>0</v>
      </c>
      <c r="BP110">
        <v>0</v>
      </c>
      <c r="BQ110">
        <v>0</v>
      </c>
      <c r="BR110">
        <v>1</v>
      </c>
      <c r="BS110">
        <v>0</v>
      </c>
      <c r="BT110">
        <v>0</v>
      </c>
      <c r="BU110">
        <v>0</v>
      </c>
      <c r="BV110">
        <v>0</v>
      </c>
      <c r="BW110">
        <v>0</v>
      </c>
      <c r="BX110">
        <v>1</v>
      </c>
      <c r="BY110">
        <v>0</v>
      </c>
      <c r="BZ110">
        <v>0</v>
      </c>
      <c r="CA110">
        <v>0</v>
      </c>
      <c r="CB110">
        <v>1</v>
      </c>
      <c r="CC110">
        <v>0</v>
      </c>
      <c r="CD110">
        <v>0</v>
      </c>
      <c r="CE110">
        <v>0</v>
      </c>
      <c r="CF110">
        <v>0</v>
      </c>
      <c r="CG110">
        <v>1</v>
      </c>
      <c r="CH110">
        <v>0</v>
      </c>
      <c r="CI110">
        <v>0</v>
      </c>
      <c r="CJ110">
        <v>0</v>
      </c>
      <c r="CK110">
        <v>0</v>
      </c>
      <c r="CL110">
        <v>1</v>
      </c>
      <c r="CM110">
        <v>0</v>
      </c>
      <c r="CN110">
        <v>0</v>
      </c>
      <c r="CO110">
        <v>0</v>
      </c>
      <c r="CP110">
        <v>0</v>
      </c>
      <c r="CQ110">
        <v>1</v>
      </c>
      <c r="CR110">
        <v>0</v>
      </c>
      <c r="CS110">
        <v>0</v>
      </c>
      <c r="CT110">
        <v>0</v>
      </c>
      <c r="CU110">
        <v>0</v>
      </c>
      <c r="CV110">
        <v>1</v>
      </c>
      <c r="CW110">
        <v>0</v>
      </c>
      <c r="CX110">
        <v>0</v>
      </c>
      <c r="CY110">
        <v>0</v>
      </c>
      <c r="CZ110">
        <v>0</v>
      </c>
      <c r="DA110">
        <v>1</v>
      </c>
      <c r="DB110">
        <v>0</v>
      </c>
      <c r="DC110">
        <v>0</v>
      </c>
      <c r="DD110">
        <v>0</v>
      </c>
      <c r="DE110">
        <v>0</v>
      </c>
      <c r="DF110">
        <v>0</v>
      </c>
      <c r="DG110">
        <v>1</v>
      </c>
      <c r="DH110">
        <v>0</v>
      </c>
      <c r="DI110">
        <v>0</v>
      </c>
      <c r="DJ110">
        <v>0</v>
      </c>
      <c r="DK110">
        <v>0</v>
      </c>
      <c r="DL110">
        <v>0</v>
      </c>
      <c r="DM110">
        <v>1</v>
      </c>
      <c r="DN110">
        <v>0</v>
      </c>
      <c r="DO110">
        <v>0</v>
      </c>
      <c r="DP110">
        <v>0</v>
      </c>
      <c r="DQ110">
        <v>1</v>
      </c>
      <c r="DR110">
        <v>0</v>
      </c>
      <c r="DS110">
        <v>0</v>
      </c>
      <c r="DT110">
        <v>0</v>
      </c>
      <c r="DU110">
        <v>0</v>
      </c>
      <c r="DV110">
        <v>1</v>
      </c>
      <c r="DW110">
        <v>0</v>
      </c>
      <c r="DX110">
        <v>0</v>
      </c>
      <c r="DY110">
        <v>0</v>
      </c>
      <c r="DZ110">
        <v>0</v>
      </c>
      <c r="EA110">
        <v>0</v>
      </c>
      <c r="EB110">
        <v>1</v>
      </c>
      <c r="EC110">
        <v>0</v>
      </c>
      <c r="ED110">
        <v>0</v>
      </c>
      <c r="EE110">
        <v>0</v>
      </c>
      <c r="EF110">
        <v>0</v>
      </c>
      <c r="EG110">
        <v>1</v>
      </c>
      <c r="EH110">
        <v>0</v>
      </c>
      <c r="EI110">
        <v>0</v>
      </c>
      <c r="EJ110">
        <v>0</v>
      </c>
      <c r="EK110">
        <v>1</v>
      </c>
      <c r="EL110">
        <v>0</v>
      </c>
      <c r="EM110">
        <v>0</v>
      </c>
      <c r="EN110">
        <v>0</v>
      </c>
      <c r="EO110">
        <v>0</v>
      </c>
      <c r="EP110" s="40">
        <f t="shared" si="219"/>
        <v>0</v>
      </c>
      <c r="EQ110" s="40">
        <f t="shared" si="220"/>
        <v>0</v>
      </c>
      <c r="ER110" s="40">
        <f t="shared" si="221"/>
        <v>0</v>
      </c>
      <c r="ES110" s="40">
        <f t="shared" si="222"/>
        <v>0</v>
      </c>
      <c r="ET110" s="40">
        <f t="shared" si="223"/>
        <v>0</v>
      </c>
      <c r="EU110" s="40">
        <f t="shared" si="224"/>
        <v>1</v>
      </c>
      <c r="EV110" s="40">
        <f t="shared" si="225"/>
        <v>0</v>
      </c>
      <c r="EW110" s="40">
        <f t="shared" si="226"/>
        <v>1</v>
      </c>
      <c r="EX110" s="40">
        <f t="shared" si="227"/>
        <v>0</v>
      </c>
      <c r="EY110" s="40">
        <f t="shared" si="228"/>
        <v>0</v>
      </c>
      <c r="EZ110" s="40">
        <f t="shared" si="229"/>
        <v>0</v>
      </c>
      <c r="FA110" s="40">
        <f t="shared" si="230"/>
        <v>0</v>
      </c>
      <c r="FB110" s="40">
        <f t="shared" si="231"/>
        <v>0</v>
      </c>
      <c r="FC110" s="40">
        <f t="shared" si="232"/>
        <v>0</v>
      </c>
      <c r="FD110" s="40">
        <f t="shared" si="233"/>
        <v>1</v>
      </c>
      <c r="FE110" s="40">
        <f t="shared" si="234"/>
        <v>2</v>
      </c>
      <c r="FF110" s="40">
        <f t="shared" si="235"/>
        <v>1</v>
      </c>
      <c r="FG110" s="40">
        <f t="shared" si="236"/>
        <v>1</v>
      </c>
      <c r="FH110" s="40">
        <f t="shared" si="237"/>
        <v>2</v>
      </c>
      <c r="FI110" s="40">
        <f t="shared" si="238"/>
        <v>1</v>
      </c>
      <c r="FJ110" s="40">
        <f t="shared" si="239"/>
        <v>0</v>
      </c>
      <c r="FK110" s="38">
        <f t="shared" ref="FK110:FK118" si="256">SUM(EP110:FJ110)</f>
        <v>10</v>
      </c>
      <c r="FL110">
        <v>7</v>
      </c>
      <c r="FM110">
        <v>7</v>
      </c>
      <c r="FN110">
        <v>7</v>
      </c>
      <c r="FO110">
        <v>6</v>
      </c>
      <c r="FP110">
        <v>7</v>
      </c>
      <c r="FQ110">
        <v>7</v>
      </c>
      <c r="FR110">
        <v>6</v>
      </c>
      <c r="FS110">
        <v>6</v>
      </c>
      <c r="FT110">
        <v>3</v>
      </c>
      <c r="FU110">
        <v>0</v>
      </c>
      <c r="FV110" s="38">
        <f t="shared" si="184"/>
        <v>33</v>
      </c>
      <c r="FW110" s="38">
        <f t="shared" si="185"/>
        <v>23</v>
      </c>
      <c r="FX110">
        <v>5</v>
      </c>
      <c r="FY110">
        <v>5</v>
      </c>
      <c r="FZ110">
        <v>4</v>
      </c>
      <c r="GA110">
        <v>1</v>
      </c>
      <c r="GB110">
        <v>4</v>
      </c>
      <c r="GC110">
        <v>4</v>
      </c>
      <c r="GD110">
        <v>4</v>
      </c>
      <c r="GE110">
        <v>0</v>
      </c>
      <c r="GF110">
        <v>5</v>
      </c>
      <c r="GG110">
        <v>2</v>
      </c>
      <c r="GH110">
        <v>4</v>
      </c>
      <c r="GI110">
        <v>4</v>
      </c>
      <c r="GJ110">
        <v>5</v>
      </c>
      <c r="GK110">
        <v>5</v>
      </c>
      <c r="GL110">
        <v>4</v>
      </c>
      <c r="GM110">
        <v>5</v>
      </c>
      <c r="GN110">
        <v>4</v>
      </c>
      <c r="GO110">
        <v>1</v>
      </c>
      <c r="GP110">
        <v>5</v>
      </c>
      <c r="GQ110">
        <v>4</v>
      </c>
      <c r="GR110">
        <v>5</v>
      </c>
      <c r="GS110">
        <v>5</v>
      </c>
      <c r="GT110">
        <v>5</v>
      </c>
      <c r="GU110">
        <v>5</v>
      </c>
      <c r="GV110">
        <v>4</v>
      </c>
      <c r="GW110">
        <v>5</v>
      </c>
      <c r="GX110">
        <v>4</v>
      </c>
      <c r="GY110">
        <v>4</v>
      </c>
      <c r="GZ110">
        <v>5</v>
      </c>
      <c r="HA110">
        <v>5</v>
      </c>
      <c r="HB110">
        <v>5</v>
      </c>
      <c r="HC110">
        <v>5</v>
      </c>
      <c r="HD110" s="38">
        <f t="shared" si="186"/>
        <v>3.75</v>
      </c>
      <c r="HE110" s="38">
        <f t="shared" si="187"/>
        <v>4</v>
      </c>
      <c r="HF110" s="38">
        <f t="shared" si="188"/>
        <v>2.3333333333333335</v>
      </c>
      <c r="HG110" s="38">
        <f t="shared" si="189"/>
        <v>4.4285714285714288</v>
      </c>
      <c r="HH110" s="38">
        <f t="shared" si="190"/>
        <v>4</v>
      </c>
      <c r="HI110" s="38">
        <f t="shared" si="191"/>
        <v>4.75</v>
      </c>
      <c r="HJ110" s="38">
        <f t="shared" si="192"/>
        <v>4.333333333333333</v>
      </c>
      <c r="HK110" s="38">
        <f t="shared" si="193"/>
        <v>5</v>
      </c>
      <c r="HL110" t="s">
        <v>767</v>
      </c>
      <c r="HM110">
        <v>1</v>
      </c>
      <c r="HN110" t="s">
        <v>952</v>
      </c>
      <c r="HO110">
        <v>2</v>
      </c>
      <c r="HP110">
        <v>0</v>
      </c>
      <c r="HQ110">
        <v>0</v>
      </c>
      <c r="HR110">
        <v>0</v>
      </c>
      <c r="HS110">
        <v>0</v>
      </c>
      <c r="HT110">
        <v>1</v>
      </c>
      <c r="HU110">
        <v>1</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1</v>
      </c>
      <c r="JA110">
        <v>1</v>
      </c>
      <c r="JB110">
        <v>0</v>
      </c>
      <c r="JC110">
        <v>0</v>
      </c>
      <c r="JD110">
        <v>0</v>
      </c>
      <c r="JE110">
        <v>0</v>
      </c>
      <c r="JF110">
        <v>1</v>
      </c>
      <c r="JG110">
        <v>1</v>
      </c>
      <c r="JH110">
        <v>0</v>
      </c>
      <c r="JI110">
        <v>0</v>
      </c>
      <c r="JJ110">
        <v>0</v>
      </c>
      <c r="JK110">
        <v>0</v>
      </c>
      <c r="JL110">
        <v>0</v>
      </c>
      <c r="JM110">
        <v>0</v>
      </c>
      <c r="JN110">
        <v>0</v>
      </c>
      <c r="JO110">
        <v>3</v>
      </c>
      <c r="JP110">
        <v>0</v>
      </c>
      <c r="JQ110">
        <v>0</v>
      </c>
      <c r="JR110">
        <v>3</v>
      </c>
      <c r="JS110">
        <v>0</v>
      </c>
      <c r="JT110">
        <v>0</v>
      </c>
      <c r="JU110">
        <v>3</v>
      </c>
      <c r="JV110">
        <v>3</v>
      </c>
      <c r="JW110">
        <v>0</v>
      </c>
      <c r="JX110">
        <v>0</v>
      </c>
      <c r="JY110">
        <v>0</v>
      </c>
      <c r="JZ110">
        <v>2</v>
      </c>
      <c r="KA110">
        <v>0</v>
      </c>
      <c r="KB110">
        <v>2</v>
      </c>
      <c r="KC110">
        <v>0</v>
      </c>
      <c r="KD110" s="52">
        <f t="shared" si="194"/>
        <v>12</v>
      </c>
      <c r="KE110" s="48">
        <f t="shared" si="195"/>
        <v>4</v>
      </c>
      <c r="KF110" s="53">
        <f t="shared" si="196"/>
        <v>16</v>
      </c>
      <c r="KG110">
        <v>73</v>
      </c>
      <c r="KH110">
        <v>0</v>
      </c>
      <c r="KI110">
        <v>0</v>
      </c>
      <c r="KJ110">
        <v>1</v>
      </c>
      <c r="KK110">
        <v>0</v>
      </c>
      <c r="KL110">
        <v>0</v>
      </c>
      <c r="KM110">
        <v>0</v>
      </c>
      <c r="KN110">
        <v>0</v>
      </c>
      <c r="KO110">
        <v>0</v>
      </c>
      <c r="KP110">
        <v>0</v>
      </c>
      <c r="KQ110">
        <v>0</v>
      </c>
      <c r="KR110">
        <v>0</v>
      </c>
      <c r="KS110" t="s">
        <v>584</v>
      </c>
      <c r="KT110" t="s">
        <v>953</v>
      </c>
      <c r="KU110" t="s">
        <v>954</v>
      </c>
      <c r="KV110">
        <v>3</v>
      </c>
      <c r="KW110">
        <v>1</v>
      </c>
      <c r="KX110">
        <v>1</v>
      </c>
      <c r="KY110">
        <v>1</v>
      </c>
      <c r="KZ110">
        <v>1</v>
      </c>
      <c r="LA110">
        <v>1</v>
      </c>
      <c r="LB110">
        <v>1</v>
      </c>
      <c r="LC110">
        <v>1</v>
      </c>
      <c r="LD110">
        <v>2</v>
      </c>
      <c r="LE110">
        <v>1</v>
      </c>
      <c r="LF110">
        <v>1</v>
      </c>
      <c r="LG110" t="s">
        <v>955</v>
      </c>
      <c r="LH110">
        <v>4</v>
      </c>
      <c r="LI110">
        <v>2</v>
      </c>
      <c r="LJ110">
        <v>2</v>
      </c>
      <c r="LK110">
        <v>4</v>
      </c>
      <c r="LL110">
        <v>1</v>
      </c>
      <c r="LM110">
        <v>1</v>
      </c>
      <c r="LN110">
        <v>5</v>
      </c>
      <c r="LO110">
        <v>5</v>
      </c>
      <c r="LP110">
        <v>2</v>
      </c>
      <c r="LQ110">
        <v>2</v>
      </c>
      <c r="LR110">
        <v>2</v>
      </c>
      <c r="LS110">
        <v>4</v>
      </c>
      <c r="LT110">
        <v>5</v>
      </c>
      <c r="LU110">
        <v>5</v>
      </c>
      <c r="LV110">
        <v>2</v>
      </c>
      <c r="LW110">
        <v>2</v>
      </c>
      <c r="LX110">
        <v>5</v>
      </c>
      <c r="LY110">
        <v>2</v>
      </c>
      <c r="LZ110">
        <v>2</v>
      </c>
      <c r="MA110">
        <v>5</v>
      </c>
      <c r="MB110" s="3">
        <f t="shared" si="211"/>
        <v>4</v>
      </c>
      <c r="MC110" s="3">
        <f t="shared" si="240"/>
        <v>4</v>
      </c>
      <c r="MD110" s="3">
        <f t="shared" si="250"/>
        <v>2</v>
      </c>
      <c r="ME110" s="3">
        <f t="shared" si="251"/>
        <v>4</v>
      </c>
      <c r="MF110" s="3">
        <f t="shared" si="248"/>
        <v>1</v>
      </c>
      <c r="MG110" s="3">
        <f t="shared" si="249"/>
        <v>1</v>
      </c>
      <c r="MH110" s="3">
        <f t="shared" si="241"/>
        <v>1</v>
      </c>
      <c r="MI110" s="3">
        <f t="shared" si="242"/>
        <v>1</v>
      </c>
      <c r="MJ110" s="3">
        <f t="shared" si="206"/>
        <v>2</v>
      </c>
      <c r="MK110" s="3">
        <f t="shared" si="252"/>
        <v>2</v>
      </c>
      <c r="ML110" s="3">
        <f t="shared" si="207"/>
        <v>2</v>
      </c>
      <c r="MM110" s="3">
        <f t="shared" si="246"/>
        <v>4</v>
      </c>
      <c r="MN110" s="3">
        <f t="shared" si="208"/>
        <v>5</v>
      </c>
      <c r="MO110" s="3">
        <f t="shared" si="253"/>
        <v>5</v>
      </c>
      <c r="MP110" s="3">
        <f t="shared" si="209"/>
        <v>2</v>
      </c>
      <c r="MQ110" s="3">
        <f t="shared" si="210"/>
        <v>2</v>
      </c>
      <c r="MR110" s="3">
        <f t="shared" si="255"/>
        <v>5</v>
      </c>
      <c r="MS110" s="3">
        <f t="shared" si="243"/>
        <v>4</v>
      </c>
      <c r="MT110" s="3">
        <f t="shared" si="254"/>
        <v>2</v>
      </c>
      <c r="MU110" s="3">
        <f t="shared" si="244"/>
        <v>1</v>
      </c>
      <c r="MV110" s="34">
        <f t="shared" si="245"/>
        <v>54</v>
      </c>
      <c r="MW110">
        <v>3</v>
      </c>
      <c r="MX110">
        <v>1</v>
      </c>
      <c r="MY110">
        <v>2</v>
      </c>
      <c r="MZ110">
        <v>2</v>
      </c>
      <c r="NA110">
        <v>1</v>
      </c>
      <c r="NB110">
        <v>2</v>
      </c>
      <c r="NC110">
        <v>2</v>
      </c>
      <c r="ND110">
        <v>1</v>
      </c>
      <c r="NE110">
        <v>2</v>
      </c>
      <c r="NF110">
        <v>1</v>
      </c>
      <c r="NG110">
        <v>2</v>
      </c>
      <c r="NH110" s="59">
        <f t="shared" si="215"/>
        <v>0</v>
      </c>
      <c r="NI110">
        <f t="shared" si="216"/>
        <v>50</v>
      </c>
      <c r="NJ110">
        <f t="shared" si="217"/>
        <v>17</v>
      </c>
      <c r="NK110" s="34">
        <f t="shared" si="218"/>
        <v>34</v>
      </c>
    </row>
    <row r="111" spans="1:375" x14ac:dyDescent="0.2">
      <c r="A111" t="s">
        <v>199</v>
      </c>
      <c r="B111">
        <v>110</v>
      </c>
      <c r="C111" s="26">
        <v>42881</v>
      </c>
      <c r="D111">
        <v>5</v>
      </c>
      <c r="E111">
        <v>10</v>
      </c>
      <c r="F111">
        <v>7</v>
      </c>
      <c r="G111">
        <v>0</v>
      </c>
      <c r="H111">
        <v>0</v>
      </c>
      <c r="I111">
        <v>0</v>
      </c>
      <c r="J111">
        <v>1</v>
      </c>
      <c r="K111">
        <v>0</v>
      </c>
      <c r="L111">
        <v>1</v>
      </c>
      <c r="M111">
        <v>3</v>
      </c>
      <c r="N111">
        <v>4</v>
      </c>
      <c r="O111">
        <v>1</v>
      </c>
      <c r="P111">
        <v>3</v>
      </c>
      <c r="Q111">
        <v>2</v>
      </c>
      <c r="R111">
        <v>3</v>
      </c>
      <c r="S111">
        <v>2</v>
      </c>
      <c r="T111">
        <f t="shared" si="212"/>
        <v>1</v>
      </c>
      <c r="U111">
        <f t="shared" si="213"/>
        <v>2</v>
      </c>
      <c r="V111" s="35">
        <f t="shared" si="247"/>
        <v>21</v>
      </c>
      <c r="W111">
        <v>2</v>
      </c>
      <c r="X111">
        <v>0</v>
      </c>
      <c r="Y111">
        <v>0</v>
      </c>
      <c r="Z111">
        <v>0</v>
      </c>
      <c r="AA111">
        <v>0</v>
      </c>
      <c r="AB111">
        <v>1</v>
      </c>
      <c r="AC111">
        <v>0</v>
      </c>
      <c r="AD111">
        <v>2</v>
      </c>
      <c r="AE111">
        <v>0</v>
      </c>
      <c r="AF111">
        <v>1</v>
      </c>
      <c r="AG111">
        <v>2</v>
      </c>
      <c r="AH111">
        <v>2</v>
      </c>
      <c r="AI111">
        <v>1</v>
      </c>
      <c r="AJ111" s="38">
        <f t="shared" si="180"/>
        <v>5</v>
      </c>
      <c r="AK111" s="38">
        <f t="shared" si="181"/>
        <v>2</v>
      </c>
      <c r="AL111" s="38">
        <f t="shared" si="182"/>
        <v>4</v>
      </c>
      <c r="AM111" s="38">
        <f t="shared" si="183"/>
        <v>11</v>
      </c>
      <c r="AN111">
        <v>1</v>
      </c>
      <c r="AO111">
        <v>0</v>
      </c>
      <c r="AP111">
        <v>0</v>
      </c>
      <c r="AQ111">
        <v>0</v>
      </c>
      <c r="AR111">
        <v>0</v>
      </c>
      <c r="AS111">
        <v>1</v>
      </c>
      <c r="AT111">
        <v>0</v>
      </c>
      <c r="AU111">
        <v>0</v>
      </c>
      <c r="AV111">
        <v>0</v>
      </c>
      <c r="AW111">
        <v>0</v>
      </c>
      <c r="AX111">
        <v>1</v>
      </c>
      <c r="AY111">
        <v>0</v>
      </c>
      <c r="AZ111">
        <v>0</v>
      </c>
      <c r="BA111">
        <v>0</v>
      </c>
      <c r="BB111">
        <v>0</v>
      </c>
      <c r="BC111">
        <v>1</v>
      </c>
      <c r="BD111">
        <v>0</v>
      </c>
      <c r="BE111">
        <v>0</v>
      </c>
      <c r="BF111">
        <v>0</v>
      </c>
      <c r="BG111">
        <v>0</v>
      </c>
      <c r="BH111">
        <v>1</v>
      </c>
      <c r="BI111">
        <v>0</v>
      </c>
      <c r="BJ111">
        <v>0</v>
      </c>
      <c r="BK111">
        <v>0</v>
      </c>
      <c r="BL111">
        <v>0</v>
      </c>
      <c r="BM111">
        <v>1</v>
      </c>
      <c r="BN111">
        <v>0</v>
      </c>
      <c r="BO111">
        <v>0</v>
      </c>
      <c r="BP111">
        <v>0</v>
      </c>
      <c r="BQ111">
        <v>0</v>
      </c>
      <c r="BR111">
        <v>1</v>
      </c>
      <c r="BS111">
        <v>0</v>
      </c>
      <c r="BT111">
        <v>0</v>
      </c>
      <c r="BU111">
        <v>0</v>
      </c>
      <c r="BV111">
        <v>0</v>
      </c>
      <c r="BW111">
        <v>1</v>
      </c>
      <c r="BX111">
        <v>0</v>
      </c>
      <c r="BY111">
        <v>0</v>
      </c>
      <c r="BZ111">
        <v>0</v>
      </c>
      <c r="CA111">
        <v>0</v>
      </c>
      <c r="CB111">
        <v>1</v>
      </c>
      <c r="CC111">
        <v>0</v>
      </c>
      <c r="CD111">
        <v>0</v>
      </c>
      <c r="CE111">
        <v>0</v>
      </c>
      <c r="CF111">
        <v>0</v>
      </c>
      <c r="CG111">
        <v>1</v>
      </c>
      <c r="CH111">
        <v>0</v>
      </c>
      <c r="CI111">
        <v>0</v>
      </c>
      <c r="CJ111">
        <v>0</v>
      </c>
      <c r="CK111">
        <v>0</v>
      </c>
      <c r="CL111">
        <v>1</v>
      </c>
      <c r="CM111">
        <v>0</v>
      </c>
      <c r="CN111">
        <v>0</v>
      </c>
      <c r="CO111">
        <v>0</v>
      </c>
      <c r="CP111">
        <v>0</v>
      </c>
      <c r="CQ111">
        <v>1</v>
      </c>
      <c r="CR111">
        <v>0</v>
      </c>
      <c r="CS111">
        <v>0</v>
      </c>
      <c r="CT111">
        <v>0</v>
      </c>
      <c r="CU111">
        <v>0</v>
      </c>
      <c r="CV111">
        <v>1</v>
      </c>
      <c r="CW111">
        <v>0</v>
      </c>
      <c r="CX111">
        <v>0</v>
      </c>
      <c r="CY111">
        <v>0</v>
      </c>
      <c r="CZ111">
        <v>0</v>
      </c>
      <c r="DA111">
        <v>1</v>
      </c>
      <c r="DB111">
        <v>0</v>
      </c>
      <c r="DC111">
        <v>0</v>
      </c>
      <c r="DD111">
        <v>0</v>
      </c>
      <c r="DE111">
        <v>0</v>
      </c>
      <c r="DF111">
        <v>1</v>
      </c>
      <c r="DG111">
        <v>0</v>
      </c>
      <c r="DH111">
        <v>0</v>
      </c>
      <c r="DI111">
        <v>0</v>
      </c>
      <c r="DJ111">
        <v>0</v>
      </c>
      <c r="DK111">
        <v>0</v>
      </c>
      <c r="DL111">
        <v>1</v>
      </c>
      <c r="DM111">
        <v>0</v>
      </c>
      <c r="DN111">
        <v>0</v>
      </c>
      <c r="DO111">
        <v>0</v>
      </c>
      <c r="DP111">
        <v>1</v>
      </c>
      <c r="DQ111">
        <v>0</v>
      </c>
      <c r="DR111">
        <v>0</v>
      </c>
      <c r="DS111">
        <v>0</v>
      </c>
      <c r="DT111">
        <v>0</v>
      </c>
      <c r="DU111">
        <v>1</v>
      </c>
      <c r="DV111">
        <v>0</v>
      </c>
      <c r="DW111">
        <v>0</v>
      </c>
      <c r="DX111">
        <v>0</v>
      </c>
      <c r="DY111">
        <v>0</v>
      </c>
      <c r="DZ111">
        <v>0</v>
      </c>
      <c r="EA111">
        <v>1</v>
      </c>
      <c r="EB111">
        <v>0</v>
      </c>
      <c r="EC111">
        <v>0</v>
      </c>
      <c r="ED111">
        <v>0</v>
      </c>
      <c r="EE111">
        <v>1</v>
      </c>
      <c r="EF111">
        <v>1</v>
      </c>
      <c r="EG111">
        <v>0</v>
      </c>
      <c r="EH111">
        <v>0</v>
      </c>
      <c r="EI111">
        <v>0</v>
      </c>
      <c r="EJ111">
        <v>0</v>
      </c>
      <c r="EK111">
        <v>1</v>
      </c>
      <c r="EL111">
        <v>0</v>
      </c>
      <c r="EM111">
        <v>0</v>
      </c>
      <c r="EN111">
        <v>0</v>
      </c>
      <c r="EO111">
        <v>0</v>
      </c>
      <c r="EP111" s="40">
        <f t="shared" si="219"/>
        <v>0</v>
      </c>
      <c r="EQ111" s="40">
        <f t="shared" si="220"/>
        <v>0</v>
      </c>
      <c r="ER111" s="40">
        <f t="shared" si="221"/>
        <v>0</v>
      </c>
      <c r="ES111" s="40">
        <f t="shared" si="222"/>
        <v>0</v>
      </c>
      <c r="ET111" s="40">
        <f t="shared" si="223"/>
        <v>0</v>
      </c>
      <c r="EU111" s="40">
        <f t="shared" si="224"/>
        <v>0</v>
      </c>
      <c r="EV111" s="40">
        <f t="shared" si="225"/>
        <v>0</v>
      </c>
      <c r="EW111" s="40">
        <f t="shared" si="226"/>
        <v>0</v>
      </c>
      <c r="EX111" s="40">
        <f t="shared" si="227"/>
        <v>0</v>
      </c>
      <c r="EY111" s="40">
        <f t="shared" si="228"/>
        <v>0</v>
      </c>
      <c r="EZ111" s="40">
        <f t="shared" si="229"/>
        <v>0</v>
      </c>
      <c r="FA111" s="40">
        <f t="shared" si="230"/>
        <v>0</v>
      </c>
      <c r="FB111" s="40">
        <f t="shared" si="231"/>
        <v>0</v>
      </c>
      <c r="FC111" s="40">
        <f t="shared" si="232"/>
        <v>0</v>
      </c>
      <c r="FD111" s="40">
        <f t="shared" si="233"/>
        <v>0</v>
      </c>
      <c r="FE111" s="40">
        <f t="shared" si="234"/>
        <v>1</v>
      </c>
      <c r="FF111" s="40">
        <f t="shared" si="235"/>
        <v>0</v>
      </c>
      <c r="FG111" s="40">
        <f t="shared" si="236"/>
        <v>0</v>
      </c>
      <c r="FH111" s="40">
        <f t="shared" si="237"/>
        <v>1</v>
      </c>
      <c r="FI111" s="40">
        <f t="shared" si="238"/>
        <v>0</v>
      </c>
      <c r="FJ111" s="40">
        <f t="shared" si="239"/>
        <v>0</v>
      </c>
      <c r="FK111" s="38">
        <f t="shared" si="256"/>
        <v>2</v>
      </c>
      <c r="FL111">
        <v>7</v>
      </c>
      <c r="FM111">
        <v>7</v>
      </c>
      <c r="FN111">
        <v>7</v>
      </c>
      <c r="FO111">
        <v>7</v>
      </c>
      <c r="FP111">
        <v>7</v>
      </c>
      <c r="FQ111">
        <v>6</v>
      </c>
      <c r="FR111">
        <v>5</v>
      </c>
      <c r="FS111">
        <v>4</v>
      </c>
      <c r="FT111">
        <v>5</v>
      </c>
      <c r="FU111">
        <v>1</v>
      </c>
      <c r="FV111" s="38">
        <f t="shared" si="184"/>
        <v>31</v>
      </c>
      <c r="FW111" s="38">
        <f t="shared" si="185"/>
        <v>25</v>
      </c>
      <c r="FX111">
        <v>5</v>
      </c>
      <c r="FY111">
        <v>5</v>
      </c>
      <c r="FZ111">
        <v>5</v>
      </c>
      <c r="GA111">
        <v>5</v>
      </c>
      <c r="GB111">
        <v>1</v>
      </c>
      <c r="GC111">
        <v>5</v>
      </c>
      <c r="GD111">
        <v>3</v>
      </c>
      <c r="GE111">
        <v>2</v>
      </c>
      <c r="GF111">
        <v>1</v>
      </c>
      <c r="GG111">
        <v>4</v>
      </c>
      <c r="GH111">
        <v>4</v>
      </c>
      <c r="GI111">
        <v>4</v>
      </c>
      <c r="GJ111">
        <v>4</v>
      </c>
      <c r="GK111">
        <v>4</v>
      </c>
      <c r="GL111">
        <v>4</v>
      </c>
      <c r="GM111">
        <v>4</v>
      </c>
      <c r="GN111">
        <v>4</v>
      </c>
      <c r="GO111">
        <v>5</v>
      </c>
      <c r="GP111">
        <v>5</v>
      </c>
      <c r="GQ111">
        <v>5</v>
      </c>
      <c r="GR111">
        <v>5</v>
      </c>
      <c r="GS111">
        <v>5</v>
      </c>
      <c r="GT111">
        <v>5</v>
      </c>
      <c r="GU111">
        <v>5</v>
      </c>
      <c r="GV111">
        <v>5</v>
      </c>
      <c r="GW111">
        <v>4</v>
      </c>
      <c r="GX111">
        <v>4</v>
      </c>
      <c r="GY111">
        <v>4</v>
      </c>
      <c r="GZ111">
        <v>4</v>
      </c>
      <c r="HA111">
        <v>5</v>
      </c>
      <c r="HB111">
        <v>4</v>
      </c>
      <c r="HC111">
        <v>5</v>
      </c>
      <c r="HD111" s="38">
        <f t="shared" si="186"/>
        <v>5</v>
      </c>
      <c r="HE111" s="38">
        <f t="shared" si="187"/>
        <v>3</v>
      </c>
      <c r="HF111" s="38">
        <f t="shared" si="188"/>
        <v>2.3333333333333335</v>
      </c>
      <c r="HG111" s="38">
        <f t="shared" si="189"/>
        <v>4</v>
      </c>
      <c r="HH111" s="38">
        <f t="shared" si="190"/>
        <v>5</v>
      </c>
      <c r="HI111" s="38">
        <f t="shared" si="191"/>
        <v>4.75</v>
      </c>
      <c r="HJ111" s="38">
        <f t="shared" si="192"/>
        <v>4</v>
      </c>
      <c r="HK111" s="38">
        <f t="shared" si="193"/>
        <v>4.666666666666667</v>
      </c>
      <c r="HL111" t="s">
        <v>956</v>
      </c>
      <c r="HM111">
        <v>1</v>
      </c>
      <c r="HN111" t="s">
        <v>957</v>
      </c>
      <c r="HO111">
        <v>2</v>
      </c>
      <c r="HP111">
        <v>0</v>
      </c>
      <c r="HQ111">
        <v>0</v>
      </c>
      <c r="HR111">
        <v>0</v>
      </c>
      <c r="HS111">
        <v>0</v>
      </c>
      <c r="HT111">
        <v>0</v>
      </c>
      <c r="HU111">
        <v>0</v>
      </c>
      <c r="HV111">
        <v>0</v>
      </c>
      <c r="HW111">
        <v>0</v>
      </c>
      <c r="HX111">
        <v>1</v>
      </c>
      <c r="HY111">
        <v>1</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1</v>
      </c>
      <c r="JC111">
        <v>1</v>
      </c>
      <c r="JD111">
        <v>0</v>
      </c>
      <c r="JE111">
        <v>0</v>
      </c>
      <c r="JF111">
        <v>0</v>
      </c>
      <c r="JG111">
        <v>0</v>
      </c>
      <c r="JH111">
        <v>0</v>
      </c>
      <c r="JI111">
        <v>0</v>
      </c>
      <c r="JJ111">
        <v>0</v>
      </c>
      <c r="JK111">
        <v>0</v>
      </c>
      <c r="JL111">
        <v>0</v>
      </c>
      <c r="JM111">
        <v>0</v>
      </c>
      <c r="JN111">
        <v>0</v>
      </c>
      <c r="JO111">
        <v>3</v>
      </c>
      <c r="JP111">
        <v>3</v>
      </c>
      <c r="JQ111">
        <v>3</v>
      </c>
      <c r="JR111">
        <v>3</v>
      </c>
      <c r="JS111">
        <v>2</v>
      </c>
      <c r="JT111">
        <v>2</v>
      </c>
      <c r="JU111">
        <v>2</v>
      </c>
      <c r="JV111">
        <v>3</v>
      </c>
      <c r="JW111">
        <v>3</v>
      </c>
      <c r="JX111">
        <v>3</v>
      </c>
      <c r="JY111">
        <v>2</v>
      </c>
      <c r="JZ111">
        <v>3</v>
      </c>
      <c r="KA111">
        <v>3</v>
      </c>
      <c r="KB111">
        <v>2</v>
      </c>
      <c r="KC111">
        <v>3</v>
      </c>
      <c r="KD111" s="52">
        <f t="shared" si="194"/>
        <v>29</v>
      </c>
      <c r="KE111" s="48">
        <f t="shared" si="195"/>
        <v>11</v>
      </c>
      <c r="KF111" s="53">
        <f t="shared" si="196"/>
        <v>40</v>
      </c>
      <c r="KG111">
        <v>78</v>
      </c>
      <c r="KH111">
        <v>1</v>
      </c>
      <c r="KI111">
        <v>1</v>
      </c>
      <c r="KJ111">
        <v>1</v>
      </c>
      <c r="KK111">
        <v>0</v>
      </c>
      <c r="KL111">
        <v>0</v>
      </c>
      <c r="KM111">
        <v>0</v>
      </c>
      <c r="KN111">
        <v>0</v>
      </c>
      <c r="KO111">
        <v>0</v>
      </c>
      <c r="KP111">
        <v>0</v>
      </c>
      <c r="KQ111">
        <v>0</v>
      </c>
      <c r="KR111">
        <v>0</v>
      </c>
      <c r="KS111" t="s">
        <v>575</v>
      </c>
      <c r="KT111" t="s">
        <v>958</v>
      </c>
      <c r="KU111" t="s">
        <v>959</v>
      </c>
      <c r="KV111">
        <v>3</v>
      </c>
      <c r="KW111">
        <v>1</v>
      </c>
      <c r="KX111">
        <v>1</v>
      </c>
      <c r="KY111">
        <v>1</v>
      </c>
      <c r="KZ111">
        <v>1</v>
      </c>
      <c r="LA111">
        <v>1</v>
      </c>
      <c r="LB111">
        <v>2</v>
      </c>
      <c r="LC111">
        <v>2</v>
      </c>
      <c r="LD111">
        <v>1</v>
      </c>
      <c r="LE111">
        <v>2</v>
      </c>
      <c r="LF111">
        <v>2</v>
      </c>
      <c r="LG111" t="s">
        <v>575</v>
      </c>
      <c r="LH111">
        <v>4</v>
      </c>
      <c r="LI111">
        <v>2</v>
      </c>
      <c r="LJ111">
        <v>2</v>
      </c>
      <c r="LK111">
        <v>4</v>
      </c>
      <c r="LL111">
        <v>1</v>
      </c>
      <c r="LM111">
        <v>2</v>
      </c>
      <c r="LN111">
        <v>5</v>
      </c>
      <c r="LO111">
        <v>1</v>
      </c>
      <c r="LP111">
        <v>3</v>
      </c>
      <c r="LQ111">
        <v>1</v>
      </c>
      <c r="LR111">
        <v>2</v>
      </c>
      <c r="LS111">
        <v>4</v>
      </c>
      <c r="LT111">
        <v>4</v>
      </c>
      <c r="LU111">
        <v>2</v>
      </c>
      <c r="LV111">
        <v>3</v>
      </c>
      <c r="LW111">
        <v>2</v>
      </c>
      <c r="LX111">
        <v>4</v>
      </c>
      <c r="LY111">
        <v>3</v>
      </c>
      <c r="LZ111">
        <v>4</v>
      </c>
      <c r="MA111">
        <v>2</v>
      </c>
      <c r="MB111" s="3">
        <f t="shared" si="211"/>
        <v>4</v>
      </c>
      <c r="MC111" s="3">
        <f t="shared" si="240"/>
        <v>4</v>
      </c>
      <c r="MD111" s="3">
        <f t="shared" si="250"/>
        <v>2</v>
      </c>
      <c r="ME111" s="3">
        <f t="shared" si="251"/>
        <v>4</v>
      </c>
      <c r="MF111" s="3">
        <f t="shared" si="248"/>
        <v>1</v>
      </c>
      <c r="MG111" s="3">
        <f t="shared" si="249"/>
        <v>2</v>
      </c>
      <c r="MH111" s="3">
        <f t="shared" si="241"/>
        <v>1</v>
      </c>
      <c r="MI111" s="3">
        <f t="shared" si="242"/>
        <v>5</v>
      </c>
      <c r="MJ111" s="3">
        <f t="shared" ref="MJ111:MJ134" si="257">LP111</f>
        <v>3</v>
      </c>
      <c r="MK111" s="3">
        <f t="shared" si="252"/>
        <v>1</v>
      </c>
      <c r="ML111" s="3">
        <f t="shared" ref="ML111:ML134" si="258">LR111</f>
        <v>2</v>
      </c>
      <c r="MM111" s="3">
        <f t="shared" si="246"/>
        <v>4</v>
      </c>
      <c r="MN111" s="3">
        <f t="shared" ref="MN111:MN134" si="259">LT111</f>
        <v>4</v>
      </c>
      <c r="MO111" s="3">
        <f t="shared" si="253"/>
        <v>2</v>
      </c>
      <c r="MP111" s="3">
        <f t="shared" ref="MP111:MP134" si="260">LV111</f>
        <v>3</v>
      </c>
      <c r="MQ111" s="3">
        <f t="shared" ref="MQ111:MQ134" si="261">LW111</f>
        <v>2</v>
      </c>
      <c r="MR111" s="3">
        <f t="shared" si="255"/>
        <v>4</v>
      </c>
      <c r="MS111" s="3">
        <f t="shared" si="243"/>
        <v>3</v>
      </c>
      <c r="MT111" s="3">
        <f t="shared" si="254"/>
        <v>4</v>
      </c>
      <c r="MU111" s="3">
        <f t="shared" si="244"/>
        <v>4</v>
      </c>
      <c r="MV111" s="34">
        <f t="shared" si="245"/>
        <v>59</v>
      </c>
      <c r="MW111">
        <v>2</v>
      </c>
      <c r="MX111">
        <v>0</v>
      </c>
      <c r="MY111">
        <v>4</v>
      </c>
      <c r="MZ111">
        <v>2</v>
      </c>
      <c r="NA111">
        <v>2</v>
      </c>
      <c r="NB111">
        <v>3</v>
      </c>
      <c r="NC111">
        <v>1</v>
      </c>
      <c r="ND111">
        <v>3</v>
      </c>
      <c r="NE111">
        <v>3</v>
      </c>
      <c r="NF111">
        <v>1</v>
      </c>
      <c r="NG111">
        <v>2</v>
      </c>
      <c r="NH111" s="59">
        <f t="shared" si="215"/>
        <v>0</v>
      </c>
      <c r="NI111">
        <f t="shared" si="216"/>
        <v>50</v>
      </c>
      <c r="NJ111">
        <f t="shared" si="217"/>
        <v>21</v>
      </c>
      <c r="NK111" s="34">
        <f t="shared" si="218"/>
        <v>42</v>
      </c>
    </row>
    <row r="112" spans="1:375" x14ac:dyDescent="0.2">
      <c r="A112" t="s">
        <v>200</v>
      </c>
      <c r="B112">
        <v>111</v>
      </c>
      <c r="C112" s="26">
        <v>42870</v>
      </c>
      <c r="D112">
        <v>7</v>
      </c>
      <c r="E112">
        <v>8</v>
      </c>
      <c r="F112">
        <v>8</v>
      </c>
      <c r="G112">
        <v>0</v>
      </c>
      <c r="H112">
        <v>1</v>
      </c>
      <c r="I112">
        <v>0</v>
      </c>
      <c r="J112">
        <v>0</v>
      </c>
      <c r="K112">
        <v>0</v>
      </c>
      <c r="L112">
        <v>0</v>
      </c>
      <c r="M112">
        <v>0</v>
      </c>
      <c r="N112">
        <v>0</v>
      </c>
      <c r="O112">
        <v>0</v>
      </c>
      <c r="P112">
        <v>0</v>
      </c>
      <c r="Q112">
        <v>0</v>
      </c>
      <c r="R112">
        <v>0</v>
      </c>
      <c r="S112">
        <v>0</v>
      </c>
      <c r="T112">
        <f t="shared" si="212"/>
        <v>-1</v>
      </c>
      <c r="U112">
        <f t="shared" si="213"/>
        <v>0</v>
      </c>
      <c r="V112" s="35">
        <f t="shared" si="247"/>
        <v>-1</v>
      </c>
      <c r="W112">
        <v>1</v>
      </c>
      <c r="X112">
        <v>0</v>
      </c>
      <c r="Y112">
        <v>0</v>
      </c>
      <c r="Z112">
        <v>0</v>
      </c>
      <c r="AA112">
        <v>0</v>
      </c>
      <c r="AB112">
        <v>0</v>
      </c>
      <c r="AC112">
        <v>0</v>
      </c>
      <c r="AD112">
        <v>0</v>
      </c>
      <c r="AE112">
        <v>0</v>
      </c>
      <c r="AF112">
        <v>0</v>
      </c>
      <c r="AG112">
        <v>0</v>
      </c>
      <c r="AH112">
        <v>0</v>
      </c>
      <c r="AI112">
        <v>0</v>
      </c>
      <c r="AJ112" s="38">
        <f t="shared" si="180"/>
        <v>0</v>
      </c>
      <c r="AK112" s="38">
        <f t="shared" si="181"/>
        <v>0</v>
      </c>
      <c r="AL112" s="38">
        <f t="shared" si="182"/>
        <v>1</v>
      </c>
      <c r="AM112" s="38">
        <f t="shared" si="183"/>
        <v>1</v>
      </c>
      <c r="AN112">
        <v>0</v>
      </c>
      <c r="AO112">
        <v>1</v>
      </c>
      <c r="AP112">
        <v>0</v>
      </c>
      <c r="AQ112">
        <v>0</v>
      </c>
      <c r="AR112">
        <v>0</v>
      </c>
      <c r="AS112">
        <v>0</v>
      </c>
      <c r="AT112">
        <v>1</v>
      </c>
      <c r="AU112">
        <v>0</v>
      </c>
      <c r="AV112">
        <v>0</v>
      </c>
      <c r="AW112">
        <v>0</v>
      </c>
      <c r="AX112">
        <v>1</v>
      </c>
      <c r="AY112">
        <v>0</v>
      </c>
      <c r="AZ112">
        <v>0</v>
      </c>
      <c r="BA112">
        <v>0</v>
      </c>
      <c r="BB112">
        <v>0</v>
      </c>
      <c r="BC112">
        <v>1</v>
      </c>
      <c r="BD112">
        <v>0</v>
      </c>
      <c r="BE112">
        <v>0</v>
      </c>
      <c r="BF112">
        <v>0</v>
      </c>
      <c r="BG112">
        <v>0</v>
      </c>
      <c r="BH112">
        <v>1</v>
      </c>
      <c r="BI112">
        <v>0</v>
      </c>
      <c r="BJ112">
        <v>0</v>
      </c>
      <c r="BK112">
        <v>0</v>
      </c>
      <c r="BL112">
        <v>0</v>
      </c>
      <c r="BM112">
        <v>1</v>
      </c>
      <c r="BN112">
        <v>0</v>
      </c>
      <c r="BO112">
        <v>0</v>
      </c>
      <c r="BP112">
        <v>0</v>
      </c>
      <c r="BQ112">
        <v>0</v>
      </c>
      <c r="BR112">
        <v>1</v>
      </c>
      <c r="BS112">
        <v>0</v>
      </c>
      <c r="BT112">
        <v>0</v>
      </c>
      <c r="BU112">
        <v>0</v>
      </c>
      <c r="BV112">
        <v>0</v>
      </c>
      <c r="BW112">
        <v>0</v>
      </c>
      <c r="BX112">
        <v>1</v>
      </c>
      <c r="BY112">
        <v>0</v>
      </c>
      <c r="BZ112">
        <v>0</v>
      </c>
      <c r="CA112">
        <v>0</v>
      </c>
      <c r="CB112">
        <v>1</v>
      </c>
      <c r="CC112">
        <v>0</v>
      </c>
      <c r="CD112">
        <v>0</v>
      </c>
      <c r="CE112">
        <v>0</v>
      </c>
      <c r="CF112">
        <v>0</v>
      </c>
      <c r="CG112">
        <v>0</v>
      </c>
      <c r="CH112">
        <v>1</v>
      </c>
      <c r="CI112">
        <v>0</v>
      </c>
      <c r="CJ112">
        <v>0</v>
      </c>
      <c r="CK112">
        <v>0</v>
      </c>
      <c r="CL112">
        <v>0</v>
      </c>
      <c r="CM112">
        <v>1</v>
      </c>
      <c r="CN112">
        <v>0</v>
      </c>
      <c r="CO112">
        <v>0</v>
      </c>
      <c r="CP112">
        <v>0</v>
      </c>
      <c r="CQ112">
        <v>1</v>
      </c>
      <c r="CR112">
        <v>0</v>
      </c>
      <c r="CS112">
        <v>0</v>
      </c>
      <c r="CT112">
        <v>0</v>
      </c>
      <c r="CU112">
        <v>0</v>
      </c>
      <c r="CV112">
        <v>0</v>
      </c>
      <c r="CW112">
        <v>1</v>
      </c>
      <c r="CX112">
        <v>0</v>
      </c>
      <c r="CY112">
        <v>0</v>
      </c>
      <c r="CZ112">
        <v>0</v>
      </c>
      <c r="DA112">
        <v>1</v>
      </c>
      <c r="DB112">
        <v>0</v>
      </c>
      <c r="DC112">
        <v>0</v>
      </c>
      <c r="DD112">
        <v>0</v>
      </c>
      <c r="DE112">
        <v>0</v>
      </c>
      <c r="DF112">
        <v>1</v>
      </c>
      <c r="DG112">
        <v>0</v>
      </c>
      <c r="DH112">
        <v>0</v>
      </c>
      <c r="DI112">
        <v>0</v>
      </c>
      <c r="DJ112">
        <v>0</v>
      </c>
      <c r="DK112">
        <v>0</v>
      </c>
      <c r="DL112">
        <v>0</v>
      </c>
      <c r="DM112">
        <v>1</v>
      </c>
      <c r="DN112">
        <v>0</v>
      </c>
      <c r="DO112">
        <v>0</v>
      </c>
      <c r="DP112">
        <v>0</v>
      </c>
      <c r="DQ112">
        <v>1</v>
      </c>
      <c r="DR112">
        <v>0</v>
      </c>
      <c r="DS112">
        <v>0</v>
      </c>
      <c r="DT112">
        <v>0</v>
      </c>
      <c r="DU112">
        <v>0</v>
      </c>
      <c r="DV112">
        <v>1</v>
      </c>
      <c r="DW112">
        <v>0</v>
      </c>
      <c r="DX112">
        <v>0</v>
      </c>
      <c r="DY112">
        <v>0</v>
      </c>
      <c r="DZ112">
        <v>1</v>
      </c>
      <c r="EA112">
        <v>0</v>
      </c>
      <c r="EB112">
        <v>0</v>
      </c>
      <c r="EC112">
        <v>0</v>
      </c>
      <c r="ED112">
        <v>0</v>
      </c>
      <c r="EF112">
        <v>1</v>
      </c>
      <c r="EG112">
        <v>0</v>
      </c>
      <c r="EH112">
        <v>0</v>
      </c>
      <c r="EI112">
        <v>0</v>
      </c>
      <c r="EJ112">
        <v>0</v>
      </c>
      <c r="EK112">
        <v>1</v>
      </c>
      <c r="EL112">
        <v>0</v>
      </c>
      <c r="EM112">
        <v>0</v>
      </c>
      <c r="EN112">
        <v>0</v>
      </c>
      <c r="EO112">
        <v>0</v>
      </c>
      <c r="EP112" s="40">
        <f t="shared" si="219"/>
        <v>1</v>
      </c>
      <c r="EQ112" s="40">
        <f t="shared" si="220"/>
        <v>1</v>
      </c>
      <c r="ER112" s="40">
        <f t="shared" si="221"/>
        <v>0</v>
      </c>
      <c r="ES112" s="40">
        <f t="shared" si="222"/>
        <v>0</v>
      </c>
      <c r="ET112" s="40">
        <f t="shared" si="223"/>
        <v>0</v>
      </c>
      <c r="EU112" s="40">
        <f t="shared" si="224"/>
        <v>0</v>
      </c>
      <c r="EV112" s="40">
        <f t="shared" si="225"/>
        <v>0</v>
      </c>
      <c r="EW112" s="40">
        <f t="shared" si="226"/>
        <v>1</v>
      </c>
      <c r="EX112" s="40">
        <f t="shared" si="227"/>
        <v>0</v>
      </c>
      <c r="EY112" s="40">
        <f t="shared" si="228"/>
        <v>1</v>
      </c>
      <c r="EZ112" s="40">
        <f t="shared" si="229"/>
        <v>1</v>
      </c>
      <c r="FA112" s="40">
        <f t="shared" si="230"/>
        <v>0</v>
      </c>
      <c r="FB112" s="40">
        <f t="shared" si="231"/>
        <v>1</v>
      </c>
      <c r="FC112" s="40">
        <f t="shared" si="232"/>
        <v>0</v>
      </c>
      <c r="FD112" s="40">
        <f t="shared" si="233"/>
        <v>0</v>
      </c>
      <c r="FE112" s="40">
        <f t="shared" si="234"/>
        <v>2</v>
      </c>
      <c r="FF112" s="40">
        <f t="shared" si="235"/>
        <v>1</v>
      </c>
      <c r="FG112" s="40">
        <f t="shared" si="236"/>
        <v>1</v>
      </c>
      <c r="FH112" s="40">
        <f t="shared" si="237"/>
        <v>0</v>
      </c>
      <c r="FI112" s="40">
        <f t="shared" si="238"/>
        <v>0</v>
      </c>
      <c r="FJ112" s="40">
        <f t="shared" si="239"/>
        <v>0</v>
      </c>
      <c r="FK112" s="38">
        <f t="shared" si="256"/>
        <v>10</v>
      </c>
      <c r="FL112">
        <v>6</v>
      </c>
      <c r="FM112">
        <v>6</v>
      </c>
      <c r="FN112">
        <v>7</v>
      </c>
      <c r="FO112">
        <v>7</v>
      </c>
      <c r="FP112">
        <v>5</v>
      </c>
      <c r="FQ112">
        <v>6</v>
      </c>
      <c r="FR112">
        <v>0</v>
      </c>
      <c r="FS112">
        <v>5</v>
      </c>
      <c r="FT112">
        <v>7</v>
      </c>
      <c r="FU112">
        <v>7</v>
      </c>
      <c r="FV112" s="38">
        <f t="shared" si="184"/>
        <v>30</v>
      </c>
      <c r="FW112" s="38">
        <f t="shared" si="185"/>
        <v>26</v>
      </c>
      <c r="FX112">
        <v>5</v>
      </c>
      <c r="FY112">
        <v>3</v>
      </c>
      <c r="FZ112">
        <v>4</v>
      </c>
      <c r="GA112">
        <v>4</v>
      </c>
      <c r="GB112">
        <v>4</v>
      </c>
      <c r="GC112">
        <v>4</v>
      </c>
      <c r="GD112">
        <v>5</v>
      </c>
      <c r="GE112">
        <v>4</v>
      </c>
      <c r="GF112">
        <v>4</v>
      </c>
      <c r="GG112">
        <v>4</v>
      </c>
      <c r="GH112">
        <v>5</v>
      </c>
      <c r="GI112">
        <v>5</v>
      </c>
      <c r="GJ112">
        <v>5</v>
      </c>
      <c r="GK112">
        <v>4</v>
      </c>
      <c r="GL112">
        <v>4</v>
      </c>
      <c r="GM112">
        <v>4</v>
      </c>
      <c r="GN112">
        <v>4</v>
      </c>
      <c r="GO112">
        <v>5</v>
      </c>
      <c r="GP112">
        <v>4</v>
      </c>
      <c r="GQ112">
        <v>5</v>
      </c>
      <c r="GR112">
        <v>5</v>
      </c>
      <c r="GS112">
        <v>5</v>
      </c>
      <c r="GT112">
        <v>5</v>
      </c>
      <c r="GU112">
        <v>5</v>
      </c>
      <c r="GV112">
        <v>5</v>
      </c>
      <c r="GW112">
        <v>5</v>
      </c>
      <c r="GX112">
        <v>4</v>
      </c>
      <c r="GY112">
        <v>5</v>
      </c>
      <c r="GZ112">
        <v>4</v>
      </c>
      <c r="HA112">
        <v>4</v>
      </c>
      <c r="HB112">
        <v>4</v>
      </c>
      <c r="HC112">
        <v>5</v>
      </c>
      <c r="HD112" s="38">
        <f t="shared" si="186"/>
        <v>4</v>
      </c>
      <c r="HE112" s="38">
        <f t="shared" si="187"/>
        <v>4.333333333333333</v>
      </c>
      <c r="HF112" s="38">
        <f t="shared" si="188"/>
        <v>4</v>
      </c>
      <c r="HG112" s="38">
        <f t="shared" si="189"/>
        <v>4.4285714285714288</v>
      </c>
      <c r="HH112" s="38">
        <f t="shared" si="190"/>
        <v>4.8</v>
      </c>
      <c r="HI112" s="38">
        <f t="shared" si="191"/>
        <v>5</v>
      </c>
      <c r="HJ112" s="38">
        <f t="shared" si="192"/>
        <v>4.333333333333333</v>
      </c>
      <c r="HK112" s="38">
        <f t="shared" si="193"/>
        <v>4.333333333333333</v>
      </c>
      <c r="HL112" t="s">
        <v>960</v>
      </c>
      <c r="HM112">
        <v>0</v>
      </c>
      <c r="HN112" t="s">
        <v>961</v>
      </c>
      <c r="HO112">
        <v>7</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1</v>
      </c>
      <c r="JG112">
        <v>1</v>
      </c>
      <c r="JH112">
        <v>0</v>
      </c>
      <c r="JI112">
        <v>0</v>
      </c>
      <c r="JJ112">
        <v>0</v>
      </c>
      <c r="JK112">
        <v>0</v>
      </c>
      <c r="JL112">
        <v>0</v>
      </c>
      <c r="JM112">
        <v>0</v>
      </c>
      <c r="JN112">
        <v>0</v>
      </c>
      <c r="JO112">
        <v>0</v>
      </c>
      <c r="JP112">
        <v>0</v>
      </c>
      <c r="JQ112">
        <v>1</v>
      </c>
      <c r="JR112">
        <v>2</v>
      </c>
      <c r="JS112">
        <v>0</v>
      </c>
      <c r="JT112">
        <v>0</v>
      </c>
      <c r="JU112">
        <v>0</v>
      </c>
      <c r="JV112">
        <v>2</v>
      </c>
      <c r="JW112">
        <v>0</v>
      </c>
      <c r="JX112">
        <v>1</v>
      </c>
      <c r="JY112">
        <v>0</v>
      </c>
      <c r="JZ112">
        <v>2</v>
      </c>
      <c r="KA112">
        <v>0</v>
      </c>
      <c r="KB112">
        <v>0</v>
      </c>
      <c r="KC112">
        <v>0</v>
      </c>
      <c r="KD112" s="52">
        <f t="shared" si="194"/>
        <v>6</v>
      </c>
      <c r="KE112" s="48">
        <f t="shared" si="195"/>
        <v>2</v>
      </c>
      <c r="KF112" s="53">
        <f t="shared" si="196"/>
        <v>8</v>
      </c>
      <c r="KG112">
        <v>59</v>
      </c>
      <c r="KH112">
        <v>0</v>
      </c>
      <c r="KI112">
        <v>0</v>
      </c>
      <c r="KJ112">
        <v>0</v>
      </c>
      <c r="KK112">
        <v>0</v>
      </c>
      <c r="KL112">
        <v>0</v>
      </c>
      <c r="KM112">
        <v>0</v>
      </c>
      <c r="KN112">
        <v>1</v>
      </c>
      <c r="KO112">
        <v>0</v>
      </c>
      <c r="KP112">
        <v>0</v>
      </c>
      <c r="KQ112">
        <v>0</v>
      </c>
      <c r="KR112">
        <v>0</v>
      </c>
      <c r="KS112" t="s">
        <v>584</v>
      </c>
      <c r="KT112" t="s">
        <v>962</v>
      </c>
      <c r="KU112" t="s">
        <v>963</v>
      </c>
      <c r="KV112">
        <v>3</v>
      </c>
      <c r="KW112">
        <v>0</v>
      </c>
      <c r="KX112">
        <v>1</v>
      </c>
      <c r="KY112">
        <v>2</v>
      </c>
      <c r="KZ112">
        <v>1</v>
      </c>
      <c r="LA112">
        <v>2</v>
      </c>
      <c r="LB112">
        <v>2</v>
      </c>
      <c r="LC112">
        <v>2</v>
      </c>
      <c r="LD112">
        <v>2</v>
      </c>
      <c r="LE112">
        <v>2</v>
      </c>
      <c r="LF112">
        <v>2</v>
      </c>
      <c r="LG112" t="s">
        <v>584</v>
      </c>
      <c r="LH112">
        <v>3</v>
      </c>
      <c r="LI112">
        <v>3</v>
      </c>
      <c r="LJ112">
        <v>4</v>
      </c>
      <c r="LK112">
        <v>3</v>
      </c>
      <c r="LL112">
        <v>3</v>
      </c>
      <c r="LM112">
        <v>4</v>
      </c>
      <c r="LN112">
        <v>4</v>
      </c>
      <c r="LO112">
        <v>2</v>
      </c>
      <c r="LP112">
        <v>3</v>
      </c>
      <c r="LQ112">
        <v>2</v>
      </c>
      <c r="LR112">
        <v>4</v>
      </c>
      <c r="LS112">
        <v>2</v>
      </c>
      <c r="LT112">
        <v>3</v>
      </c>
      <c r="LU112">
        <v>3</v>
      </c>
      <c r="LV112">
        <v>3</v>
      </c>
      <c r="LW112">
        <v>3</v>
      </c>
      <c r="LX112">
        <v>3</v>
      </c>
      <c r="LY112">
        <v>3</v>
      </c>
      <c r="LZ112">
        <v>2</v>
      </c>
      <c r="MA112">
        <v>3</v>
      </c>
      <c r="MB112" s="3">
        <f t="shared" si="211"/>
        <v>3</v>
      </c>
      <c r="MC112" s="3">
        <f t="shared" si="240"/>
        <v>3</v>
      </c>
      <c r="MD112" s="3">
        <f t="shared" si="250"/>
        <v>4</v>
      </c>
      <c r="ME112" s="3">
        <f t="shared" si="251"/>
        <v>3</v>
      </c>
      <c r="MF112" s="3">
        <f t="shared" si="248"/>
        <v>3</v>
      </c>
      <c r="MG112" s="3">
        <f t="shared" si="249"/>
        <v>4</v>
      </c>
      <c r="MH112" s="3">
        <f t="shared" si="241"/>
        <v>2</v>
      </c>
      <c r="MI112" s="3">
        <f t="shared" si="242"/>
        <v>4</v>
      </c>
      <c r="MJ112" s="3">
        <f t="shared" si="257"/>
        <v>3</v>
      </c>
      <c r="MK112" s="3">
        <f t="shared" si="252"/>
        <v>2</v>
      </c>
      <c r="ML112" s="3">
        <f t="shared" si="258"/>
        <v>4</v>
      </c>
      <c r="MM112" s="3">
        <f t="shared" si="246"/>
        <v>2</v>
      </c>
      <c r="MN112" s="3">
        <f t="shared" si="259"/>
        <v>3</v>
      </c>
      <c r="MO112" s="3">
        <f t="shared" si="253"/>
        <v>3</v>
      </c>
      <c r="MP112" s="3">
        <f t="shared" si="260"/>
        <v>3</v>
      </c>
      <c r="MQ112" s="3">
        <f t="shared" si="261"/>
        <v>3</v>
      </c>
      <c r="MR112" s="3">
        <f t="shared" si="255"/>
        <v>3</v>
      </c>
      <c r="MS112" s="3">
        <f t="shared" si="243"/>
        <v>3</v>
      </c>
      <c r="MT112" s="3">
        <f t="shared" si="254"/>
        <v>2</v>
      </c>
      <c r="MU112" s="3">
        <f t="shared" si="244"/>
        <v>3</v>
      </c>
      <c r="MV112" s="34">
        <f t="shared" si="245"/>
        <v>60</v>
      </c>
      <c r="MW112">
        <v>2</v>
      </c>
      <c r="MX112">
        <v>0</v>
      </c>
      <c r="MY112">
        <v>1</v>
      </c>
      <c r="MZ112">
        <v>0</v>
      </c>
      <c r="NA112">
        <v>0</v>
      </c>
      <c r="NB112">
        <v>1</v>
      </c>
      <c r="NC112">
        <v>1</v>
      </c>
      <c r="ND112">
        <v>0</v>
      </c>
      <c r="NE112">
        <v>0</v>
      </c>
      <c r="NF112">
        <v>0</v>
      </c>
      <c r="NG112">
        <v>2</v>
      </c>
      <c r="NH112" s="59">
        <f t="shared" si="215"/>
        <v>0</v>
      </c>
      <c r="NI112">
        <f t="shared" si="216"/>
        <v>50</v>
      </c>
      <c r="NJ112">
        <f t="shared" si="217"/>
        <v>5</v>
      </c>
      <c r="NK112" s="34">
        <f t="shared" si="218"/>
        <v>10</v>
      </c>
    </row>
    <row r="113" spans="1:375" x14ac:dyDescent="0.2">
      <c r="A113" t="s">
        <v>201</v>
      </c>
      <c r="B113">
        <v>112</v>
      </c>
      <c r="C113" s="26">
        <v>42894</v>
      </c>
      <c r="D113">
        <v>4</v>
      </c>
      <c r="E113">
        <v>7</v>
      </c>
      <c r="F113">
        <v>4</v>
      </c>
      <c r="G113">
        <v>1</v>
      </c>
      <c r="H113">
        <v>0</v>
      </c>
      <c r="I113">
        <v>0</v>
      </c>
      <c r="J113">
        <v>0</v>
      </c>
      <c r="K113">
        <v>0</v>
      </c>
      <c r="L113">
        <v>1</v>
      </c>
      <c r="M113">
        <v>3</v>
      </c>
      <c r="N113">
        <v>3</v>
      </c>
      <c r="O113">
        <v>0</v>
      </c>
      <c r="P113">
        <v>1</v>
      </c>
      <c r="Q113">
        <v>0</v>
      </c>
      <c r="R113">
        <v>3</v>
      </c>
      <c r="S113">
        <v>1</v>
      </c>
      <c r="T113">
        <f t="shared" si="212"/>
        <v>0</v>
      </c>
      <c r="U113">
        <f t="shared" si="213"/>
        <v>2</v>
      </c>
      <c r="V113" s="35">
        <f t="shared" si="247"/>
        <v>13</v>
      </c>
      <c r="W113">
        <v>0</v>
      </c>
      <c r="X113">
        <v>0</v>
      </c>
      <c r="Y113">
        <v>2</v>
      </c>
      <c r="Z113">
        <v>0</v>
      </c>
      <c r="AA113">
        <v>0</v>
      </c>
      <c r="AB113">
        <v>1</v>
      </c>
      <c r="AC113">
        <v>0</v>
      </c>
      <c r="AD113">
        <v>0</v>
      </c>
      <c r="AE113">
        <v>0</v>
      </c>
      <c r="AF113">
        <v>0</v>
      </c>
      <c r="AG113">
        <v>0</v>
      </c>
      <c r="AH113">
        <v>1</v>
      </c>
      <c r="AI113">
        <v>1</v>
      </c>
      <c r="AJ113" s="38">
        <f t="shared" si="180"/>
        <v>0</v>
      </c>
      <c r="AK113" s="38">
        <f t="shared" si="181"/>
        <v>2</v>
      </c>
      <c r="AL113" s="38">
        <f t="shared" si="182"/>
        <v>3</v>
      </c>
      <c r="AM113" s="38">
        <f t="shared" si="183"/>
        <v>5</v>
      </c>
      <c r="AN113">
        <v>0</v>
      </c>
      <c r="AO113">
        <v>1</v>
      </c>
      <c r="AP113">
        <v>0</v>
      </c>
      <c r="AQ113">
        <v>0</v>
      </c>
      <c r="AR113">
        <v>0</v>
      </c>
      <c r="AS113">
        <v>0</v>
      </c>
      <c r="AT113">
        <v>1</v>
      </c>
      <c r="AU113">
        <v>0</v>
      </c>
      <c r="AV113">
        <v>0</v>
      </c>
      <c r="AW113">
        <v>0</v>
      </c>
      <c r="AX113">
        <v>0</v>
      </c>
      <c r="AY113">
        <v>1</v>
      </c>
      <c r="AZ113">
        <v>0</v>
      </c>
      <c r="BA113">
        <v>0</v>
      </c>
      <c r="BB113">
        <v>0</v>
      </c>
      <c r="BC113">
        <v>0</v>
      </c>
      <c r="BD113">
        <v>1</v>
      </c>
      <c r="BE113">
        <v>0</v>
      </c>
      <c r="BF113">
        <v>0</v>
      </c>
      <c r="BG113">
        <v>0</v>
      </c>
      <c r="BH113">
        <v>1</v>
      </c>
      <c r="BI113">
        <v>0</v>
      </c>
      <c r="BJ113">
        <v>0</v>
      </c>
      <c r="BK113">
        <v>0</v>
      </c>
      <c r="BL113">
        <v>0</v>
      </c>
      <c r="BM113">
        <v>0</v>
      </c>
      <c r="BN113">
        <v>1</v>
      </c>
      <c r="BO113">
        <v>0</v>
      </c>
      <c r="BP113">
        <v>0</v>
      </c>
      <c r="BQ113">
        <v>0</v>
      </c>
      <c r="BR113">
        <v>0</v>
      </c>
      <c r="BS113">
        <v>1</v>
      </c>
      <c r="BT113">
        <v>0</v>
      </c>
      <c r="BU113">
        <v>0</v>
      </c>
      <c r="BV113">
        <v>0</v>
      </c>
      <c r="BW113">
        <v>0</v>
      </c>
      <c r="BX113">
        <v>1</v>
      </c>
      <c r="BY113">
        <v>0</v>
      </c>
      <c r="BZ113">
        <v>0</v>
      </c>
      <c r="CA113">
        <v>0</v>
      </c>
      <c r="CB113">
        <v>0</v>
      </c>
      <c r="CC113">
        <v>1</v>
      </c>
      <c r="CD113">
        <v>0</v>
      </c>
      <c r="CE113">
        <v>0</v>
      </c>
      <c r="CF113">
        <v>0</v>
      </c>
      <c r="CG113">
        <v>1</v>
      </c>
      <c r="CH113">
        <v>0</v>
      </c>
      <c r="CI113">
        <v>0</v>
      </c>
      <c r="CJ113">
        <v>0</v>
      </c>
      <c r="CK113">
        <v>0</v>
      </c>
      <c r="CL113">
        <v>0</v>
      </c>
      <c r="CM113">
        <v>1</v>
      </c>
      <c r="CN113">
        <v>0</v>
      </c>
      <c r="CO113">
        <v>0</v>
      </c>
      <c r="CP113">
        <v>0</v>
      </c>
      <c r="CQ113">
        <v>1</v>
      </c>
      <c r="CR113">
        <v>0</v>
      </c>
      <c r="CS113">
        <v>0</v>
      </c>
      <c r="CT113">
        <v>0</v>
      </c>
      <c r="CU113">
        <v>0</v>
      </c>
      <c r="CV113">
        <v>0</v>
      </c>
      <c r="CW113">
        <v>1</v>
      </c>
      <c r="CX113">
        <v>0</v>
      </c>
      <c r="CY113">
        <v>0</v>
      </c>
      <c r="CZ113">
        <v>0</v>
      </c>
      <c r="DA113">
        <v>0</v>
      </c>
      <c r="DB113">
        <v>0</v>
      </c>
      <c r="DC113">
        <v>1</v>
      </c>
      <c r="DD113">
        <v>0</v>
      </c>
      <c r="DE113">
        <v>0</v>
      </c>
      <c r="DF113">
        <v>1</v>
      </c>
      <c r="DG113">
        <v>0</v>
      </c>
      <c r="DH113">
        <v>0</v>
      </c>
      <c r="DI113">
        <v>0</v>
      </c>
      <c r="DJ113">
        <v>0</v>
      </c>
      <c r="DK113">
        <v>1</v>
      </c>
      <c r="DL113">
        <v>0</v>
      </c>
      <c r="DM113">
        <v>0</v>
      </c>
      <c r="DN113">
        <v>0</v>
      </c>
      <c r="DO113">
        <v>0</v>
      </c>
      <c r="DP113">
        <v>0</v>
      </c>
      <c r="DQ113">
        <v>1</v>
      </c>
      <c r="DR113">
        <v>0</v>
      </c>
      <c r="DS113">
        <v>0</v>
      </c>
      <c r="DT113">
        <v>0</v>
      </c>
      <c r="DU113">
        <v>1</v>
      </c>
      <c r="DV113">
        <v>0</v>
      </c>
      <c r="DW113">
        <v>0</v>
      </c>
      <c r="DX113">
        <v>0</v>
      </c>
      <c r="DY113">
        <v>0</v>
      </c>
      <c r="DZ113">
        <v>1</v>
      </c>
      <c r="EA113">
        <v>0</v>
      </c>
      <c r="EB113">
        <v>0</v>
      </c>
      <c r="EC113">
        <v>0</v>
      </c>
      <c r="ED113">
        <v>0</v>
      </c>
      <c r="EF113">
        <v>0</v>
      </c>
      <c r="EG113">
        <v>1</v>
      </c>
      <c r="EH113">
        <v>0</v>
      </c>
      <c r="EI113">
        <v>0</v>
      </c>
      <c r="EJ113">
        <v>0</v>
      </c>
      <c r="EK113">
        <v>1</v>
      </c>
      <c r="EL113">
        <v>0</v>
      </c>
      <c r="EM113">
        <v>0</v>
      </c>
      <c r="EN113">
        <v>0</v>
      </c>
      <c r="EO113">
        <v>0</v>
      </c>
      <c r="EP113" s="40">
        <f t="shared" si="219"/>
        <v>1</v>
      </c>
      <c r="EQ113" s="40">
        <f t="shared" si="220"/>
        <v>1</v>
      </c>
      <c r="ER113" s="40">
        <f t="shared" si="221"/>
        <v>1</v>
      </c>
      <c r="ES113" s="40">
        <f t="shared" si="222"/>
        <v>1</v>
      </c>
      <c r="ET113" s="40">
        <f t="shared" si="223"/>
        <v>0</v>
      </c>
      <c r="EU113" s="40">
        <f t="shared" si="224"/>
        <v>1</v>
      </c>
      <c r="EV113" s="40">
        <f t="shared" si="225"/>
        <v>1</v>
      </c>
      <c r="EW113" s="40">
        <f t="shared" si="226"/>
        <v>1</v>
      </c>
      <c r="EX113" s="40">
        <f t="shared" si="227"/>
        <v>1</v>
      </c>
      <c r="EY113" s="40">
        <f t="shared" si="228"/>
        <v>0</v>
      </c>
      <c r="EZ113" s="40">
        <f t="shared" si="229"/>
        <v>1</v>
      </c>
      <c r="FA113" s="40">
        <f t="shared" si="230"/>
        <v>0</v>
      </c>
      <c r="FB113" s="40">
        <f t="shared" si="231"/>
        <v>1</v>
      </c>
      <c r="FC113" s="40">
        <f t="shared" si="232"/>
        <v>2</v>
      </c>
      <c r="FD113" s="40">
        <f t="shared" si="233"/>
        <v>0</v>
      </c>
      <c r="FE113" s="40">
        <f t="shared" si="234"/>
        <v>0</v>
      </c>
      <c r="FF113" s="40">
        <f t="shared" si="235"/>
        <v>1</v>
      </c>
      <c r="FG113" s="40">
        <f t="shared" si="236"/>
        <v>0</v>
      </c>
      <c r="FH113" s="40">
        <f t="shared" si="237"/>
        <v>0</v>
      </c>
      <c r="FI113" s="40">
        <f t="shared" si="238"/>
        <v>1</v>
      </c>
      <c r="FJ113" s="40">
        <f t="shared" si="239"/>
        <v>0</v>
      </c>
      <c r="FK113" s="38">
        <f t="shared" si="256"/>
        <v>14</v>
      </c>
      <c r="FL113">
        <v>7</v>
      </c>
      <c r="FM113">
        <v>7</v>
      </c>
      <c r="FN113">
        <v>7</v>
      </c>
      <c r="FO113">
        <v>7</v>
      </c>
      <c r="FP113">
        <v>7</v>
      </c>
      <c r="FQ113">
        <v>7</v>
      </c>
      <c r="FR113">
        <v>3</v>
      </c>
      <c r="FS113">
        <v>3</v>
      </c>
      <c r="FT113">
        <v>3</v>
      </c>
      <c r="FU113">
        <v>3</v>
      </c>
      <c r="FV113" s="38">
        <f t="shared" si="184"/>
        <v>30</v>
      </c>
      <c r="FW113" s="38">
        <f t="shared" si="185"/>
        <v>24</v>
      </c>
      <c r="FX113">
        <v>4</v>
      </c>
      <c r="FY113">
        <v>2</v>
      </c>
      <c r="FZ113">
        <v>2</v>
      </c>
      <c r="GA113">
        <v>1</v>
      </c>
      <c r="GB113">
        <v>4</v>
      </c>
      <c r="GC113">
        <v>4</v>
      </c>
      <c r="GD113">
        <v>5</v>
      </c>
      <c r="GE113">
        <v>1</v>
      </c>
      <c r="GF113">
        <v>1</v>
      </c>
      <c r="GG113">
        <v>4</v>
      </c>
      <c r="GH113">
        <v>4</v>
      </c>
      <c r="GI113">
        <v>4</v>
      </c>
      <c r="GJ113">
        <v>1</v>
      </c>
      <c r="GK113">
        <v>4</v>
      </c>
      <c r="GL113">
        <v>4</v>
      </c>
      <c r="GM113">
        <v>4</v>
      </c>
      <c r="GN113">
        <v>4</v>
      </c>
      <c r="GO113">
        <v>4</v>
      </c>
      <c r="GP113">
        <v>2</v>
      </c>
      <c r="GQ113">
        <v>2</v>
      </c>
      <c r="GR113">
        <v>3</v>
      </c>
      <c r="GS113">
        <v>3</v>
      </c>
      <c r="GT113">
        <v>4</v>
      </c>
      <c r="GU113">
        <v>3</v>
      </c>
      <c r="GV113">
        <v>4</v>
      </c>
      <c r="GW113">
        <v>4</v>
      </c>
      <c r="GX113">
        <v>4</v>
      </c>
      <c r="GY113">
        <v>2</v>
      </c>
      <c r="GZ113">
        <v>4</v>
      </c>
      <c r="HA113">
        <v>3</v>
      </c>
      <c r="HB113">
        <v>2</v>
      </c>
      <c r="HC113">
        <v>4</v>
      </c>
      <c r="HD113" s="38">
        <f t="shared" si="186"/>
        <v>2.25</v>
      </c>
      <c r="HE113" s="38">
        <f t="shared" si="187"/>
        <v>4.333333333333333</v>
      </c>
      <c r="HF113" s="38">
        <f t="shared" si="188"/>
        <v>2</v>
      </c>
      <c r="HG113" s="38">
        <f t="shared" si="189"/>
        <v>3.5714285714285716</v>
      </c>
      <c r="HH113" s="38">
        <f t="shared" si="190"/>
        <v>2.8</v>
      </c>
      <c r="HI113" s="38">
        <f t="shared" si="191"/>
        <v>3.75</v>
      </c>
      <c r="HJ113" s="38">
        <f t="shared" si="192"/>
        <v>3.3333333333333335</v>
      </c>
      <c r="HK113" s="38">
        <f t="shared" si="193"/>
        <v>3</v>
      </c>
      <c r="HL113" t="s">
        <v>964</v>
      </c>
      <c r="HM113">
        <v>1</v>
      </c>
      <c r="HN113" t="s">
        <v>965</v>
      </c>
      <c r="HO113">
        <v>2</v>
      </c>
      <c r="HP113">
        <v>0</v>
      </c>
      <c r="HQ113">
        <v>0</v>
      </c>
      <c r="HR113">
        <v>0</v>
      </c>
      <c r="HS113">
        <v>0</v>
      </c>
      <c r="HT113">
        <v>0</v>
      </c>
      <c r="HU113">
        <v>0</v>
      </c>
      <c r="HV113">
        <v>0</v>
      </c>
      <c r="HW113">
        <v>0</v>
      </c>
      <c r="HX113">
        <v>0</v>
      </c>
      <c r="HY113">
        <v>0</v>
      </c>
      <c r="HZ113">
        <v>0</v>
      </c>
      <c r="IA113">
        <v>0</v>
      </c>
      <c r="IB113">
        <v>0</v>
      </c>
      <c r="IC113">
        <v>0</v>
      </c>
      <c r="ID113">
        <v>0</v>
      </c>
      <c r="IE113">
        <v>1</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1</v>
      </c>
      <c r="IY113">
        <v>0</v>
      </c>
      <c r="IZ113">
        <v>0</v>
      </c>
      <c r="JA113">
        <v>0</v>
      </c>
      <c r="JB113">
        <v>0</v>
      </c>
      <c r="JC113">
        <v>0</v>
      </c>
      <c r="JD113">
        <v>0</v>
      </c>
      <c r="JE113">
        <v>0</v>
      </c>
      <c r="JF113">
        <v>0</v>
      </c>
      <c r="JG113">
        <v>1</v>
      </c>
      <c r="JH113">
        <v>0</v>
      </c>
      <c r="JI113">
        <v>0</v>
      </c>
      <c r="JJ113">
        <v>0</v>
      </c>
      <c r="JK113">
        <v>0</v>
      </c>
      <c r="JL113">
        <v>0</v>
      </c>
      <c r="JM113">
        <v>0</v>
      </c>
      <c r="JN113">
        <v>0</v>
      </c>
      <c r="JO113">
        <v>0</v>
      </c>
      <c r="JP113">
        <v>0</v>
      </c>
      <c r="JQ113">
        <v>0</v>
      </c>
      <c r="JR113">
        <v>0</v>
      </c>
      <c r="JS113">
        <v>2</v>
      </c>
      <c r="JT113">
        <v>0</v>
      </c>
      <c r="JU113">
        <v>0</v>
      </c>
      <c r="JV113">
        <v>2</v>
      </c>
      <c r="JW113">
        <v>0</v>
      </c>
      <c r="JX113">
        <v>0</v>
      </c>
      <c r="JY113">
        <v>0</v>
      </c>
      <c r="JZ113">
        <v>0</v>
      </c>
      <c r="KA113">
        <v>0</v>
      </c>
      <c r="KB113">
        <v>0</v>
      </c>
      <c r="KC113">
        <v>0</v>
      </c>
      <c r="KD113" s="52">
        <f t="shared" si="194"/>
        <v>4</v>
      </c>
      <c r="KE113" s="48">
        <f t="shared" si="195"/>
        <v>0</v>
      </c>
      <c r="KF113" s="53">
        <f t="shared" si="196"/>
        <v>4</v>
      </c>
      <c r="KG113">
        <v>48</v>
      </c>
      <c r="KH113">
        <v>0</v>
      </c>
      <c r="KI113">
        <v>1</v>
      </c>
      <c r="KJ113">
        <v>0</v>
      </c>
      <c r="KK113">
        <v>0</v>
      </c>
      <c r="KL113">
        <v>0</v>
      </c>
      <c r="KM113">
        <v>0</v>
      </c>
      <c r="KN113">
        <v>0</v>
      </c>
      <c r="KO113">
        <v>0</v>
      </c>
      <c r="KP113">
        <v>0</v>
      </c>
      <c r="KQ113">
        <v>0</v>
      </c>
      <c r="KR113">
        <v>0</v>
      </c>
      <c r="KS113" t="s">
        <v>966</v>
      </c>
      <c r="KT113" t="s">
        <v>967</v>
      </c>
      <c r="KU113" t="s">
        <v>968</v>
      </c>
      <c r="KV113">
        <v>3</v>
      </c>
      <c r="KW113">
        <v>1</v>
      </c>
      <c r="KX113">
        <v>0</v>
      </c>
      <c r="KY113">
        <v>2</v>
      </c>
      <c r="KZ113">
        <v>0</v>
      </c>
      <c r="LA113">
        <v>3</v>
      </c>
      <c r="LB113">
        <v>3</v>
      </c>
      <c r="LC113">
        <v>3</v>
      </c>
      <c r="LD113">
        <v>3</v>
      </c>
      <c r="LE113">
        <v>3</v>
      </c>
      <c r="LF113">
        <v>3</v>
      </c>
      <c r="LG113" t="s">
        <v>575</v>
      </c>
      <c r="LH113">
        <v>2</v>
      </c>
      <c r="LI113">
        <v>5</v>
      </c>
      <c r="LJ113">
        <v>3</v>
      </c>
      <c r="LK113">
        <v>5</v>
      </c>
      <c r="LL113">
        <v>3</v>
      </c>
      <c r="LM113">
        <v>3</v>
      </c>
      <c r="LN113">
        <v>5</v>
      </c>
      <c r="LO113">
        <v>3</v>
      </c>
      <c r="LP113">
        <v>5</v>
      </c>
      <c r="LQ113">
        <v>4</v>
      </c>
      <c r="LR113">
        <v>3</v>
      </c>
      <c r="LS113">
        <v>5</v>
      </c>
      <c r="LT113">
        <v>4</v>
      </c>
      <c r="LU113">
        <v>2</v>
      </c>
      <c r="LV113">
        <v>3</v>
      </c>
      <c r="LW113">
        <v>3</v>
      </c>
      <c r="LX113">
        <v>5</v>
      </c>
      <c r="LY113">
        <v>3</v>
      </c>
      <c r="LZ113">
        <v>3</v>
      </c>
      <c r="MA113">
        <v>5</v>
      </c>
      <c r="MB113" s="3">
        <f t="shared" si="211"/>
        <v>2</v>
      </c>
      <c r="MC113" s="3">
        <f t="shared" si="240"/>
        <v>1</v>
      </c>
      <c r="MD113" s="3">
        <f t="shared" si="250"/>
        <v>3</v>
      </c>
      <c r="ME113" s="3">
        <f t="shared" si="251"/>
        <v>5</v>
      </c>
      <c r="MF113" s="3">
        <f t="shared" si="248"/>
        <v>3</v>
      </c>
      <c r="MG113" s="3">
        <f t="shared" si="249"/>
        <v>3</v>
      </c>
      <c r="MH113" s="3">
        <f t="shared" si="241"/>
        <v>1</v>
      </c>
      <c r="MI113" s="3">
        <f t="shared" si="242"/>
        <v>3</v>
      </c>
      <c r="MJ113" s="3">
        <f t="shared" si="257"/>
        <v>5</v>
      </c>
      <c r="MK113" s="3">
        <f t="shared" si="252"/>
        <v>4</v>
      </c>
      <c r="ML113" s="3">
        <f t="shared" si="258"/>
        <v>3</v>
      </c>
      <c r="MM113" s="3">
        <f t="shared" si="246"/>
        <v>5</v>
      </c>
      <c r="MN113" s="3">
        <f t="shared" si="259"/>
        <v>4</v>
      </c>
      <c r="MO113" s="3">
        <f t="shared" si="253"/>
        <v>2</v>
      </c>
      <c r="MP113" s="3">
        <f t="shared" si="260"/>
        <v>3</v>
      </c>
      <c r="MQ113" s="3">
        <f t="shared" si="261"/>
        <v>3</v>
      </c>
      <c r="MR113" s="3">
        <f t="shared" si="255"/>
        <v>5</v>
      </c>
      <c r="MS113" s="3">
        <f t="shared" si="243"/>
        <v>3</v>
      </c>
      <c r="MT113" s="3">
        <f t="shared" si="254"/>
        <v>3</v>
      </c>
      <c r="MU113" s="3">
        <f t="shared" si="244"/>
        <v>1</v>
      </c>
      <c r="MV113" s="34">
        <f t="shared" si="245"/>
        <v>62</v>
      </c>
      <c r="MW113">
        <v>2</v>
      </c>
      <c r="MX113">
        <v>1</v>
      </c>
      <c r="MY113">
        <v>1</v>
      </c>
      <c r="MZ113">
        <v>0</v>
      </c>
      <c r="NA113">
        <v>2</v>
      </c>
      <c r="NB113">
        <v>1</v>
      </c>
      <c r="NC113">
        <v>1</v>
      </c>
      <c r="ND113">
        <v>1</v>
      </c>
      <c r="NE113">
        <v>2</v>
      </c>
      <c r="NF113">
        <v>1</v>
      </c>
      <c r="NG113">
        <v>2</v>
      </c>
      <c r="NH113" s="59">
        <f t="shared" si="215"/>
        <v>0</v>
      </c>
      <c r="NI113">
        <f t="shared" si="216"/>
        <v>50</v>
      </c>
      <c r="NJ113">
        <f t="shared" si="217"/>
        <v>12</v>
      </c>
      <c r="NK113" s="34">
        <f t="shared" si="218"/>
        <v>24</v>
      </c>
    </row>
    <row r="114" spans="1:375" x14ac:dyDescent="0.2">
      <c r="A114" t="s">
        <v>202</v>
      </c>
      <c r="B114">
        <v>113</v>
      </c>
      <c r="C114" s="26">
        <v>42887</v>
      </c>
      <c r="D114">
        <v>5</v>
      </c>
      <c r="E114">
        <v>10</v>
      </c>
      <c r="F114">
        <v>6</v>
      </c>
      <c r="G114">
        <v>0</v>
      </c>
      <c r="H114">
        <v>1</v>
      </c>
      <c r="I114">
        <v>0</v>
      </c>
      <c r="J114">
        <v>0</v>
      </c>
      <c r="K114">
        <v>0</v>
      </c>
      <c r="L114">
        <v>0</v>
      </c>
      <c r="M114">
        <v>3</v>
      </c>
      <c r="N114">
        <v>3</v>
      </c>
      <c r="O114">
        <v>3</v>
      </c>
      <c r="P114">
        <v>5</v>
      </c>
      <c r="Q114">
        <v>3</v>
      </c>
      <c r="R114">
        <v>3</v>
      </c>
      <c r="S114">
        <v>5</v>
      </c>
      <c r="T114">
        <f t="shared" si="212"/>
        <v>-1</v>
      </c>
      <c r="U114">
        <f t="shared" si="213"/>
        <v>0</v>
      </c>
      <c r="V114" s="35">
        <f t="shared" si="247"/>
        <v>24</v>
      </c>
      <c r="W114">
        <v>4</v>
      </c>
      <c r="X114">
        <v>1</v>
      </c>
      <c r="Y114">
        <v>4</v>
      </c>
      <c r="Z114">
        <v>4</v>
      </c>
      <c r="AA114">
        <v>4</v>
      </c>
      <c r="AB114">
        <v>4</v>
      </c>
      <c r="AC114">
        <v>2</v>
      </c>
      <c r="AD114">
        <v>4</v>
      </c>
      <c r="AE114">
        <v>4</v>
      </c>
      <c r="AF114">
        <v>4</v>
      </c>
      <c r="AG114">
        <v>4</v>
      </c>
      <c r="AH114">
        <v>1</v>
      </c>
      <c r="AI114">
        <v>4</v>
      </c>
      <c r="AJ114" s="38">
        <f t="shared" si="180"/>
        <v>16</v>
      </c>
      <c r="AK114" s="38">
        <f t="shared" si="181"/>
        <v>10</v>
      </c>
      <c r="AL114" s="38">
        <f t="shared" si="182"/>
        <v>18</v>
      </c>
      <c r="AM114" s="38">
        <f t="shared" si="183"/>
        <v>44</v>
      </c>
      <c r="AN114">
        <v>0</v>
      </c>
      <c r="AO114">
        <v>0</v>
      </c>
      <c r="AP114">
        <v>0</v>
      </c>
      <c r="AQ114">
        <v>1</v>
      </c>
      <c r="AR114">
        <v>0</v>
      </c>
      <c r="AS114">
        <v>0</v>
      </c>
      <c r="AT114">
        <v>1</v>
      </c>
      <c r="AU114">
        <v>0</v>
      </c>
      <c r="AV114">
        <v>0</v>
      </c>
      <c r="AW114">
        <v>0</v>
      </c>
      <c r="AX114">
        <v>0</v>
      </c>
      <c r="AY114">
        <v>1</v>
      </c>
      <c r="AZ114">
        <v>0</v>
      </c>
      <c r="BA114">
        <v>0</v>
      </c>
      <c r="BB114">
        <v>0</v>
      </c>
      <c r="BC114">
        <v>0</v>
      </c>
      <c r="BD114">
        <v>1</v>
      </c>
      <c r="BE114">
        <v>0</v>
      </c>
      <c r="BF114">
        <v>0</v>
      </c>
      <c r="BG114">
        <v>0</v>
      </c>
      <c r="BH114">
        <v>0</v>
      </c>
      <c r="BI114">
        <v>1</v>
      </c>
      <c r="BJ114">
        <v>0</v>
      </c>
      <c r="BK114">
        <v>0</v>
      </c>
      <c r="BL114">
        <v>0</v>
      </c>
      <c r="BM114">
        <v>0</v>
      </c>
      <c r="BN114">
        <v>0</v>
      </c>
      <c r="BO114">
        <v>0</v>
      </c>
      <c r="BP114">
        <v>1</v>
      </c>
      <c r="BQ114">
        <v>0</v>
      </c>
      <c r="BR114">
        <v>0</v>
      </c>
      <c r="BS114">
        <v>1</v>
      </c>
      <c r="BT114">
        <v>0</v>
      </c>
      <c r="BU114">
        <v>0</v>
      </c>
      <c r="BV114">
        <v>0</v>
      </c>
      <c r="BW114">
        <v>0</v>
      </c>
      <c r="BX114">
        <v>0</v>
      </c>
      <c r="BY114">
        <v>1</v>
      </c>
      <c r="BZ114">
        <v>0</v>
      </c>
      <c r="CA114">
        <v>0</v>
      </c>
      <c r="CB114">
        <v>0</v>
      </c>
      <c r="CC114">
        <v>1</v>
      </c>
      <c r="CD114">
        <v>0</v>
      </c>
      <c r="CE114">
        <v>0</v>
      </c>
      <c r="CF114">
        <v>0</v>
      </c>
      <c r="CG114">
        <v>0</v>
      </c>
      <c r="CH114">
        <v>0</v>
      </c>
      <c r="CI114">
        <v>1</v>
      </c>
      <c r="CJ114">
        <v>0</v>
      </c>
      <c r="CK114">
        <v>0</v>
      </c>
      <c r="CL114">
        <v>0</v>
      </c>
      <c r="CM114">
        <v>1</v>
      </c>
      <c r="CN114">
        <v>0</v>
      </c>
      <c r="CO114">
        <v>0</v>
      </c>
      <c r="CP114">
        <v>0</v>
      </c>
      <c r="CQ114">
        <v>0</v>
      </c>
      <c r="CR114">
        <v>1</v>
      </c>
      <c r="CS114">
        <v>0</v>
      </c>
      <c r="CT114">
        <v>0</v>
      </c>
      <c r="CU114">
        <v>0</v>
      </c>
      <c r="CV114">
        <v>0</v>
      </c>
      <c r="CW114">
        <v>1</v>
      </c>
      <c r="CX114">
        <v>0</v>
      </c>
      <c r="CY114">
        <v>0</v>
      </c>
      <c r="CZ114">
        <v>0</v>
      </c>
      <c r="DA114">
        <v>1</v>
      </c>
      <c r="DB114">
        <v>0</v>
      </c>
      <c r="DC114">
        <v>0</v>
      </c>
      <c r="DD114">
        <v>0</v>
      </c>
      <c r="DE114">
        <v>0</v>
      </c>
      <c r="DF114">
        <v>0</v>
      </c>
      <c r="DG114">
        <v>0</v>
      </c>
      <c r="DH114">
        <v>1</v>
      </c>
      <c r="DI114">
        <v>0</v>
      </c>
      <c r="DJ114">
        <v>0</v>
      </c>
      <c r="DK114">
        <v>0</v>
      </c>
      <c r="DL114">
        <v>1</v>
      </c>
      <c r="DM114">
        <v>0</v>
      </c>
      <c r="DN114">
        <v>0</v>
      </c>
      <c r="DO114">
        <v>0</v>
      </c>
      <c r="DP114">
        <v>0</v>
      </c>
      <c r="DQ114">
        <v>1</v>
      </c>
      <c r="DR114">
        <v>0</v>
      </c>
      <c r="DS114">
        <v>0</v>
      </c>
      <c r="DT114">
        <v>0</v>
      </c>
      <c r="DU114">
        <v>1</v>
      </c>
      <c r="DV114">
        <v>0</v>
      </c>
      <c r="DW114">
        <v>0</v>
      </c>
      <c r="DX114">
        <v>0</v>
      </c>
      <c r="DY114">
        <v>0</v>
      </c>
      <c r="DZ114">
        <v>1</v>
      </c>
      <c r="EA114">
        <v>0</v>
      </c>
      <c r="EB114">
        <v>0</v>
      </c>
      <c r="EC114">
        <v>0</v>
      </c>
      <c r="ED114">
        <v>0</v>
      </c>
      <c r="EF114">
        <v>0</v>
      </c>
      <c r="EG114">
        <v>1</v>
      </c>
      <c r="EH114">
        <v>0</v>
      </c>
      <c r="EI114">
        <v>0</v>
      </c>
      <c r="EJ114">
        <v>0</v>
      </c>
      <c r="EK114">
        <v>1</v>
      </c>
      <c r="EL114">
        <v>0</v>
      </c>
      <c r="EM114">
        <v>0</v>
      </c>
      <c r="EN114">
        <v>0</v>
      </c>
      <c r="EO114">
        <v>0</v>
      </c>
      <c r="EP114" s="40">
        <f t="shared" si="219"/>
        <v>3</v>
      </c>
      <c r="EQ114" s="40">
        <f t="shared" si="220"/>
        <v>1</v>
      </c>
      <c r="ER114" s="40">
        <f t="shared" si="221"/>
        <v>1</v>
      </c>
      <c r="ES114" s="40">
        <f t="shared" si="222"/>
        <v>1</v>
      </c>
      <c r="ET114" s="40">
        <f t="shared" si="223"/>
        <v>1</v>
      </c>
      <c r="EU114" s="40">
        <f t="shared" si="224"/>
        <v>3</v>
      </c>
      <c r="EV114" s="40">
        <f t="shared" si="225"/>
        <v>1</v>
      </c>
      <c r="EW114" s="40">
        <f t="shared" si="226"/>
        <v>2</v>
      </c>
      <c r="EX114" s="40">
        <f t="shared" si="227"/>
        <v>1</v>
      </c>
      <c r="EY114" s="40">
        <f t="shared" si="228"/>
        <v>2</v>
      </c>
      <c r="EZ114" s="40">
        <f t="shared" si="229"/>
        <v>1</v>
      </c>
      <c r="FA114" s="40">
        <f t="shared" si="230"/>
        <v>1</v>
      </c>
      <c r="FB114" s="40">
        <f t="shared" si="231"/>
        <v>1</v>
      </c>
      <c r="FC114" s="40">
        <f t="shared" si="232"/>
        <v>0</v>
      </c>
      <c r="FD114" s="40">
        <f t="shared" si="233"/>
        <v>2</v>
      </c>
      <c r="FE114" s="40">
        <f t="shared" si="234"/>
        <v>1</v>
      </c>
      <c r="FF114" s="40">
        <f t="shared" si="235"/>
        <v>1</v>
      </c>
      <c r="FG114" s="40">
        <f t="shared" si="236"/>
        <v>0</v>
      </c>
      <c r="FH114" s="40">
        <f t="shared" si="237"/>
        <v>0</v>
      </c>
      <c r="FI114" s="40">
        <f t="shared" si="238"/>
        <v>1</v>
      </c>
      <c r="FJ114" s="40">
        <f t="shared" si="239"/>
        <v>0</v>
      </c>
      <c r="FK114" s="38">
        <f t="shared" si="256"/>
        <v>24</v>
      </c>
      <c r="FL114">
        <v>3</v>
      </c>
      <c r="FM114">
        <v>3</v>
      </c>
      <c r="FN114">
        <v>3</v>
      </c>
      <c r="FO114">
        <v>3</v>
      </c>
      <c r="FP114">
        <v>3</v>
      </c>
      <c r="FQ114">
        <v>3</v>
      </c>
      <c r="FR114">
        <v>3</v>
      </c>
      <c r="FS114">
        <v>3</v>
      </c>
      <c r="FT114">
        <v>3</v>
      </c>
      <c r="FU114">
        <v>3</v>
      </c>
      <c r="FV114" s="38">
        <f t="shared" si="184"/>
        <v>18</v>
      </c>
      <c r="FW114" s="38">
        <f t="shared" si="185"/>
        <v>12</v>
      </c>
      <c r="FX114">
        <v>3</v>
      </c>
      <c r="FY114">
        <v>3</v>
      </c>
      <c r="FZ114">
        <v>5</v>
      </c>
      <c r="GA114">
        <v>5</v>
      </c>
      <c r="GB114">
        <v>3</v>
      </c>
      <c r="GC114">
        <v>3</v>
      </c>
      <c r="GD114">
        <v>3</v>
      </c>
      <c r="GE114">
        <v>3</v>
      </c>
      <c r="GF114">
        <v>3</v>
      </c>
      <c r="GG114">
        <v>3</v>
      </c>
      <c r="GH114">
        <v>3</v>
      </c>
      <c r="GI114">
        <v>3</v>
      </c>
      <c r="GJ114">
        <v>3</v>
      </c>
      <c r="GK114">
        <v>3</v>
      </c>
      <c r="GL114">
        <v>3</v>
      </c>
      <c r="GM114">
        <v>3</v>
      </c>
      <c r="GN114">
        <v>3</v>
      </c>
      <c r="GO114">
        <v>3</v>
      </c>
      <c r="GP114">
        <v>3</v>
      </c>
      <c r="GQ114">
        <v>3</v>
      </c>
      <c r="GR114">
        <v>3</v>
      </c>
      <c r="GS114">
        <v>3</v>
      </c>
      <c r="GT114">
        <v>1</v>
      </c>
      <c r="GU114">
        <v>3</v>
      </c>
      <c r="GV114">
        <v>3</v>
      </c>
      <c r="GW114">
        <v>3</v>
      </c>
      <c r="GX114">
        <v>3</v>
      </c>
      <c r="GY114">
        <v>3</v>
      </c>
      <c r="GZ114">
        <v>3</v>
      </c>
      <c r="HA114">
        <v>3</v>
      </c>
      <c r="HB114">
        <v>3</v>
      </c>
      <c r="HC114">
        <v>3</v>
      </c>
      <c r="HD114" s="38">
        <f t="shared" si="186"/>
        <v>4</v>
      </c>
      <c r="HE114" s="38">
        <f t="shared" si="187"/>
        <v>3</v>
      </c>
      <c r="HF114" s="38">
        <f t="shared" si="188"/>
        <v>3</v>
      </c>
      <c r="HG114" s="38">
        <f t="shared" si="189"/>
        <v>3</v>
      </c>
      <c r="HH114" s="38">
        <f t="shared" si="190"/>
        <v>3</v>
      </c>
      <c r="HI114" s="38">
        <f t="shared" si="191"/>
        <v>2.5</v>
      </c>
      <c r="HJ114" s="38">
        <f t="shared" si="192"/>
        <v>3</v>
      </c>
      <c r="HK114" s="38">
        <f t="shared" si="193"/>
        <v>3</v>
      </c>
      <c r="HL114" t="s">
        <v>609</v>
      </c>
      <c r="HM114">
        <v>0</v>
      </c>
      <c r="HN114" t="s">
        <v>584</v>
      </c>
      <c r="HO114">
        <v>1</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1</v>
      </c>
      <c r="JG114">
        <v>1</v>
      </c>
      <c r="JH114">
        <v>0</v>
      </c>
      <c r="JI114">
        <v>0</v>
      </c>
      <c r="JJ114">
        <v>0</v>
      </c>
      <c r="JK114">
        <v>0</v>
      </c>
      <c r="JL114">
        <v>0</v>
      </c>
      <c r="JM114">
        <v>0</v>
      </c>
      <c r="JN114">
        <v>0</v>
      </c>
      <c r="JO114">
        <v>2</v>
      </c>
      <c r="JP114">
        <v>2</v>
      </c>
      <c r="JQ114">
        <v>2</v>
      </c>
      <c r="JR114">
        <v>3</v>
      </c>
      <c r="JS114">
        <v>0</v>
      </c>
      <c r="JT114">
        <v>0</v>
      </c>
      <c r="JU114">
        <v>0</v>
      </c>
      <c r="JV114">
        <v>3</v>
      </c>
      <c r="JW114">
        <v>0</v>
      </c>
      <c r="JX114">
        <v>2</v>
      </c>
      <c r="JY114">
        <v>0</v>
      </c>
      <c r="JZ114">
        <v>2</v>
      </c>
      <c r="KA114">
        <v>0</v>
      </c>
      <c r="KB114">
        <v>0</v>
      </c>
      <c r="KC114">
        <v>0</v>
      </c>
      <c r="KD114" s="52">
        <f t="shared" si="194"/>
        <v>14</v>
      </c>
      <c r="KE114" s="48">
        <f t="shared" si="195"/>
        <v>2</v>
      </c>
      <c r="KF114" s="53">
        <f t="shared" si="196"/>
        <v>16</v>
      </c>
      <c r="KG114">
        <v>71</v>
      </c>
      <c r="KH114">
        <v>1</v>
      </c>
      <c r="KI114">
        <v>1</v>
      </c>
      <c r="KJ114">
        <v>1</v>
      </c>
      <c r="KK114">
        <v>0</v>
      </c>
      <c r="KL114">
        <v>0</v>
      </c>
      <c r="KM114">
        <v>0</v>
      </c>
      <c r="KN114">
        <v>0</v>
      </c>
      <c r="KO114">
        <v>0</v>
      </c>
      <c r="KP114">
        <v>0</v>
      </c>
      <c r="KQ114">
        <v>0</v>
      </c>
      <c r="KR114">
        <v>0</v>
      </c>
      <c r="KS114" t="s">
        <v>584</v>
      </c>
      <c r="KT114" t="s">
        <v>666</v>
      </c>
      <c r="KU114" t="s">
        <v>969</v>
      </c>
      <c r="KV114">
        <v>4</v>
      </c>
      <c r="KW114">
        <v>1</v>
      </c>
      <c r="KX114">
        <v>1</v>
      </c>
      <c r="KY114">
        <v>1</v>
      </c>
      <c r="KZ114">
        <v>99</v>
      </c>
      <c r="LA114">
        <v>2</v>
      </c>
      <c r="LB114">
        <v>2</v>
      </c>
      <c r="LC114">
        <v>2</v>
      </c>
      <c r="LD114">
        <v>2</v>
      </c>
      <c r="LE114">
        <v>2</v>
      </c>
      <c r="LF114">
        <v>2</v>
      </c>
      <c r="LG114" t="s">
        <v>584</v>
      </c>
      <c r="LH114">
        <v>3</v>
      </c>
      <c r="LI114">
        <v>3</v>
      </c>
      <c r="LJ114">
        <v>3</v>
      </c>
      <c r="LK114">
        <v>3</v>
      </c>
      <c r="LL114">
        <v>3</v>
      </c>
      <c r="LM114">
        <v>3</v>
      </c>
      <c r="LN114">
        <v>3</v>
      </c>
      <c r="LO114">
        <v>1</v>
      </c>
      <c r="LP114">
        <v>3</v>
      </c>
      <c r="LQ114">
        <v>3</v>
      </c>
      <c r="LR114">
        <v>2</v>
      </c>
      <c r="LS114">
        <v>2</v>
      </c>
      <c r="LT114">
        <v>1</v>
      </c>
      <c r="LU114">
        <v>1</v>
      </c>
      <c r="LV114">
        <v>2</v>
      </c>
      <c r="LW114">
        <v>1</v>
      </c>
      <c r="LX114">
        <v>3</v>
      </c>
      <c r="LY114">
        <v>2</v>
      </c>
      <c r="LZ114">
        <v>3</v>
      </c>
      <c r="MA114">
        <v>3</v>
      </c>
      <c r="MB114" s="3">
        <f t="shared" si="211"/>
        <v>3</v>
      </c>
      <c r="MC114" s="3">
        <f t="shared" si="240"/>
        <v>3</v>
      </c>
      <c r="MD114" s="3">
        <f t="shared" si="250"/>
        <v>3</v>
      </c>
      <c r="ME114" s="3">
        <f t="shared" si="251"/>
        <v>3</v>
      </c>
      <c r="MF114" s="3">
        <f t="shared" si="248"/>
        <v>3</v>
      </c>
      <c r="MG114" s="3">
        <f t="shared" si="249"/>
        <v>3</v>
      </c>
      <c r="MH114" s="3">
        <f t="shared" si="241"/>
        <v>3</v>
      </c>
      <c r="MI114" s="3">
        <f t="shared" si="242"/>
        <v>5</v>
      </c>
      <c r="MJ114" s="3">
        <f t="shared" si="257"/>
        <v>3</v>
      </c>
      <c r="MK114" s="3">
        <f t="shared" si="252"/>
        <v>3</v>
      </c>
      <c r="ML114" s="3">
        <f t="shared" si="258"/>
        <v>2</v>
      </c>
      <c r="MM114" s="3">
        <f t="shared" si="246"/>
        <v>2</v>
      </c>
      <c r="MN114" s="3">
        <f t="shared" si="259"/>
        <v>1</v>
      </c>
      <c r="MO114" s="3">
        <f t="shared" si="253"/>
        <v>1</v>
      </c>
      <c r="MP114" s="3">
        <f t="shared" si="260"/>
        <v>2</v>
      </c>
      <c r="MQ114" s="3">
        <f t="shared" si="261"/>
        <v>1</v>
      </c>
      <c r="MR114" s="3">
        <f t="shared" si="255"/>
        <v>3</v>
      </c>
      <c r="MS114" s="3">
        <f t="shared" si="243"/>
        <v>4</v>
      </c>
      <c r="MT114" s="3">
        <f t="shared" si="254"/>
        <v>3</v>
      </c>
      <c r="MU114" s="3">
        <f t="shared" si="244"/>
        <v>3</v>
      </c>
      <c r="MV114" s="34">
        <f t="shared" si="245"/>
        <v>54</v>
      </c>
      <c r="MW114">
        <v>3</v>
      </c>
      <c r="MX114">
        <v>2</v>
      </c>
      <c r="MY114">
        <v>3</v>
      </c>
      <c r="MZ114">
        <v>3</v>
      </c>
      <c r="NA114">
        <v>2</v>
      </c>
      <c r="NB114">
        <v>3</v>
      </c>
      <c r="NC114">
        <v>3</v>
      </c>
      <c r="ND114">
        <v>3</v>
      </c>
      <c r="NE114">
        <v>3</v>
      </c>
      <c r="NF114">
        <v>1</v>
      </c>
      <c r="NG114">
        <v>2</v>
      </c>
      <c r="NH114" s="59">
        <f t="shared" si="215"/>
        <v>0</v>
      </c>
      <c r="NI114">
        <f t="shared" si="216"/>
        <v>50</v>
      </c>
      <c r="NJ114">
        <f t="shared" si="217"/>
        <v>26</v>
      </c>
      <c r="NK114" s="34">
        <f t="shared" si="218"/>
        <v>52</v>
      </c>
    </row>
    <row r="115" spans="1:375" x14ac:dyDescent="0.2">
      <c r="A115" t="s">
        <v>203</v>
      </c>
      <c r="B115">
        <v>114</v>
      </c>
      <c r="C115" s="26">
        <v>42901</v>
      </c>
      <c r="D115">
        <v>5</v>
      </c>
      <c r="E115">
        <v>9</v>
      </c>
      <c r="F115">
        <v>6</v>
      </c>
      <c r="G115">
        <v>1</v>
      </c>
      <c r="H115">
        <v>0</v>
      </c>
      <c r="I115">
        <v>0</v>
      </c>
      <c r="J115">
        <v>0</v>
      </c>
      <c r="K115">
        <v>0</v>
      </c>
      <c r="L115">
        <v>0</v>
      </c>
      <c r="M115">
        <v>1</v>
      </c>
      <c r="N115">
        <v>1</v>
      </c>
      <c r="O115">
        <v>0</v>
      </c>
      <c r="P115">
        <v>1</v>
      </c>
      <c r="Q115">
        <v>0</v>
      </c>
      <c r="R115">
        <v>0</v>
      </c>
      <c r="S115">
        <v>0</v>
      </c>
      <c r="T115">
        <f t="shared" si="212"/>
        <v>0</v>
      </c>
      <c r="U115">
        <f t="shared" si="213"/>
        <v>0</v>
      </c>
      <c r="V115" s="35">
        <f t="shared" si="247"/>
        <v>3</v>
      </c>
      <c r="W115">
        <v>2</v>
      </c>
      <c r="X115">
        <v>0</v>
      </c>
      <c r="Y115">
        <v>2</v>
      </c>
      <c r="Z115">
        <v>1</v>
      </c>
      <c r="AA115">
        <v>1</v>
      </c>
      <c r="AB115">
        <v>3</v>
      </c>
      <c r="AC115">
        <v>0</v>
      </c>
      <c r="AD115">
        <v>3</v>
      </c>
      <c r="AE115">
        <v>1</v>
      </c>
      <c r="AF115">
        <v>2</v>
      </c>
      <c r="AG115">
        <v>4</v>
      </c>
      <c r="AH115">
        <v>2</v>
      </c>
      <c r="AI115">
        <v>3</v>
      </c>
      <c r="AJ115" s="38">
        <f t="shared" si="180"/>
        <v>10</v>
      </c>
      <c r="AK115" s="38">
        <f t="shared" si="181"/>
        <v>6</v>
      </c>
      <c r="AL115" s="38">
        <f t="shared" si="182"/>
        <v>8</v>
      </c>
      <c r="AM115" s="38">
        <f t="shared" si="183"/>
        <v>24</v>
      </c>
      <c r="AN115">
        <v>0</v>
      </c>
      <c r="AO115">
        <v>1</v>
      </c>
      <c r="AP115">
        <v>0</v>
      </c>
      <c r="AQ115">
        <v>0</v>
      </c>
      <c r="AR115">
        <v>0</v>
      </c>
      <c r="AS115">
        <v>0</v>
      </c>
      <c r="AT115">
        <v>1</v>
      </c>
      <c r="AU115">
        <v>0</v>
      </c>
      <c r="AV115">
        <v>0</v>
      </c>
      <c r="AW115">
        <v>0</v>
      </c>
      <c r="AX115">
        <v>0</v>
      </c>
      <c r="AY115">
        <v>1</v>
      </c>
      <c r="AZ115">
        <v>0</v>
      </c>
      <c r="BA115">
        <v>0</v>
      </c>
      <c r="BB115">
        <v>0</v>
      </c>
      <c r="BC115">
        <v>1</v>
      </c>
      <c r="BD115">
        <v>0</v>
      </c>
      <c r="BE115">
        <v>0</v>
      </c>
      <c r="BF115">
        <v>0</v>
      </c>
      <c r="BG115">
        <v>0</v>
      </c>
      <c r="BH115">
        <v>0</v>
      </c>
      <c r="BI115">
        <v>1</v>
      </c>
      <c r="BJ115">
        <v>0</v>
      </c>
      <c r="BK115">
        <v>0</v>
      </c>
      <c r="BL115">
        <v>0</v>
      </c>
      <c r="BM115">
        <v>1</v>
      </c>
      <c r="BN115">
        <v>0</v>
      </c>
      <c r="BO115">
        <v>0</v>
      </c>
      <c r="BP115">
        <v>0</v>
      </c>
      <c r="BQ115">
        <v>0</v>
      </c>
      <c r="BR115">
        <v>0</v>
      </c>
      <c r="BS115">
        <v>1</v>
      </c>
      <c r="BT115">
        <v>0</v>
      </c>
      <c r="BU115">
        <v>0</v>
      </c>
      <c r="BV115">
        <v>0</v>
      </c>
      <c r="BW115">
        <v>0</v>
      </c>
      <c r="BX115">
        <v>1</v>
      </c>
      <c r="BY115">
        <v>0</v>
      </c>
      <c r="BZ115">
        <v>0</v>
      </c>
      <c r="CA115">
        <v>0</v>
      </c>
      <c r="CB115">
        <v>1</v>
      </c>
      <c r="CC115">
        <v>0</v>
      </c>
      <c r="CD115">
        <v>0</v>
      </c>
      <c r="CE115">
        <v>0</v>
      </c>
      <c r="CF115">
        <v>0</v>
      </c>
      <c r="CG115">
        <v>0</v>
      </c>
      <c r="CH115">
        <v>1</v>
      </c>
      <c r="CI115">
        <v>0</v>
      </c>
      <c r="CJ115">
        <v>0</v>
      </c>
      <c r="CK115">
        <v>0</v>
      </c>
      <c r="CL115">
        <v>1</v>
      </c>
      <c r="CM115">
        <v>0</v>
      </c>
      <c r="CN115">
        <v>0</v>
      </c>
      <c r="CO115">
        <v>0</v>
      </c>
      <c r="CP115">
        <v>0</v>
      </c>
      <c r="CQ115">
        <v>1</v>
      </c>
      <c r="CR115">
        <v>0</v>
      </c>
      <c r="CS115">
        <v>0</v>
      </c>
      <c r="CT115">
        <v>0</v>
      </c>
      <c r="CU115">
        <v>0</v>
      </c>
      <c r="CV115">
        <v>1</v>
      </c>
      <c r="CW115">
        <v>0</v>
      </c>
      <c r="CX115">
        <v>0</v>
      </c>
      <c r="CY115">
        <v>0</v>
      </c>
      <c r="CZ115">
        <v>0</v>
      </c>
      <c r="DA115">
        <v>0</v>
      </c>
      <c r="DB115">
        <v>1</v>
      </c>
      <c r="DC115">
        <v>0</v>
      </c>
      <c r="DD115">
        <v>0</v>
      </c>
      <c r="DE115">
        <v>0</v>
      </c>
      <c r="DF115">
        <v>1</v>
      </c>
      <c r="DG115">
        <v>0</v>
      </c>
      <c r="DH115">
        <v>0</v>
      </c>
      <c r="DI115">
        <v>0</v>
      </c>
      <c r="DJ115">
        <v>0</v>
      </c>
      <c r="DK115">
        <v>0</v>
      </c>
      <c r="DL115">
        <v>1</v>
      </c>
      <c r="DM115">
        <v>0</v>
      </c>
      <c r="DN115">
        <v>0</v>
      </c>
      <c r="DO115">
        <v>0</v>
      </c>
      <c r="DP115">
        <v>0</v>
      </c>
      <c r="DQ115">
        <v>1</v>
      </c>
      <c r="DR115">
        <v>0</v>
      </c>
      <c r="DS115">
        <v>0</v>
      </c>
      <c r="DT115">
        <v>0</v>
      </c>
      <c r="DU115">
        <v>1</v>
      </c>
      <c r="DV115">
        <v>0</v>
      </c>
      <c r="DW115">
        <v>0</v>
      </c>
      <c r="DX115">
        <v>0</v>
      </c>
      <c r="DY115">
        <v>0</v>
      </c>
      <c r="DZ115">
        <v>1</v>
      </c>
      <c r="EA115">
        <v>0</v>
      </c>
      <c r="EB115">
        <v>0</v>
      </c>
      <c r="EC115">
        <v>0</v>
      </c>
      <c r="ED115">
        <v>0</v>
      </c>
      <c r="EF115">
        <v>1</v>
      </c>
      <c r="EG115">
        <v>0</v>
      </c>
      <c r="EH115">
        <v>0</v>
      </c>
      <c r="EI115">
        <v>0</v>
      </c>
      <c r="EJ115">
        <v>0</v>
      </c>
      <c r="EK115">
        <v>1</v>
      </c>
      <c r="EL115">
        <v>0</v>
      </c>
      <c r="EM115">
        <v>0</v>
      </c>
      <c r="EN115">
        <v>0</v>
      </c>
      <c r="EO115">
        <v>0</v>
      </c>
      <c r="EP115" s="40">
        <f t="shared" si="219"/>
        <v>1</v>
      </c>
      <c r="EQ115" s="40">
        <f t="shared" si="220"/>
        <v>1</v>
      </c>
      <c r="ER115" s="40">
        <f t="shared" si="221"/>
        <v>1</v>
      </c>
      <c r="ES115" s="40">
        <f t="shared" si="222"/>
        <v>0</v>
      </c>
      <c r="ET115" s="40">
        <f t="shared" si="223"/>
        <v>1</v>
      </c>
      <c r="EU115" s="40">
        <f t="shared" si="224"/>
        <v>0</v>
      </c>
      <c r="EV115" s="40">
        <f t="shared" si="225"/>
        <v>1</v>
      </c>
      <c r="EW115" s="40">
        <f t="shared" si="226"/>
        <v>1</v>
      </c>
      <c r="EX115" s="40">
        <f t="shared" si="227"/>
        <v>0</v>
      </c>
      <c r="EY115" s="40">
        <f t="shared" si="228"/>
        <v>1</v>
      </c>
      <c r="EZ115" s="40">
        <f t="shared" si="229"/>
        <v>0</v>
      </c>
      <c r="FA115" s="40">
        <f t="shared" si="230"/>
        <v>0</v>
      </c>
      <c r="FB115" s="40">
        <f t="shared" si="231"/>
        <v>0</v>
      </c>
      <c r="FC115" s="40">
        <f t="shared" si="232"/>
        <v>1</v>
      </c>
      <c r="FD115" s="40">
        <f t="shared" si="233"/>
        <v>0</v>
      </c>
      <c r="FE115" s="40">
        <f t="shared" si="234"/>
        <v>1</v>
      </c>
      <c r="FF115" s="40">
        <f t="shared" si="235"/>
        <v>1</v>
      </c>
      <c r="FG115" s="40">
        <f t="shared" si="236"/>
        <v>0</v>
      </c>
      <c r="FH115" s="40">
        <f t="shared" si="237"/>
        <v>0</v>
      </c>
      <c r="FI115" s="40">
        <f t="shared" si="238"/>
        <v>0</v>
      </c>
      <c r="FJ115" s="40">
        <f t="shared" si="239"/>
        <v>0</v>
      </c>
      <c r="FK115" s="38">
        <f t="shared" si="256"/>
        <v>10</v>
      </c>
      <c r="FL115">
        <v>4</v>
      </c>
      <c r="FM115">
        <v>7</v>
      </c>
      <c r="FN115">
        <v>7</v>
      </c>
      <c r="FO115">
        <v>7</v>
      </c>
      <c r="FP115">
        <v>7</v>
      </c>
      <c r="FQ115">
        <v>4</v>
      </c>
      <c r="FR115">
        <v>4</v>
      </c>
      <c r="FS115">
        <v>4</v>
      </c>
      <c r="FT115">
        <v>6</v>
      </c>
      <c r="FU115">
        <v>2</v>
      </c>
      <c r="FV115" s="38">
        <f t="shared" si="184"/>
        <v>28</v>
      </c>
      <c r="FW115" s="38">
        <f t="shared" si="185"/>
        <v>24</v>
      </c>
      <c r="FX115">
        <v>4</v>
      </c>
      <c r="FY115">
        <v>4</v>
      </c>
      <c r="FZ115">
        <v>3</v>
      </c>
      <c r="GA115">
        <v>1</v>
      </c>
      <c r="GB115">
        <v>3</v>
      </c>
      <c r="GC115">
        <v>3</v>
      </c>
      <c r="GD115">
        <v>5</v>
      </c>
      <c r="GE115">
        <v>3</v>
      </c>
      <c r="GF115">
        <v>1</v>
      </c>
      <c r="GG115">
        <v>1</v>
      </c>
      <c r="GH115">
        <v>1</v>
      </c>
      <c r="GI115">
        <v>2</v>
      </c>
      <c r="GJ115">
        <v>1</v>
      </c>
      <c r="GK115">
        <v>2</v>
      </c>
      <c r="GL115">
        <v>1</v>
      </c>
      <c r="GM115">
        <v>1</v>
      </c>
      <c r="GN115">
        <v>1</v>
      </c>
      <c r="GO115">
        <v>1</v>
      </c>
      <c r="GP115">
        <v>2</v>
      </c>
      <c r="GQ115">
        <v>1</v>
      </c>
      <c r="GR115">
        <v>1</v>
      </c>
      <c r="GS115">
        <v>1</v>
      </c>
      <c r="GT115">
        <v>1</v>
      </c>
      <c r="GU115">
        <v>1</v>
      </c>
      <c r="GV115">
        <v>1</v>
      </c>
      <c r="GW115">
        <v>1</v>
      </c>
      <c r="GX115">
        <v>1</v>
      </c>
      <c r="GY115">
        <v>1</v>
      </c>
      <c r="GZ115">
        <v>1</v>
      </c>
      <c r="HA115">
        <v>1</v>
      </c>
      <c r="HB115">
        <v>1</v>
      </c>
      <c r="HC115">
        <v>1</v>
      </c>
      <c r="HD115" s="38">
        <f t="shared" si="186"/>
        <v>3</v>
      </c>
      <c r="HE115" s="38">
        <f t="shared" si="187"/>
        <v>3.6666666666666665</v>
      </c>
      <c r="HF115" s="38">
        <f t="shared" si="188"/>
        <v>1.6666666666666667</v>
      </c>
      <c r="HG115" s="38">
        <f t="shared" si="189"/>
        <v>1.2857142857142858</v>
      </c>
      <c r="HH115" s="38">
        <f t="shared" si="190"/>
        <v>1.2</v>
      </c>
      <c r="HI115" s="38">
        <f t="shared" si="191"/>
        <v>1</v>
      </c>
      <c r="HJ115" s="38">
        <f t="shared" si="192"/>
        <v>1</v>
      </c>
      <c r="HK115" s="38">
        <f t="shared" si="193"/>
        <v>1</v>
      </c>
      <c r="HL115" t="s">
        <v>970</v>
      </c>
      <c r="HM115">
        <v>0</v>
      </c>
      <c r="HN115" t="s">
        <v>584</v>
      </c>
      <c r="HO115">
        <v>7</v>
      </c>
      <c r="HP115">
        <v>0</v>
      </c>
      <c r="HQ115">
        <v>0</v>
      </c>
      <c r="HR115">
        <v>0</v>
      </c>
      <c r="HS115">
        <v>0</v>
      </c>
      <c r="HT115">
        <v>0</v>
      </c>
      <c r="HU115">
        <v>0</v>
      </c>
      <c r="HV115">
        <v>0</v>
      </c>
      <c r="HW115">
        <v>0</v>
      </c>
      <c r="HX115">
        <v>1</v>
      </c>
      <c r="HY115">
        <v>1</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1</v>
      </c>
      <c r="IY115">
        <v>1</v>
      </c>
      <c r="IZ115">
        <v>0</v>
      </c>
      <c r="JA115">
        <v>0</v>
      </c>
      <c r="JB115">
        <v>0</v>
      </c>
      <c r="JC115">
        <v>0</v>
      </c>
      <c r="JD115">
        <v>0</v>
      </c>
      <c r="JE115">
        <v>0</v>
      </c>
      <c r="JF115">
        <v>0</v>
      </c>
      <c r="JG115">
        <v>0</v>
      </c>
      <c r="JH115">
        <v>0</v>
      </c>
      <c r="JI115">
        <v>0</v>
      </c>
      <c r="JJ115">
        <v>0</v>
      </c>
      <c r="JK115">
        <v>0</v>
      </c>
      <c r="JL115">
        <v>0</v>
      </c>
      <c r="JM115">
        <v>0</v>
      </c>
      <c r="JN115">
        <v>0</v>
      </c>
      <c r="JO115">
        <v>3</v>
      </c>
      <c r="JP115">
        <v>1</v>
      </c>
      <c r="JQ115">
        <v>1</v>
      </c>
      <c r="JR115">
        <v>3</v>
      </c>
      <c r="JS115">
        <v>1</v>
      </c>
      <c r="JT115">
        <v>0</v>
      </c>
      <c r="JU115">
        <v>0</v>
      </c>
      <c r="JV115">
        <v>3</v>
      </c>
      <c r="JW115">
        <v>2</v>
      </c>
      <c r="JX115">
        <v>2</v>
      </c>
      <c r="JY115">
        <v>0</v>
      </c>
      <c r="JZ115">
        <v>0</v>
      </c>
      <c r="KA115">
        <v>0</v>
      </c>
      <c r="KB115">
        <v>0</v>
      </c>
      <c r="KC115">
        <v>1</v>
      </c>
      <c r="KD115" s="52">
        <f t="shared" si="194"/>
        <v>16</v>
      </c>
      <c r="KE115" s="48">
        <f t="shared" si="195"/>
        <v>1</v>
      </c>
      <c r="KF115" s="53">
        <f t="shared" si="196"/>
        <v>17</v>
      </c>
      <c r="KG115">
        <v>56</v>
      </c>
      <c r="KH115">
        <v>1</v>
      </c>
      <c r="KI115">
        <v>0</v>
      </c>
      <c r="KJ115">
        <v>0</v>
      </c>
      <c r="KK115">
        <v>0</v>
      </c>
      <c r="KL115">
        <v>0</v>
      </c>
      <c r="KM115">
        <v>0</v>
      </c>
      <c r="KN115">
        <v>0</v>
      </c>
      <c r="KO115">
        <v>0</v>
      </c>
      <c r="KP115">
        <v>0</v>
      </c>
      <c r="KQ115">
        <v>0</v>
      </c>
      <c r="KR115">
        <v>0</v>
      </c>
      <c r="KS115" t="s">
        <v>584</v>
      </c>
      <c r="KT115" t="s">
        <v>971</v>
      </c>
      <c r="KU115" t="s">
        <v>972</v>
      </c>
      <c r="KV115">
        <v>2</v>
      </c>
      <c r="KW115">
        <v>1</v>
      </c>
      <c r="KX115">
        <v>1</v>
      </c>
      <c r="KY115">
        <v>2</v>
      </c>
      <c r="KZ115">
        <v>0</v>
      </c>
      <c r="LA115">
        <v>2</v>
      </c>
      <c r="LB115">
        <v>2</v>
      </c>
      <c r="LC115">
        <v>2</v>
      </c>
      <c r="LD115">
        <v>2</v>
      </c>
      <c r="LE115">
        <v>2</v>
      </c>
      <c r="LF115">
        <v>2</v>
      </c>
      <c r="LG115" t="s">
        <v>584</v>
      </c>
      <c r="LH115">
        <v>3</v>
      </c>
      <c r="LI115">
        <v>2</v>
      </c>
      <c r="LJ115">
        <v>2</v>
      </c>
      <c r="LK115">
        <v>5</v>
      </c>
      <c r="LL115">
        <v>5</v>
      </c>
      <c r="LM115">
        <v>3</v>
      </c>
      <c r="LN115">
        <v>5</v>
      </c>
      <c r="LO115">
        <v>1</v>
      </c>
      <c r="LP115">
        <v>1</v>
      </c>
      <c r="LQ115">
        <v>3</v>
      </c>
      <c r="LR115">
        <v>5</v>
      </c>
      <c r="LS115">
        <v>5</v>
      </c>
      <c r="LT115">
        <v>5</v>
      </c>
      <c r="LU115">
        <v>1</v>
      </c>
      <c r="LV115">
        <v>1</v>
      </c>
      <c r="LW115">
        <v>1</v>
      </c>
      <c r="LX115">
        <v>5</v>
      </c>
      <c r="LY115">
        <v>3</v>
      </c>
      <c r="LZ115">
        <v>1</v>
      </c>
      <c r="MA115">
        <v>1</v>
      </c>
      <c r="MB115" s="3">
        <f t="shared" si="211"/>
        <v>3</v>
      </c>
      <c r="MC115" s="3">
        <f t="shared" si="240"/>
        <v>4</v>
      </c>
      <c r="MD115" s="3">
        <f t="shared" si="250"/>
        <v>2</v>
      </c>
      <c r="ME115" s="3">
        <f t="shared" si="251"/>
        <v>5</v>
      </c>
      <c r="MF115" s="3">
        <f t="shared" si="248"/>
        <v>5</v>
      </c>
      <c r="MG115" s="3">
        <f t="shared" si="249"/>
        <v>3</v>
      </c>
      <c r="MH115" s="3">
        <f t="shared" si="241"/>
        <v>1</v>
      </c>
      <c r="MI115" s="3">
        <f t="shared" si="242"/>
        <v>5</v>
      </c>
      <c r="MJ115" s="3">
        <f t="shared" si="257"/>
        <v>1</v>
      </c>
      <c r="MK115" s="3">
        <f t="shared" si="252"/>
        <v>3</v>
      </c>
      <c r="ML115" s="3">
        <f t="shared" si="258"/>
        <v>5</v>
      </c>
      <c r="MM115" s="3">
        <f t="shared" si="246"/>
        <v>5</v>
      </c>
      <c r="MN115" s="3">
        <f t="shared" si="259"/>
        <v>5</v>
      </c>
      <c r="MO115" s="3">
        <f t="shared" si="253"/>
        <v>1</v>
      </c>
      <c r="MP115" s="3">
        <f t="shared" si="260"/>
        <v>1</v>
      </c>
      <c r="MQ115" s="3">
        <f t="shared" si="261"/>
        <v>1</v>
      </c>
      <c r="MR115" s="3">
        <f t="shared" si="255"/>
        <v>5</v>
      </c>
      <c r="MS115" s="3">
        <f t="shared" si="243"/>
        <v>3</v>
      </c>
      <c r="MT115" s="3">
        <f t="shared" si="254"/>
        <v>1</v>
      </c>
      <c r="MU115" s="3">
        <f t="shared" si="244"/>
        <v>5</v>
      </c>
      <c r="MV115" s="34">
        <f t="shared" si="245"/>
        <v>64</v>
      </c>
      <c r="MW115">
        <v>2</v>
      </c>
      <c r="MX115">
        <v>0</v>
      </c>
      <c r="MY115">
        <v>1</v>
      </c>
      <c r="MZ115">
        <v>1</v>
      </c>
      <c r="NA115">
        <v>2</v>
      </c>
      <c r="NB115">
        <v>2</v>
      </c>
      <c r="NC115">
        <v>1</v>
      </c>
      <c r="ND115">
        <v>0</v>
      </c>
      <c r="NE115">
        <v>0</v>
      </c>
      <c r="NF115">
        <v>2</v>
      </c>
      <c r="NG115">
        <v>2</v>
      </c>
      <c r="NH115" s="59">
        <f t="shared" si="215"/>
        <v>0</v>
      </c>
      <c r="NI115">
        <f t="shared" si="216"/>
        <v>50</v>
      </c>
      <c r="NJ115">
        <f t="shared" si="217"/>
        <v>11</v>
      </c>
      <c r="NK115" s="34">
        <f t="shared" si="218"/>
        <v>22</v>
      </c>
    </row>
    <row r="116" spans="1:375" x14ac:dyDescent="0.2">
      <c r="A116" t="s">
        <v>204</v>
      </c>
      <c r="B116">
        <v>115</v>
      </c>
      <c r="C116" s="26">
        <v>42886</v>
      </c>
      <c r="D116">
        <v>6</v>
      </c>
      <c r="E116">
        <v>8</v>
      </c>
      <c r="F116">
        <v>6</v>
      </c>
      <c r="G116">
        <v>0</v>
      </c>
      <c r="H116">
        <v>1</v>
      </c>
      <c r="I116">
        <v>0</v>
      </c>
      <c r="J116">
        <v>0</v>
      </c>
      <c r="K116">
        <v>0</v>
      </c>
      <c r="L116">
        <v>1</v>
      </c>
      <c r="M116">
        <v>2</v>
      </c>
      <c r="N116">
        <v>2</v>
      </c>
      <c r="O116">
        <v>1</v>
      </c>
      <c r="P116">
        <v>2</v>
      </c>
      <c r="Q116">
        <v>1</v>
      </c>
      <c r="R116">
        <v>2</v>
      </c>
      <c r="S116">
        <v>2</v>
      </c>
      <c r="T116">
        <f t="shared" si="212"/>
        <v>-1</v>
      </c>
      <c r="U116">
        <f t="shared" si="213"/>
        <v>2</v>
      </c>
      <c r="V116" s="35">
        <f t="shared" si="247"/>
        <v>13</v>
      </c>
      <c r="W116">
        <v>2</v>
      </c>
      <c r="X116">
        <v>2</v>
      </c>
      <c r="Y116">
        <v>3</v>
      </c>
      <c r="Z116">
        <v>2</v>
      </c>
      <c r="AA116">
        <v>2</v>
      </c>
      <c r="AB116">
        <v>1</v>
      </c>
      <c r="AC116">
        <v>1</v>
      </c>
      <c r="AD116">
        <v>3</v>
      </c>
      <c r="AE116">
        <v>3</v>
      </c>
      <c r="AF116">
        <v>2</v>
      </c>
      <c r="AG116">
        <v>3</v>
      </c>
      <c r="AH116">
        <v>3</v>
      </c>
      <c r="AI116">
        <v>3</v>
      </c>
      <c r="AJ116" s="38">
        <f t="shared" si="180"/>
        <v>11</v>
      </c>
      <c r="AK116" s="38">
        <f t="shared" si="181"/>
        <v>5</v>
      </c>
      <c r="AL116" s="38">
        <f t="shared" si="182"/>
        <v>14</v>
      </c>
      <c r="AM116" s="38">
        <f t="shared" si="183"/>
        <v>30</v>
      </c>
      <c r="AN116">
        <v>0</v>
      </c>
      <c r="AO116">
        <v>1</v>
      </c>
      <c r="AP116">
        <v>0</v>
      </c>
      <c r="AQ116">
        <v>0</v>
      </c>
      <c r="AR116">
        <v>0</v>
      </c>
      <c r="AS116">
        <v>1</v>
      </c>
      <c r="AT116">
        <v>0</v>
      </c>
      <c r="AU116">
        <v>0</v>
      </c>
      <c r="AV116">
        <v>0</v>
      </c>
      <c r="AW116">
        <v>0</v>
      </c>
      <c r="AX116">
        <v>1</v>
      </c>
      <c r="AY116">
        <v>0</v>
      </c>
      <c r="AZ116">
        <v>0</v>
      </c>
      <c r="BA116">
        <v>0</v>
      </c>
      <c r="BB116">
        <v>0</v>
      </c>
      <c r="BC116">
        <v>0</v>
      </c>
      <c r="BD116">
        <v>1</v>
      </c>
      <c r="BE116">
        <v>0</v>
      </c>
      <c r="BF116">
        <v>0</v>
      </c>
      <c r="BG116">
        <v>0</v>
      </c>
      <c r="BH116">
        <v>1</v>
      </c>
      <c r="BI116">
        <v>0</v>
      </c>
      <c r="BJ116">
        <v>0</v>
      </c>
      <c r="BK116">
        <v>0</v>
      </c>
      <c r="BL116">
        <v>0</v>
      </c>
      <c r="BM116">
        <v>1</v>
      </c>
      <c r="BN116">
        <v>0</v>
      </c>
      <c r="BO116">
        <v>0</v>
      </c>
      <c r="BP116">
        <v>0</v>
      </c>
      <c r="BQ116">
        <v>0</v>
      </c>
      <c r="BR116">
        <v>1</v>
      </c>
      <c r="BS116">
        <v>0</v>
      </c>
      <c r="BT116">
        <v>0</v>
      </c>
      <c r="BU116">
        <v>0</v>
      </c>
      <c r="BV116">
        <v>0</v>
      </c>
      <c r="BW116">
        <v>1</v>
      </c>
      <c r="BX116">
        <v>0</v>
      </c>
      <c r="BY116">
        <v>0</v>
      </c>
      <c r="BZ116">
        <v>0</v>
      </c>
      <c r="CA116">
        <v>0</v>
      </c>
      <c r="CB116">
        <v>1</v>
      </c>
      <c r="CC116">
        <v>0</v>
      </c>
      <c r="CD116">
        <v>0</v>
      </c>
      <c r="CE116">
        <v>0</v>
      </c>
      <c r="CF116">
        <v>0</v>
      </c>
      <c r="CG116">
        <v>1</v>
      </c>
      <c r="CH116">
        <v>0</v>
      </c>
      <c r="CI116">
        <v>0</v>
      </c>
      <c r="CJ116">
        <v>0</v>
      </c>
      <c r="CK116">
        <v>0</v>
      </c>
      <c r="CL116">
        <v>1</v>
      </c>
      <c r="CM116">
        <v>0</v>
      </c>
      <c r="CN116">
        <v>0</v>
      </c>
      <c r="CO116">
        <v>0</v>
      </c>
      <c r="CP116">
        <v>0</v>
      </c>
      <c r="CQ116">
        <v>0</v>
      </c>
      <c r="CR116">
        <v>1</v>
      </c>
      <c r="CS116">
        <v>0</v>
      </c>
      <c r="CT116">
        <v>0</v>
      </c>
      <c r="CU116">
        <v>0</v>
      </c>
      <c r="CV116">
        <v>0</v>
      </c>
      <c r="CW116">
        <v>1</v>
      </c>
      <c r="CX116">
        <v>0</v>
      </c>
      <c r="CY116">
        <v>0</v>
      </c>
      <c r="CZ116">
        <v>0</v>
      </c>
      <c r="DA116">
        <v>1</v>
      </c>
      <c r="DB116">
        <v>0</v>
      </c>
      <c r="DC116">
        <v>0</v>
      </c>
      <c r="DD116">
        <v>0</v>
      </c>
      <c r="DE116">
        <v>0</v>
      </c>
      <c r="DF116">
        <v>0</v>
      </c>
      <c r="DG116">
        <v>1</v>
      </c>
      <c r="DH116">
        <v>0</v>
      </c>
      <c r="DI116">
        <v>0</v>
      </c>
      <c r="DJ116">
        <v>0</v>
      </c>
      <c r="DK116">
        <v>0</v>
      </c>
      <c r="DL116">
        <v>1</v>
      </c>
      <c r="DM116">
        <v>0</v>
      </c>
      <c r="DN116">
        <v>0</v>
      </c>
      <c r="DO116">
        <v>0</v>
      </c>
      <c r="DP116">
        <v>0</v>
      </c>
      <c r="DQ116">
        <v>1</v>
      </c>
      <c r="DR116">
        <v>0</v>
      </c>
      <c r="DS116">
        <v>0</v>
      </c>
      <c r="DT116">
        <v>0</v>
      </c>
      <c r="DU116">
        <v>1</v>
      </c>
      <c r="DV116">
        <v>0</v>
      </c>
      <c r="DW116">
        <v>0</v>
      </c>
      <c r="DX116">
        <v>0</v>
      </c>
      <c r="DY116">
        <v>0</v>
      </c>
      <c r="DZ116">
        <v>0</v>
      </c>
      <c r="EA116">
        <v>1</v>
      </c>
      <c r="EB116">
        <v>0</v>
      </c>
      <c r="EC116">
        <v>0</v>
      </c>
      <c r="ED116">
        <v>0</v>
      </c>
      <c r="EE116">
        <v>0</v>
      </c>
      <c r="EF116">
        <v>0</v>
      </c>
      <c r="EG116">
        <v>1</v>
      </c>
      <c r="EH116">
        <v>0</v>
      </c>
      <c r="EI116">
        <v>0</v>
      </c>
      <c r="EJ116">
        <v>0</v>
      </c>
      <c r="EK116">
        <v>1</v>
      </c>
      <c r="EL116">
        <v>0</v>
      </c>
      <c r="EM116">
        <v>0</v>
      </c>
      <c r="EN116">
        <v>0</v>
      </c>
      <c r="EO116">
        <v>0</v>
      </c>
      <c r="EP116" s="40">
        <f t="shared" si="219"/>
        <v>1</v>
      </c>
      <c r="EQ116" s="40">
        <f t="shared" si="220"/>
        <v>0</v>
      </c>
      <c r="ER116" s="40">
        <f t="shared" si="221"/>
        <v>0</v>
      </c>
      <c r="ES116" s="40">
        <f t="shared" si="222"/>
        <v>1</v>
      </c>
      <c r="ET116" s="40">
        <f t="shared" si="223"/>
        <v>0</v>
      </c>
      <c r="EU116" s="40">
        <f t="shared" si="224"/>
        <v>0</v>
      </c>
      <c r="EV116" s="40">
        <f t="shared" si="225"/>
        <v>0</v>
      </c>
      <c r="EW116" s="40">
        <f t="shared" si="226"/>
        <v>0</v>
      </c>
      <c r="EX116" s="40">
        <f t="shared" si="227"/>
        <v>0</v>
      </c>
      <c r="EY116" s="40">
        <f t="shared" si="228"/>
        <v>0</v>
      </c>
      <c r="EZ116" s="40">
        <f t="shared" si="229"/>
        <v>0</v>
      </c>
      <c r="FA116" s="40">
        <f t="shared" si="230"/>
        <v>1</v>
      </c>
      <c r="FB116" s="40">
        <f t="shared" si="231"/>
        <v>1</v>
      </c>
      <c r="FC116" s="40">
        <f t="shared" si="232"/>
        <v>0</v>
      </c>
      <c r="FD116" s="40">
        <f t="shared" si="233"/>
        <v>1</v>
      </c>
      <c r="FE116" s="40">
        <f t="shared" si="234"/>
        <v>1</v>
      </c>
      <c r="FF116" s="40">
        <f t="shared" si="235"/>
        <v>1</v>
      </c>
      <c r="FG116" s="40">
        <f t="shared" si="236"/>
        <v>0</v>
      </c>
      <c r="FH116" s="40">
        <f t="shared" si="237"/>
        <v>1</v>
      </c>
      <c r="FI116" s="40">
        <f t="shared" si="238"/>
        <v>1</v>
      </c>
      <c r="FJ116" s="40">
        <f t="shared" si="239"/>
        <v>0</v>
      </c>
      <c r="FK116" s="38">
        <f t="shared" si="256"/>
        <v>9</v>
      </c>
      <c r="FL116">
        <v>6</v>
      </c>
      <c r="FM116">
        <v>7</v>
      </c>
      <c r="FN116">
        <v>7</v>
      </c>
      <c r="FO116">
        <v>7</v>
      </c>
      <c r="FP116">
        <v>7</v>
      </c>
      <c r="FQ116">
        <v>7</v>
      </c>
      <c r="FR116">
        <v>7</v>
      </c>
      <c r="FS116">
        <v>7</v>
      </c>
      <c r="FT116">
        <v>7</v>
      </c>
      <c r="FU116">
        <v>6</v>
      </c>
      <c r="FV116" s="38">
        <f t="shared" si="184"/>
        <v>40</v>
      </c>
      <c r="FW116" s="38">
        <f t="shared" si="185"/>
        <v>28</v>
      </c>
      <c r="FX116">
        <v>1</v>
      </c>
      <c r="FY116">
        <v>1</v>
      </c>
      <c r="FZ116">
        <v>1</v>
      </c>
      <c r="GA116">
        <v>3</v>
      </c>
      <c r="GB116">
        <v>3</v>
      </c>
      <c r="GC116">
        <v>3</v>
      </c>
      <c r="GD116">
        <v>4</v>
      </c>
      <c r="GE116">
        <v>2</v>
      </c>
      <c r="GF116">
        <v>2</v>
      </c>
      <c r="GG116">
        <v>0</v>
      </c>
      <c r="GH116">
        <v>2</v>
      </c>
      <c r="GI116">
        <v>2</v>
      </c>
      <c r="GJ116">
        <v>2</v>
      </c>
      <c r="GK116">
        <v>2</v>
      </c>
      <c r="GL116">
        <v>2</v>
      </c>
      <c r="GM116">
        <v>2</v>
      </c>
      <c r="GN116">
        <v>2</v>
      </c>
      <c r="GO116">
        <v>4</v>
      </c>
      <c r="GP116">
        <v>2</v>
      </c>
      <c r="GQ116">
        <v>3</v>
      </c>
      <c r="GR116">
        <v>3</v>
      </c>
      <c r="GS116">
        <v>3</v>
      </c>
      <c r="GT116">
        <v>2</v>
      </c>
      <c r="GU116">
        <v>3</v>
      </c>
      <c r="GV116">
        <v>3</v>
      </c>
      <c r="GW116">
        <v>2</v>
      </c>
      <c r="GX116">
        <v>2</v>
      </c>
      <c r="GY116">
        <v>2</v>
      </c>
      <c r="GZ116">
        <v>2</v>
      </c>
      <c r="HA116">
        <v>3</v>
      </c>
      <c r="HB116">
        <v>2</v>
      </c>
      <c r="HC116">
        <v>2</v>
      </c>
      <c r="HD116" s="38">
        <f t="shared" si="186"/>
        <v>1.5</v>
      </c>
      <c r="HE116" s="38">
        <f t="shared" si="187"/>
        <v>3.3333333333333335</v>
      </c>
      <c r="HF116" s="38">
        <f t="shared" si="188"/>
        <v>1.3333333333333333</v>
      </c>
      <c r="HG116" s="38">
        <f t="shared" si="189"/>
        <v>2</v>
      </c>
      <c r="HH116" s="38">
        <f t="shared" si="190"/>
        <v>3</v>
      </c>
      <c r="HI116" s="38">
        <f t="shared" si="191"/>
        <v>2.5</v>
      </c>
      <c r="HJ116" s="38">
        <f t="shared" si="192"/>
        <v>2</v>
      </c>
      <c r="HK116" s="38">
        <f t="shared" si="193"/>
        <v>2.3333333333333335</v>
      </c>
      <c r="HL116" t="s">
        <v>973</v>
      </c>
      <c r="HM116">
        <v>1</v>
      </c>
      <c r="HN116" t="s">
        <v>974</v>
      </c>
      <c r="HO116">
        <v>7</v>
      </c>
      <c r="HP116">
        <v>0</v>
      </c>
      <c r="HQ116">
        <v>0</v>
      </c>
      <c r="HR116">
        <v>0</v>
      </c>
      <c r="HS116">
        <v>0</v>
      </c>
      <c r="HT116">
        <v>1</v>
      </c>
      <c r="HU116">
        <v>0</v>
      </c>
      <c r="HV116">
        <v>0</v>
      </c>
      <c r="HW116">
        <v>0</v>
      </c>
      <c r="HX116">
        <v>0</v>
      </c>
      <c r="HY116">
        <v>0</v>
      </c>
      <c r="HZ116">
        <v>0</v>
      </c>
      <c r="IA116">
        <v>0</v>
      </c>
      <c r="IB116">
        <v>0</v>
      </c>
      <c r="IC116">
        <v>0</v>
      </c>
      <c r="ID116">
        <v>0</v>
      </c>
      <c r="IE116">
        <v>0</v>
      </c>
      <c r="IF116">
        <v>0</v>
      </c>
      <c r="IG116">
        <v>0</v>
      </c>
      <c r="IH116">
        <v>0</v>
      </c>
      <c r="II116">
        <v>0</v>
      </c>
      <c r="IJ116">
        <v>0</v>
      </c>
      <c r="IK116">
        <v>0</v>
      </c>
      <c r="IL116">
        <v>1</v>
      </c>
      <c r="IM116">
        <v>0</v>
      </c>
      <c r="IN116">
        <v>0</v>
      </c>
      <c r="IO116">
        <v>0</v>
      </c>
      <c r="IP116">
        <v>0</v>
      </c>
      <c r="IQ116">
        <v>0</v>
      </c>
      <c r="IR116">
        <v>0</v>
      </c>
      <c r="IS116">
        <v>0</v>
      </c>
      <c r="IT116">
        <v>1</v>
      </c>
      <c r="IU116">
        <v>0</v>
      </c>
      <c r="IV116">
        <v>0</v>
      </c>
      <c r="IW116">
        <v>0</v>
      </c>
      <c r="IX116">
        <v>0</v>
      </c>
      <c r="IY116">
        <v>0</v>
      </c>
      <c r="IZ116">
        <v>0</v>
      </c>
      <c r="JA116">
        <v>0</v>
      </c>
      <c r="JB116">
        <v>0</v>
      </c>
      <c r="JC116">
        <v>0</v>
      </c>
      <c r="JD116">
        <v>0</v>
      </c>
      <c r="JE116">
        <v>0</v>
      </c>
      <c r="JF116">
        <v>0</v>
      </c>
      <c r="JG116">
        <v>0</v>
      </c>
      <c r="JH116">
        <v>0</v>
      </c>
      <c r="JI116">
        <v>0</v>
      </c>
      <c r="JJ116">
        <v>0</v>
      </c>
      <c r="JK116">
        <v>0</v>
      </c>
      <c r="JL116">
        <v>1</v>
      </c>
      <c r="JM116">
        <v>0</v>
      </c>
      <c r="JN116">
        <v>0</v>
      </c>
      <c r="JO116">
        <v>2</v>
      </c>
      <c r="JP116">
        <v>1</v>
      </c>
      <c r="JQ116">
        <v>0</v>
      </c>
      <c r="JR116">
        <v>1</v>
      </c>
      <c r="JS116">
        <v>1</v>
      </c>
      <c r="JT116">
        <v>1</v>
      </c>
      <c r="JU116">
        <v>1</v>
      </c>
      <c r="JV116">
        <v>2</v>
      </c>
      <c r="JW116">
        <v>1</v>
      </c>
      <c r="JX116">
        <v>1</v>
      </c>
      <c r="JY116">
        <v>1</v>
      </c>
      <c r="JZ116">
        <v>1</v>
      </c>
      <c r="KA116">
        <v>0</v>
      </c>
      <c r="KB116">
        <v>1</v>
      </c>
      <c r="KC116">
        <v>0</v>
      </c>
      <c r="KD116" s="52">
        <f t="shared" si="194"/>
        <v>12</v>
      </c>
      <c r="KE116" s="48">
        <f t="shared" si="195"/>
        <v>2</v>
      </c>
      <c r="KF116" s="53">
        <f t="shared" si="196"/>
        <v>14</v>
      </c>
      <c r="KG116">
        <v>49</v>
      </c>
      <c r="KH116">
        <v>0</v>
      </c>
      <c r="KI116">
        <v>0</v>
      </c>
      <c r="KJ116">
        <v>1</v>
      </c>
      <c r="KK116">
        <v>0</v>
      </c>
      <c r="KL116">
        <v>0</v>
      </c>
      <c r="KM116">
        <v>0</v>
      </c>
      <c r="KN116">
        <v>0</v>
      </c>
      <c r="KO116">
        <v>0</v>
      </c>
      <c r="KP116">
        <v>0</v>
      </c>
      <c r="KQ116">
        <v>0</v>
      </c>
      <c r="KR116">
        <v>0</v>
      </c>
      <c r="KS116" t="s">
        <v>584</v>
      </c>
      <c r="KT116" t="s">
        <v>584</v>
      </c>
      <c r="KU116" t="s">
        <v>975</v>
      </c>
      <c r="KV116">
        <v>4</v>
      </c>
      <c r="KW116">
        <v>1</v>
      </c>
      <c r="KX116">
        <v>1</v>
      </c>
      <c r="KY116">
        <v>1</v>
      </c>
      <c r="KZ116">
        <v>1</v>
      </c>
      <c r="LA116">
        <v>1</v>
      </c>
      <c r="LB116">
        <v>1</v>
      </c>
      <c r="LC116">
        <v>1</v>
      </c>
      <c r="LD116">
        <v>1</v>
      </c>
      <c r="LE116">
        <v>1</v>
      </c>
      <c r="LF116">
        <v>1</v>
      </c>
      <c r="LG116" t="s">
        <v>976</v>
      </c>
      <c r="LH116">
        <v>5</v>
      </c>
      <c r="LI116">
        <v>4</v>
      </c>
      <c r="LJ116">
        <v>4</v>
      </c>
      <c r="LK116">
        <v>4</v>
      </c>
      <c r="LL116">
        <v>4</v>
      </c>
      <c r="LM116">
        <v>4</v>
      </c>
      <c r="LN116">
        <v>4</v>
      </c>
      <c r="LO116">
        <v>1</v>
      </c>
      <c r="LP116">
        <v>3</v>
      </c>
      <c r="LQ116">
        <v>3</v>
      </c>
      <c r="LR116">
        <v>2</v>
      </c>
      <c r="LS116">
        <v>5</v>
      </c>
      <c r="LT116">
        <v>5</v>
      </c>
      <c r="LU116">
        <v>1</v>
      </c>
      <c r="LV116">
        <v>3</v>
      </c>
      <c r="LW116">
        <v>2</v>
      </c>
      <c r="LX116">
        <v>5</v>
      </c>
      <c r="LY116">
        <v>3</v>
      </c>
      <c r="LZ116">
        <v>3</v>
      </c>
      <c r="MA116">
        <v>1</v>
      </c>
      <c r="MB116" s="3">
        <f t="shared" si="211"/>
        <v>5</v>
      </c>
      <c r="MC116" s="3">
        <f t="shared" si="240"/>
        <v>2</v>
      </c>
      <c r="MD116" s="3">
        <f t="shared" si="250"/>
        <v>4</v>
      </c>
      <c r="ME116" s="3">
        <f t="shared" si="251"/>
        <v>4</v>
      </c>
      <c r="MF116" s="3">
        <f t="shared" si="248"/>
        <v>4</v>
      </c>
      <c r="MG116" s="3">
        <f t="shared" si="249"/>
        <v>4</v>
      </c>
      <c r="MH116" s="3">
        <f t="shared" si="241"/>
        <v>2</v>
      </c>
      <c r="MI116" s="3">
        <f t="shared" si="242"/>
        <v>5</v>
      </c>
      <c r="MJ116" s="3">
        <f t="shared" si="257"/>
        <v>3</v>
      </c>
      <c r="MK116" s="3">
        <f t="shared" si="252"/>
        <v>3</v>
      </c>
      <c r="ML116" s="3">
        <f t="shared" si="258"/>
        <v>2</v>
      </c>
      <c r="MM116" s="3">
        <f t="shared" si="246"/>
        <v>5</v>
      </c>
      <c r="MN116" s="3">
        <f t="shared" si="259"/>
        <v>5</v>
      </c>
      <c r="MO116" s="3">
        <f t="shared" si="253"/>
        <v>1</v>
      </c>
      <c r="MP116" s="3">
        <f t="shared" si="260"/>
        <v>3</v>
      </c>
      <c r="MQ116" s="3">
        <f t="shared" si="261"/>
        <v>2</v>
      </c>
      <c r="MR116" s="3">
        <f t="shared" si="255"/>
        <v>5</v>
      </c>
      <c r="MS116" s="3">
        <f t="shared" si="243"/>
        <v>3</v>
      </c>
      <c r="MT116" s="3">
        <f t="shared" si="254"/>
        <v>3</v>
      </c>
      <c r="MU116" s="3">
        <f t="shared" si="244"/>
        <v>5</v>
      </c>
      <c r="MV116" s="34">
        <f t="shared" si="245"/>
        <v>70</v>
      </c>
      <c r="MW116">
        <v>3</v>
      </c>
      <c r="MX116">
        <v>1</v>
      </c>
      <c r="MY116">
        <v>3</v>
      </c>
      <c r="MZ116">
        <v>1</v>
      </c>
      <c r="NA116">
        <v>2</v>
      </c>
      <c r="NB116">
        <v>1</v>
      </c>
      <c r="NC116">
        <v>1</v>
      </c>
      <c r="ND116">
        <v>0</v>
      </c>
      <c r="NE116">
        <v>2</v>
      </c>
      <c r="NF116">
        <v>3</v>
      </c>
      <c r="NG116">
        <v>2</v>
      </c>
      <c r="NH116" s="59">
        <f t="shared" si="215"/>
        <v>0</v>
      </c>
      <c r="NI116">
        <f t="shared" si="216"/>
        <v>50</v>
      </c>
      <c r="NJ116">
        <f t="shared" si="217"/>
        <v>17</v>
      </c>
      <c r="NK116" s="34">
        <f t="shared" si="218"/>
        <v>34</v>
      </c>
    </row>
    <row r="117" spans="1:375" x14ac:dyDescent="0.2">
      <c r="A117" t="s">
        <v>205</v>
      </c>
      <c r="B117">
        <v>116</v>
      </c>
      <c r="C117" s="26">
        <v>43004</v>
      </c>
      <c r="D117">
        <v>7</v>
      </c>
      <c r="E117">
        <v>10</v>
      </c>
      <c r="F117">
        <v>6</v>
      </c>
      <c r="G117">
        <v>1</v>
      </c>
      <c r="H117">
        <v>0</v>
      </c>
      <c r="I117">
        <v>0</v>
      </c>
      <c r="J117">
        <v>0</v>
      </c>
      <c r="K117">
        <v>0</v>
      </c>
      <c r="L117">
        <v>0</v>
      </c>
      <c r="M117">
        <v>0</v>
      </c>
      <c r="N117">
        <v>0</v>
      </c>
      <c r="O117">
        <v>0</v>
      </c>
      <c r="P117">
        <v>0</v>
      </c>
      <c r="Q117">
        <v>0</v>
      </c>
      <c r="R117">
        <v>0</v>
      </c>
      <c r="S117">
        <v>3</v>
      </c>
      <c r="T117">
        <f t="shared" si="212"/>
        <v>0</v>
      </c>
      <c r="U117">
        <f t="shared" si="213"/>
        <v>0</v>
      </c>
      <c r="V117" s="35">
        <f t="shared" si="247"/>
        <v>3</v>
      </c>
      <c r="W117">
        <v>0</v>
      </c>
      <c r="X117">
        <v>0</v>
      </c>
      <c r="Y117">
        <v>1</v>
      </c>
      <c r="Z117">
        <v>0</v>
      </c>
      <c r="AA117">
        <v>0</v>
      </c>
      <c r="AB117">
        <v>1</v>
      </c>
      <c r="AC117">
        <v>0</v>
      </c>
      <c r="AD117">
        <v>0</v>
      </c>
      <c r="AE117">
        <v>0</v>
      </c>
      <c r="AF117">
        <v>0</v>
      </c>
      <c r="AG117">
        <v>0</v>
      </c>
      <c r="AH117">
        <v>0</v>
      </c>
      <c r="AI117">
        <v>1</v>
      </c>
      <c r="AJ117" s="38">
        <f t="shared" si="180"/>
        <v>0</v>
      </c>
      <c r="AK117" s="38">
        <f t="shared" si="181"/>
        <v>2</v>
      </c>
      <c r="AL117" s="38">
        <f t="shared" si="182"/>
        <v>1</v>
      </c>
      <c r="AM117" s="38">
        <f t="shared" si="183"/>
        <v>3</v>
      </c>
      <c r="AN117">
        <v>1</v>
      </c>
      <c r="AO117">
        <v>0</v>
      </c>
      <c r="AP117">
        <v>0</v>
      </c>
      <c r="AQ117">
        <v>0</v>
      </c>
      <c r="AR117">
        <v>0</v>
      </c>
      <c r="AS117">
        <v>1</v>
      </c>
      <c r="AT117">
        <v>0</v>
      </c>
      <c r="AU117">
        <v>0</v>
      </c>
      <c r="AV117">
        <v>0</v>
      </c>
      <c r="AW117">
        <v>0</v>
      </c>
      <c r="AX117">
        <v>1</v>
      </c>
      <c r="AY117">
        <v>0</v>
      </c>
      <c r="AZ117">
        <v>0</v>
      </c>
      <c r="BA117">
        <v>0</v>
      </c>
      <c r="BB117">
        <v>0</v>
      </c>
      <c r="BC117">
        <v>1</v>
      </c>
      <c r="BD117">
        <v>0</v>
      </c>
      <c r="BE117">
        <v>0</v>
      </c>
      <c r="BF117">
        <v>0</v>
      </c>
      <c r="BG117">
        <v>0</v>
      </c>
      <c r="BH117">
        <v>1</v>
      </c>
      <c r="BI117">
        <v>0</v>
      </c>
      <c r="BJ117">
        <v>0</v>
      </c>
      <c r="BK117">
        <v>0</v>
      </c>
      <c r="BL117">
        <v>0</v>
      </c>
      <c r="BM117">
        <v>1</v>
      </c>
      <c r="BN117">
        <v>0</v>
      </c>
      <c r="BO117">
        <v>0</v>
      </c>
      <c r="BP117">
        <v>0</v>
      </c>
      <c r="BQ117">
        <v>0</v>
      </c>
      <c r="BR117">
        <v>1</v>
      </c>
      <c r="BS117">
        <v>0</v>
      </c>
      <c r="BT117">
        <v>0</v>
      </c>
      <c r="BU117">
        <v>0</v>
      </c>
      <c r="BV117">
        <v>0</v>
      </c>
      <c r="BW117">
        <v>1</v>
      </c>
      <c r="BX117">
        <v>0</v>
      </c>
      <c r="BY117">
        <v>0</v>
      </c>
      <c r="BZ117">
        <v>0</v>
      </c>
      <c r="CA117">
        <v>0</v>
      </c>
      <c r="CB117">
        <v>1</v>
      </c>
      <c r="CC117">
        <v>0</v>
      </c>
      <c r="CD117">
        <v>0</v>
      </c>
      <c r="CE117">
        <v>0</v>
      </c>
      <c r="CF117">
        <v>0</v>
      </c>
      <c r="CG117">
        <v>1</v>
      </c>
      <c r="CH117">
        <v>0</v>
      </c>
      <c r="CI117">
        <v>0</v>
      </c>
      <c r="CJ117">
        <v>0</v>
      </c>
      <c r="CK117">
        <v>0</v>
      </c>
      <c r="CL117">
        <v>1</v>
      </c>
      <c r="CM117">
        <v>0</v>
      </c>
      <c r="CN117">
        <v>0</v>
      </c>
      <c r="CO117">
        <v>0</v>
      </c>
      <c r="CP117">
        <v>0</v>
      </c>
      <c r="CQ117">
        <v>0</v>
      </c>
      <c r="CR117">
        <v>1</v>
      </c>
      <c r="CS117">
        <v>0</v>
      </c>
      <c r="CT117">
        <v>0</v>
      </c>
      <c r="CU117">
        <v>0</v>
      </c>
      <c r="CV117">
        <v>1</v>
      </c>
      <c r="CW117">
        <v>0</v>
      </c>
      <c r="CX117">
        <v>0</v>
      </c>
      <c r="CY117">
        <v>0</v>
      </c>
      <c r="CZ117">
        <v>0</v>
      </c>
      <c r="DA117">
        <v>1</v>
      </c>
      <c r="DB117">
        <v>0</v>
      </c>
      <c r="DC117">
        <v>0</v>
      </c>
      <c r="DD117">
        <v>0</v>
      </c>
      <c r="DE117">
        <v>0</v>
      </c>
      <c r="DF117">
        <v>1</v>
      </c>
      <c r="DG117">
        <v>0</v>
      </c>
      <c r="DH117">
        <v>0</v>
      </c>
      <c r="DI117">
        <v>0</v>
      </c>
      <c r="DJ117">
        <v>0</v>
      </c>
      <c r="DK117">
        <v>0</v>
      </c>
      <c r="DL117">
        <v>1</v>
      </c>
      <c r="DM117">
        <v>0</v>
      </c>
      <c r="DN117">
        <v>0</v>
      </c>
      <c r="DO117">
        <v>0</v>
      </c>
      <c r="DP117">
        <v>1</v>
      </c>
      <c r="DQ117">
        <v>0</v>
      </c>
      <c r="DR117">
        <v>0</v>
      </c>
      <c r="DS117">
        <v>0</v>
      </c>
      <c r="DT117">
        <v>0</v>
      </c>
      <c r="DU117">
        <v>1</v>
      </c>
      <c r="DV117">
        <v>0</v>
      </c>
      <c r="DW117">
        <v>0</v>
      </c>
      <c r="DX117">
        <v>0</v>
      </c>
      <c r="DY117">
        <v>0</v>
      </c>
      <c r="DZ117">
        <v>1</v>
      </c>
      <c r="EA117">
        <v>0</v>
      </c>
      <c r="EB117">
        <v>0</v>
      </c>
      <c r="EC117">
        <v>0</v>
      </c>
      <c r="ED117">
        <v>0</v>
      </c>
      <c r="EF117">
        <v>1</v>
      </c>
      <c r="EG117">
        <v>0</v>
      </c>
      <c r="EH117">
        <v>0</v>
      </c>
      <c r="EI117">
        <v>0</v>
      </c>
      <c r="EJ117">
        <v>0</v>
      </c>
      <c r="EK117">
        <v>0</v>
      </c>
      <c r="EL117">
        <v>1</v>
      </c>
      <c r="EM117">
        <v>0</v>
      </c>
      <c r="EN117">
        <v>0</v>
      </c>
      <c r="EO117">
        <v>0</v>
      </c>
      <c r="EP117" s="40">
        <f t="shared" si="219"/>
        <v>0</v>
      </c>
      <c r="EQ117" s="40">
        <f t="shared" si="220"/>
        <v>0</v>
      </c>
      <c r="ER117" s="40">
        <f t="shared" si="221"/>
        <v>0</v>
      </c>
      <c r="ES117" s="40">
        <f t="shared" si="222"/>
        <v>0</v>
      </c>
      <c r="ET117" s="40">
        <f t="shared" si="223"/>
        <v>0</v>
      </c>
      <c r="EU117" s="40">
        <f t="shared" si="224"/>
        <v>0</v>
      </c>
      <c r="EV117" s="40">
        <f t="shared" si="225"/>
        <v>0</v>
      </c>
      <c r="EW117" s="40">
        <f t="shared" si="226"/>
        <v>0</v>
      </c>
      <c r="EX117" s="40">
        <f t="shared" si="227"/>
        <v>0</v>
      </c>
      <c r="EY117" s="40">
        <f t="shared" si="228"/>
        <v>0</v>
      </c>
      <c r="EZ117" s="40">
        <f t="shared" si="229"/>
        <v>0</v>
      </c>
      <c r="FA117" s="40">
        <f t="shared" si="230"/>
        <v>1</v>
      </c>
      <c r="FB117" s="40">
        <f t="shared" si="231"/>
        <v>0</v>
      </c>
      <c r="FC117" s="40">
        <f t="shared" si="232"/>
        <v>0</v>
      </c>
      <c r="FD117" s="40">
        <f t="shared" si="233"/>
        <v>0</v>
      </c>
      <c r="FE117" s="40">
        <f t="shared" si="234"/>
        <v>1</v>
      </c>
      <c r="FF117" s="40">
        <f t="shared" si="235"/>
        <v>0</v>
      </c>
      <c r="FG117" s="40">
        <f t="shared" si="236"/>
        <v>0</v>
      </c>
      <c r="FH117" s="40">
        <f t="shared" si="237"/>
        <v>0</v>
      </c>
      <c r="FI117" s="40">
        <f t="shared" si="238"/>
        <v>0</v>
      </c>
      <c r="FJ117" s="40">
        <f t="shared" si="239"/>
        <v>1</v>
      </c>
      <c r="FK117" s="38">
        <f t="shared" si="256"/>
        <v>3</v>
      </c>
      <c r="FL117">
        <v>7</v>
      </c>
      <c r="FM117">
        <v>7</v>
      </c>
      <c r="FN117">
        <v>7</v>
      </c>
      <c r="FO117">
        <v>7</v>
      </c>
      <c r="FP117">
        <v>7</v>
      </c>
      <c r="FQ117">
        <v>7</v>
      </c>
      <c r="FR117">
        <v>0</v>
      </c>
      <c r="FS117">
        <v>0</v>
      </c>
      <c r="FT117">
        <v>0</v>
      </c>
      <c r="FU117">
        <v>0</v>
      </c>
      <c r="FV117" s="38">
        <f t="shared" si="184"/>
        <v>21</v>
      </c>
      <c r="FW117" s="38">
        <f t="shared" si="185"/>
        <v>21</v>
      </c>
      <c r="FX117">
        <v>2</v>
      </c>
      <c r="FY117">
        <v>1</v>
      </c>
      <c r="FZ117">
        <v>1</v>
      </c>
      <c r="GA117">
        <v>0</v>
      </c>
      <c r="GB117">
        <v>2</v>
      </c>
      <c r="GC117">
        <v>1</v>
      </c>
      <c r="GD117">
        <v>5</v>
      </c>
      <c r="GE117">
        <v>0</v>
      </c>
      <c r="GF117">
        <v>0</v>
      </c>
      <c r="GG117">
        <v>5</v>
      </c>
      <c r="GH117">
        <v>5</v>
      </c>
      <c r="GI117">
        <v>5</v>
      </c>
      <c r="GJ117">
        <v>2</v>
      </c>
      <c r="GK117">
        <v>5</v>
      </c>
      <c r="GL117">
        <v>2</v>
      </c>
      <c r="GM117">
        <v>2</v>
      </c>
      <c r="GN117">
        <v>0</v>
      </c>
      <c r="GO117">
        <v>0</v>
      </c>
      <c r="GP117">
        <v>0</v>
      </c>
      <c r="GQ117">
        <v>0</v>
      </c>
      <c r="GR117">
        <v>2</v>
      </c>
      <c r="GS117">
        <v>0</v>
      </c>
      <c r="GT117">
        <v>5</v>
      </c>
      <c r="GU117">
        <v>2</v>
      </c>
      <c r="GV117">
        <v>0</v>
      </c>
      <c r="GW117">
        <v>2</v>
      </c>
      <c r="GX117">
        <v>0</v>
      </c>
      <c r="GY117">
        <v>0</v>
      </c>
      <c r="GZ117">
        <v>2</v>
      </c>
      <c r="HA117">
        <v>1</v>
      </c>
      <c r="HB117">
        <v>1</v>
      </c>
      <c r="HC117">
        <v>3</v>
      </c>
      <c r="HD117" s="38">
        <f t="shared" si="186"/>
        <v>1</v>
      </c>
      <c r="HE117" s="38">
        <f t="shared" si="187"/>
        <v>2.6666666666666665</v>
      </c>
      <c r="HF117" s="38">
        <f t="shared" si="188"/>
        <v>1.6666666666666667</v>
      </c>
      <c r="HG117" s="38">
        <f t="shared" si="189"/>
        <v>3</v>
      </c>
      <c r="HH117" s="38">
        <f t="shared" si="190"/>
        <v>0.4</v>
      </c>
      <c r="HI117" s="38">
        <f t="shared" si="191"/>
        <v>2.25</v>
      </c>
      <c r="HJ117" s="38">
        <f t="shared" si="192"/>
        <v>0.66666666666666663</v>
      </c>
      <c r="HK117" s="38">
        <f t="shared" si="193"/>
        <v>1.6666666666666667</v>
      </c>
      <c r="HL117">
        <v>28</v>
      </c>
      <c r="HM117">
        <v>0</v>
      </c>
      <c r="HN117" t="s">
        <v>580</v>
      </c>
      <c r="HO117">
        <v>1</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1</v>
      </c>
      <c r="JG117">
        <v>1</v>
      </c>
      <c r="JH117">
        <v>0</v>
      </c>
      <c r="JI117">
        <v>0</v>
      </c>
      <c r="JJ117">
        <v>0</v>
      </c>
      <c r="JK117">
        <v>0</v>
      </c>
      <c r="JL117">
        <v>0</v>
      </c>
      <c r="JM117">
        <v>0</v>
      </c>
      <c r="JN117">
        <v>0</v>
      </c>
      <c r="JO117">
        <v>3</v>
      </c>
      <c r="JP117">
        <v>0</v>
      </c>
      <c r="JQ117">
        <v>0</v>
      </c>
      <c r="JR117">
        <v>2</v>
      </c>
      <c r="JS117">
        <v>0</v>
      </c>
      <c r="JT117">
        <v>0</v>
      </c>
      <c r="JU117">
        <v>0</v>
      </c>
      <c r="JV117">
        <v>3</v>
      </c>
      <c r="JW117">
        <v>0</v>
      </c>
      <c r="JX117">
        <v>0</v>
      </c>
      <c r="JY117">
        <v>2</v>
      </c>
      <c r="JZ117">
        <v>2</v>
      </c>
      <c r="KA117">
        <v>0</v>
      </c>
      <c r="KB117">
        <v>1</v>
      </c>
      <c r="KC117">
        <v>0</v>
      </c>
      <c r="KD117" s="52">
        <f t="shared" si="194"/>
        <v>10</v>
      </c>
      <c r="KE117" s="48">
        <f t="shared" si="195"/>
        <v>3</v>
      </c>
      <c r="KF117" s="53">
        <f t="shared" si="196"/>
        <v>13</v>
      </c>
      <c r="KG117">
        <v>64</v>
      </c>
      <c r="KH117">
        <v>1</v>
      </c>
      <c r="KI117">
        <v>1</v>
      </c>
      <c r="KJ117">
        <v>0</v>
      </c>
      <c r="KK117">
        <v>0</v>
      </c>
      <c r="KL117">
        <v>1</v>
      </c>
      <c r="KM117">
        <v>0</v>
      </c>
      <c r="KN117">
        <v>0</v>
      </c>
      <c r="KO117">
        <v>0</v>
      </c>
      <c r="KP117">
        <v>0</v>
      </c>
      <c r="KQ117">
        <v>0</v>
      </c>
      <c r="KR117">
        <v>0</v>
      </c>
      <c r="KS117" t="s">
        <v>580</v>
      </c>
      <c r="KT117" t="s">
        <v>977</v>
      </c>
      <c r="KU117" t="s">
        <v>978</v>
      </c>
      <c r="KV117">
        <v>4</v>
      </c>
      <c r="KW117">
        <v>1</v>
      </c>
      <c r="KX117">
        <v>1</v>
      </c>
      <c r="KY117">
        <v>1</v>
      </c>
      <c r="KZ117">
        <v>0</v>
      </c>
      <c r="LA117">
        <v>2</v>
      </c>
      <c r="LB117">
        <v>2</v>
      </c>
      <c r="LC117">
        <v>2</v>
      </c>
      <c r="LD117">
        <v>2</v>
      </c>
      <c r="LE117">
        <v>2</v>
      </c>
      <c r="LF117">
        <v>2</v>
      </c>
      <c r="LG117" t="s">
        <v>580</v>
      </c>
      <c r="LH117">
        <v>5</v>
      </c>
      <c r="LI117">
        <v>5</v>
      </c>
      <c r="LJ117">
        <v>3</v>
      </c>
      <c r="LK117">
        <v>5</v>
      </c>
      <c r="LL117">
        <v>1</v>
      </c>
      <c r="LM117">
        <v>5</v>
      </c>
      <c r="LN117">
        <v>5</v>
      </c>
      <c r="LO117">
        <v>3</v>
      </c>
      <c r="LP117">
        <v>4</v>
      </c>
      <c r="LQ117">
        <v>1</v>
      </c>
      <c r="LR117">
        <v>2</v>
      </c>
      <c r="LS117">
        <v>2</v>
      </c>
      <c r="LT117">
        <v>2</v>
      </c>
      <c r="LU117">
        <v>3</v>
      </c>
      <c r="LV117">
        <v>4</v>
      </c>
      <c r="LW117">
        <v>4</v>
      </c>
      <c r="LX117">
        <v>1</v>
      </c>
      <c r="LY117">
        <v>3</v>
      </c>
      <c r="LZ117">
        <v>1</v>
      </c>
      <c r="MA117">
        <v>1</v>
      </c>
      <c r="MB117" s="3">
        <f t="shared" si="211"/>
        <v>5</v>
      </c>
      <c r="MC117" s="3">
        <f t="shared" si="240"/>
        <v>1</v>
      </c>
      <c r="MD117" s="3">
        <f t="shared" si="250"/>
        <v>3</v>
      </c>
      <c r="ME117" s="3">
        <f t="shared" si="251"/>
        <v>5</v>
      </c>
      <c r="MF117" s="3">
        <f t="shared" si="248"/>
        <v>1</v>
      </c>
      <c r="MG117" s="3">
        <f t="shared" si="249"/>
        <v>5</v>
      </c>
      <c r="MH117" s="3">
        <f t="shared" si="241"/>
        <v>1</v>
      </c>
      <c r="MI117" s="3">
        <f t="shared" si="242"/>
        <v>3</v>
      </c>
      <c r="MJ117" s="3">
        <f t="shared" si="257"/>
        <v>4</v>
      </c>
      <c r="MK117" s="3">
        <f t="shared" si="252"/>
        <v>1</v>
      </c>
      <c r="ML117" s="3">
        <f t="shared" si="258"/>
        <v>2</v>
      </c>
      <c r="MM117" s="3">
        <f t="shared" si="246"/>
        <v>2</v>
      </c>
      <c r="MN117" s="3">
        <f t="shared" si="259"/>
        <v>2</v>
      </c>
      <c r="MO117" s="3">
        <f t="shared" si="253"/>
        <v>3</v>
      </c>
      <c r="MP117" s="3">
        <f t="shared" si="260"/>
        <v>4</v>
      </c>
      <c r="MQ117" s="3">
        <f t="shared" si="261"/>
        <v>4</v>
      </c>
      <c r="MR117" s="3">
        <f t="shared" si="255"/>
        <v>1</v>
      </c>
      <c r="MS117" s="3">
        <f t="shared" si="243"/>
        <v>3</v>
      </c>
      <c r="MT117" s="3">
        <f t="shared" si="254"/>
        <v>1</v>
      </c>
      <c r="MU117" s="3">
        <f t="shared" si="244"/>
        <v>5</v>
      </c>
      <c r="MV117" s="34">
        <f t="shared" si="245"/>
        <v>56</v>
      </c>
      <c r="MW117">
        <v>3</v>
      </c>
      <c r="MX117">
        <v>1</v>
      </c>
      <c r="MY117">
        <v>1</v>
      </c>
      <c r="MZ117">
        <v>1</v>
      </c>
      <c r="NA117">
        <v>2</v>
      </c>
      <c r="NB117">
        <v>2</v>
      </c>
      <c r="NC117">
        <v>2</v>
      </c>
      <c r="ND117">
        <v>4</v>
      </c>
      <c r="NE117">
        <v>2</v>
      </c>
      <c r="NF117">
        <v>1</v>
      </c>
      <c r="NG117">
        <v>2</v>
      </c>
      <c r="NH117" s="59">
        <f t="shared" si="215"/>
        <v>0</v>
      </c>
      <c r="NI117">
        <f t="shared" si="216"/>
        <v>50</v>
      </c>
      <c r="NJ117">
        <f t="shared" si="217"/>
        <v>19</v>
      </c>
      <c r="NK117" s="34">
        <f t="shared" si="218"/>
        <v>38</v>
      </c>
    </row>
    <row r="118" spans="1:375" x14ac:dyDescent="0.2">
      <c r="A118" t="s">
        <v>206</v>
      </c>
      <c r="B118">
        <v>117</v>
      </c>
      <c r="C118" s="26">
        <v>42898</v>
      </c>
      <c r="D118">
        <v>0</v>
      </c>
      <c r="E118">
        <v>9</v>
      </c>
      <c r="F118">
        <v>6</v>
      </c>
      <c r="G118">
        <v>1</v>
      </c>
      <c r="H118">
        <v>0</v>
      </c>
      <c r="I118">
        <v>0</v>
      </c>
      <c r="J118">
        <v>0</v>
      </c>
      <c r="K118">
        <v>0</v>
      </c>
      <c r="L118">
        <v>0</v>
      </c>
      <c r="M118">
        <v>0</v>
      </c>
      <c r="N118">
        <v>0</v>
      </c>
      <c r="O118">
        <v>0</v>
      </c>
      <c r="P118">
        <v>0</v>
      </c>
      <c r="Q118">
        <v>0</v>
      </c>
      <c r="R118">
        <v>0</v>
      </c>
      <c r="S118">
        <v>0</v>
      </c>
      <c r="T118">
        <f t="shared" si="212"/>
        <v>0</v>
      </c>
      <c r="U118">
        <f t="shared" si="213"/>
        <v>0</v>
      </c>
      <c r="V118" s="35">
        <f t="shared" si="247"/>
        <v>0</v>
      </c>
      <c r="W118">
        <v>4</v>
      </c>
      <c r="X118">
        <v>2</v>
      </c>
      <c r="Y118">
        <v>4</v>
      </c>
      <c r="Z118">
        <v>1</v>
      </c>
      <c r="AA118">
        <v>1</v>
      </c>
      <c r="AB118">
        <v>4</v>
      </c>
      <c r="AC118">
        <v>0</v>
      </c>
      <c r="AD118">
        <v>4</v>
      </c>
      <c r="AE118">
        <v>4</v>
      </c>
      <c r="AF118">
        <v>4</v>
      </c>
      <c r="AG118">
        <v>4</v>
      </c>
      <c r="AH118">
        <v>1</v>
      </c>
      <c r="AI118">
        <v>4</v>
      </c>
      <c r="AJ118" s="38">
        <f t="shared" si="180"/>
        <v>16</v>
      </c>
      <c r="AK118" s="38">
        <f t="shared" si="181"/>
        <v>8</v>
      </c>
      <c r="AL118" s="38">
        <f t="shared" si="182"/>
        <v>13</v>
      </c>
      <c r="AM118" s="38">
        <f t="shared" si="183"/>
        <v>37</v>
      </c>
      <c r="AN118">
        <v>1</v>
      </c>
      <c r="AO118">
        <v>0</v>
      </c>
      <c r="AP118">
        <v>0</v>
      </c>
      <c r="AQ118">
        <v>0</v>
      </c>
      <c r="AR118">
        <v>0</v>
      </c>
      <c r="AS118">
        <v>1</v>
      </c>
      <c r="AT118">
        <v>0</v>
      </c>
      <c r="AU118">
        <v>0</v>
      </c>
      <c r="AV118">
        <v>0</v>
      </c>
      <c r="AW118">
        <v>0</v>
      </c>
      <c r="AX118">
        <v>1</v>
      </c>
      <c r="AY118">
        <v>0</v>
      </c>
      <c r="AZ118">
        <v>0</v>
      </c>
      <c r="BA118">
        <v>0</v>
      </c>
      <c r="BB118">
        <v>0</v>
      </c>
      <c r="BC118">
        <v>1</v>
      </c>
      <c r="BD118">
        <v>0</v>
      </c>
      <c r="BE118">
        <v>0</v>
      </c>
      <c r="BF118">
        <v>0</v>
      </c>
      <c r="BG118">
        <v>0</v>
      </c>
      <c r="BH118">
        <v>1</v>
      </c>
      <c r="BI118">
        <v>0</v>
      </c>
      <c r="BJ118">
        <v>0</v>
      </c>
      <c r="BK118">
        <v>0</v>
      </c>
      <c r="BL118">
        <v>0</v>
      </c>
      <c r="BM118">
        <v>1</v>
      </c>
      <c r="BN118">
        <v>0</v>
      </c>
      <c r="BO118">
        <v>0</v>
      </c>
      <c r="BP118">
        <v>0</v>
      </c>
      <c r="BQ118">
        <v>0</v>
      </c>
      <c r="BR118">
        <v>1</v>
      </c>
      <c r="BS118">
        <v>0</v>
      </c>
      <c r="BT118">
        <v>0</v>
      </c>
      <c r="BU118">
        <v>0</v>
      </c>
      <c r="BV118">
        <v>0</v>
      </c>
      <c r="BW118">
        <v>1</v>
      </c>
      <c r="BX118">
        <v>0</v>
      </c>
      <c r="BY118">
        <v>0</v>
      </c>
      <c r="BZ118">
        <v>0</v>
      </c>
      <c r="CA118">
        <v>0</v>
      </c>
      <c r="CB118">
        <v>1</v>
      </c>
      <c r="CC118">
        <v>0</v>
      </c>
      <c r="CD118">
        <v>0</v>
      </c>
      <c r="CE118">
        <v>0</v>
      </c>
      <c r="CF118">
        <v>0</v>
      </c>
      <c r="CG118">
        <v>1</v>
      </c>
      <c r="CH118">
        <v>0</v>
      </c>
      <c r="CI118">
        <v>0</v>
      </c>
      <c r="CJ118">
        <v>0</v>
      </c>
      <c r="CK118">
        <v>0</v>
      </c>
      <c r="CL118">
        <v>1</v>
      </c>
      <c r="CM118">
        <v>0</v>
      </c>
      <c r="CN118">
        <v>0</v>
      </c>
      <c r="CO118">
        <v>0</v>
      </c>
      <c r="CP118">
        <v>0</v>
      </c>
      <c r="CQ118">
        <v>1</v>
      </c>
      <c r="CR118">
        <v>0</v>
      </c>
      <c r="CS118">
        <v>0</v>
      </c>
      <c r="CT118">
        <v>0</v>
      </c>
      <c r="CU118">
        <v>0</v>
      </c>
      <c r="CV118">
        <v>1</v>
      </c>
      <c r="CW118">
        <v>0</v>
      </c>
      <c r="CX118">
        <v>0</v>
      </c>
      <c r="CY118">
        <v>0</v>
      </c>
      <c r="CZ118">
        <v>0</v>
      </c>
      <c r="DA118">
        <v>1</v>
      </c>
      <c r="DB118">
        <v>0</v>
      </c>
      <c r="DC118">
        <v>0</v>
      </c>
      <c r="DD118">
        <v>0</v>
      </c>
      <c r="DE118">
        <v>0</v>
      </c>
      <c r="DF118">
        <v>1</v>
      </c>
      <c r="DG118">
        <v>0</v>
      </c>
      <c r="DH118">
        <v>0</v>
      </c>
      <c r="DI118">
        <v>0</v>
      </c>
      <c r="DJ118">
        <v>0</v>
      </c>
      <c r="DK118">
        <v>0</v>
      </c>
      <c r="DL118">
        <v>0</v>
      </c>
      <c r="DM118">
        <v>0</v>
      </c>
      <c r="DN118">
        <v>1</v>
      </c>
      <c r="DO118">
        <v>0</v>
      </c>
      <c r="DP118">
        <v>0</v>
      </c>
      <c r="DQ118">
        <v>1</v>
      </c>
      <c r="DR118">
        <v>0</v>
      </c>
      <c r="DS118">
        <v>0</v>
      </c>
      <c r="DT118">
        <v>0</v>
      </c>
      <c r="DU118">
        <v>1</v>
      </c>
      <c r="DV118">
        <v>0</v>
      </c>
      <c r="DW118">
        <v>0</v>
      </c>
      <c r="DX118">
        <v>0</v>
      </c>
      <c r="DY118">
        <v>0</v>
      </c>
      <c r="DZ118">
        <v>1</v>
      </c>
      <c r="EA118">
        <v>0</v>
      </c>
      <c r="EB118">
        <v>0</v>
      </c>
      <c r="EC118">
        <v>0</v>
      </c>
      <c r="ED118">
        <v>0</v>
      </c>
      <c r="EF118">
        <v>1</v>
      </c>
      <c r="EG118">
        <v>0</v>
      </c>
      <c r="EH118">
        <v>0</v>
      </c>
      <c r="EI118">
        <v>0</v>
      </c>
      <c r="EJ118">
        <v>0</v>
      </c>
      <c r="EK118">
        <v>1</v>
      </c>
      <c r="EL118">
        <v>0</v>
      </c>
      <c r="EM118">
        <v>0</v>
      </c>
      <c r="EN118">
        <v>0</v>
      </c>
      <c r="EO118">
        <v>0</v>
      </c>
      <c r="EP118" s="40">
        <f t="shared" si="219"/>
        <v>0</v>
      </c>
      <c r="EQ118" s="40">
        <f t="shared" si="220"/>
        <v>0</v>
      </c>
      <c r="ER118" s="40">
        <f t="shared" si="221"/>
        <v>0</v>
      </c>
      <c r="ES118" s="40">
        <f t="shared" si="222"/>
        <v>0</v>
      </c>
      <c r="ET118" s="40">
        <f t="shared" si="223"/>
        <v>0</v>
      </c>
      <c r="EU118" s="40">
        <f t="shared" si="224"/>
        <v>0</v>
      </c>
      <c r="EV118" s="40">
        <f t="shared" si="225"/>
        <v>0</v>
      </c>
      <c r="EW118" s="40">
        <f t="shared" si="226"/>
        <v>0</v>
      </c>
      <c r="EX118" s="40">
        <f t="shared" si="227"/>
        <v>0</v>
      </c>
      <c r="EY118" s="40">
        <f t="shared" si="228"/>
        <v>0</v>
      </c>
      <c r="EZ118" s="40">
        <f t="shared" si="229"/>
        <v>0</v>
      </c>
      <c r="FA118" s="40">
        <f t="shared" si="230"/>
        <v>0</v>
      </c>
      <c r="FB118" s="40">
        <f t="shared" si="231"/>
        <v>0</v>
      </c>
      <c r="FC118" s="40">
        <f t="shared" si="232"/>
        <v>0</v>
      </c>
      <c r="FD118" s="40">
        <f t="shared" si="233"/>
        <v>0</v>
      </c>
      <c r="FE118" s="40">
        <f t="shared" si="234"/>
        <v>3</v>
      </c>
      <c r="FF118" s="40">
        <f t="shared" si="235"/>
        <v>1</v>
      </c>
      <c r="FG118" s="40">
        <f t="shared" si="236"/>
        <v>0</v>
      </c>
      <c r="FH118" s="40">
        <f t="shared" si="237"/>
        <v>0</v>
      </c>
      <c r="FI118" s="40">
        <f t="shared" si="238"/>
        <v>0</v>
      </c>
      <c r="FJ118" s="40">
        <f t="shared" si="239"/>
        <v>0</v>
      </c>
      <c r="FK118" s="38">
        <f t="shared" si="256"/>
        <v>4</v>
      </c>
      <c r="FL118">
        <v>7</v>
      </c>
      <c r="FM118">
        <v>7</v>
      </c>
      <c r="FN118">
        <v>7</v>
      </c>
      <c r="FO118">
        <v>7</v>
      </c>
      <c r="FP118">
        <v>7</v>
      </c>
      <c r="FQ118">
        <v>7</v>
      </c>
      <c r="FR118">
        <v>7</v>
      </c>
      <c r="FS118">
        <v>7</v>
      </c>
      <c r="FT118">
        <v>7</v>
      </c>
      <c r="FU118">
        <v>7</v>
      </c>
      <c r="FV118" s="38">
        <f t="shared" si="184"/>
        <v>42</v>
      </c>
      <c r="FW118" s="38">
        <f t="shared" si="185"/>
        <v>28</v>
      </c>
      <c r="FX118">
        <v>3</v>
      </c>
      <c r="FY118">
        <v>3</v>
      </c>
      <c r="FZ118">
        <v>3</v>
      </c>
      <c r="GA118">
        <v>4</v>
      </c>
      <c r="GB118">
        <v>4</v>
      </c>
      <c r="GC118">
        <v>5</v>
      </c>
      <c r="GD118">
        <v>5</v>
      </c>
      <c r="GE118">
        <v>1</v>
      </c>
      <c r="GF118">
        <v>4</v>
      </c>
      <c r="GG118">
        <v>4</v>
      </c>
      <c r="GH118">
        <v>5</v>
      </c>
      <c r="GI118">
        <v>5</v>
      </c>
      <c r="GJ118">
        <v>5</v>
      </c>
      <c r="GK118">
        <v>5</v>
      </c>
      <c r="GL118">
        <v>5</v>
      </c>
      <c r="GM118">
        <v>5</v>
      </c>
      <c r="GN118">
        <v>5</v>
      </c>
      <c r="GO118">
        <v>4</v>
      </c>
      <c r="GP118">
        <v>4</v>
      </c>
      <c r="GQ118">
        <v>5</v>
      </c>
      <c r="GR118">
        <v>5</v>
      </c>
      <c r="GS118">
        <v>4</v>
      </c>
      <c r="GT118">
        <v>5</v>
      </c>
      <c r="GU118">
        <v>5</v>
      </c>
      <c r="GV118">
        <v>5</v>
      </c>
      <c r="GW118">
        <v>5</v>
      </c>
      <c r="GX118">
        <v>5</v>
      </c>
      <c r="GY118">
        <v>3</v>
      </c>
      <c r="GZ118">
        <v>5</v>
      </c>
      <c r="HA118">
        <v>5</v>
      </c>
      <c r="HB118">
        <v>5</v>
      </c>
      <c r="HC118">
        <v>5</v>
      </c>
      <c r="HD118" s="38">
        <f t="shared" si="186"/>
        <v>3.25</v>
      </c>
      <c r="HE118" s="38">
        <f t="shared" si="187"/>
        <v>4.666666666666667</v>
      </c>
      <c r="HF118" s="38">
        <f t="shared" si="188"/>
        <v>3</v>
      </c>
      <c r="HG118" s="38">
        <f t="shared" si="189"/>
        <v>5</v>
      </c>
      <c r="HH118" s="38">
        <f t="shared" si="190"/>
        <v>4.4000000000000004</v>
      </c>
      <c r="HI118" s="38">
        <f t="shared" si="191"/>
        <v>5</v>
      </c>
      <c r="HJ118" s="38">
        <f t="shared" si="192"/>
        <v>4.333333333333333</v>
      </c>
      <c r="HK118" s="38">
        <f t="shared" si="193"/>
        <v>5</v>
      </c>
      <c r="HL118">
        <v>260</v>
      </c>
      <c r="HM118">
        <v>0</v>
      </c>
      <c r="HN118" t="s">
        <v>575</v>
      </c>
      <c r="HO118">
        <v>2</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1</v>
      </c>
      <c r="JG118">
        <v>1</v>
      </c>
      <c r="JH118">
        <v>0</v>
      </c>
      <c r="JI118">
        <v>0</v>
      </c>
      <c r="JJ118">
        <v>0</v>
      </c>
      <c r="JK118">
        <v>0</v>
      </c>
      <c r="JL118">
        <v>0</v>
      </c>
      <c r="JM118">
        <v>0</v>
      </c>
      <c r="JN118">
        <v>0</v>
      </c>
      <c r="JO118">
        <v>0</v>
      </c>
      <c r="JP118">
        <v>0</v>
      </c>
      <c r="JQ118">
        <v>0</v>
      </c>
      <c r="JR118">
        <v>0</v>
      </c>
      <c r="JS118">
        <v>0</v>
      </c>
      <c r="JT118">
        <v>0</v>
      </c>
      <c r="JU118">
        <v>0</v>
      </c>
      <c r="JV118">
        <v>3</v>
      </c>
      <c r="JW118">
        <v>3</v>
      </c>
      <c r="JX118">
        <v>0</v>
      </c>
      <c r="JY118">
        <v>0</v>
      </c>
      <c r="JZ118">
        <v>3</v>
      </c>
      <c r="KA118">
        <v>0</v>
      </c>
      <c r="KB118">
        <v>3</v>
      </c>
      <c r="KC118">
        <v>2</v>
      </c>
      <c r="KD118" s="52">
        <f t="shared" si="194"/>
        <v>6</v>
      </c>
      <c r="KE118" s="48">
        <f t="shared" si="195"/>
        <v>8</v>
      </c>
      <c r="KF118" s="53">
        <f t="shared" si="196"/>
        <v>14</v>
      </c>
      <c r="KG118">
        <v>63</v>
      </c>
      <c r="KH118">
        <v>0</v>
      </c>
      <c r="KI118">
        <v>0</v>
      </c>
      <c r="KJ118">
        <v>0</v>
      </c>
      <c r="KK118">
        <v>0</v>
      </c>
      <c r="KL118">
        <v>1</v>
      </c>
      <c r="KM118">
        <v>0</v>
      </c>
      <c r="KN118">
        <v>0</v>
      </c>
      <c r="KO118">
        <v>0</v>
      </c>
      <c r="KP118">
        <v>0</v>
      </c>
      <c r="KQ118">
        <v>0</v>
      </c>
      <c r="KR118">
        <v>0</v>
      </c>
      <c r="KS118" t="s">
        <v>575</v>
      </c>
      <c r="KT118" t="s">
        <v>979</v>
      </c>
      <c r="KU118" t="s">
        <v>980</v>
      </c>
      <c r="KV118">
        <v>4</v>
      </c>
      <c r="KW118">
        <v>1</v>
      </c>
      <c r="KX118">
        <v>1</v>
      </c>
      <c r="KY118">
        <v>2</v>
      </c>
      <c r="KZ118">
        <v>0</v>
      </c>
      <c r="LA118">
        <v>2</v>
      </c>
      <c r="LB118">
        <v>2</v>
      </c>
      <c r="LC118">
        <v>2</v>
      </c>
      <c r="LD118">
        <v>2</v>
      </c>
      <c r="LE118">
        <v>2</v>
      </c>
      <c r="LF118">
        <v>2</v>
      </c>
      <c r="LG118" t="s">
        <v>575</v>
      </c>
      <c r="LH118">
        <v>4</v>
      </c>
      <c r="LI118">
        <v>5</v>
      </c>
      <c r="LJ118">
        <v>4</v>
      </c>
      <c r="LK118">
        <v>3</v>
      </c>
      <c r="LL118">
        <v>5</v>
      </c>
      <c r="LM118">
        <v>1</v>
      </c>
      <c r="LN118">
        <v>5</v>
      </c>
      <c r="LO118">
        <v>1</v>
      </c>
      <c r="LP118">
        <v>5</v>
      </c>
      <c r="LQ118">
        <v>1</v>
      </c>
      <c r="LR118">
        <v>2</v>
      </c>
      <c r="LS118">
        <v>4</v>
      </c>
      <c r="LT118">
        <v>4</v>
      </c>
      <c r="LU118">
        <v>1</v>
      </c>
      <c r="LV118">
        <v>4</v>
      </c>
      <c r="LW118">
        <v>4</v>
      </c>
      <c r="LX118">
        <v>5</v>
      </c>
      <c r="LY118">
        <v>4</v>
      </c>
      <c r="LZ118">
        <v>1</v>
      </c>
      <c r="MA118">
        <v>5</v>
      </c>
      <c r="MB118" s="3">
        <f t="shared" ref="MB118:MB149" si="262">LH118</f>
        <v>4</v>
      </c>
      <c r="MC118" s="3">
        <f t="shared" si="240"/>
        <v>1</v>
      </c>
      <c r="MD118" s="3">
        <f t="shared" si="250"/>
        <v>4</v>
      </c>
      <c r="ME118" s="3">
        <f t="shared" si="251"/>
        <v>3</v>
      </c>
      <c r="MF118" s="3">
        <f t="shared" si="248"/>
        <v>5</v>
      </c>
      <c r="MG118" s="3">
        <f t="shared" si="249"/>
        <v>1</v>
      </c>
      <c r="MH118" s="3">
        <f t="shared" si="241"/>
        <v>1</v>
      </c>
      <c r="MI118" s="3">
        <f t="shared" si="242"/>
        <v>5</v>
      </c>
      <c r="MJ118" s="3">
        <f t="shared" si="257"/>
        <v>5</v>
      </c>
      <c r="MK118" s="3">
        <f t="shared" si="252"/>
        <v>1</v>
      </c>
      <c r="ML118" s="3">
        <f t="shared" si="258"/>
        <v>2</v>
      </c>
      <c r="MM118" s="3">
        <f t="shared" si="246"/>
        <v>4</v>
      </c>
      <c r="MN118" s="3">
        <f t="shared" si="259"/>
        <v>4</v>
      </c>
      <c r="MO118" s="3">
        <f t="shared" si="253"/>
        <v>1</v>
      </c>
      <c r="MP118" s="3">
        <f t="shared" si="260"/>
        <v>4</v>
      </c>
      <c r="MQ118" s="3">
        <f t="shared" si="261"/>
        <v>4</v>
      </c>
      <c r="MR118" s="3">
        <f t="shared" si="255"/>
        <v>5</v>
      </c>
      <c r="MS118" s="3">
        <f t="shared" si="243"/>
        <v>2</v>
      </c>
      <c r="MT118" s="3">
        <f t="shared" si="254"/>
        <v>1</v>
      </c>
      <c r="MU118" s="3">
        <f t="shared" si="244"/>
        <v>1</v>
      </c>
      <c r="MV118" s="34">
        <f t="shared" si="245"/>
        <v>58</v>
      </c>
      <c r="MW118">
        <v>1</v>
      </c>
      <c r="MX118">
        <v>2</v>
      </c>
      <c r="MY118">
        <v>2</v>
      </c>
      <c r="MZ118">
        <v>2</v>
      </c>
      <c r="NA118">
        <v>0</v>
      </c>
      <c r="NB118">
        <v>3</v>
      </c>
      <c r="NC118">
        <v>2</v>
      </c>
      <c r="ND118">
        <v>0</v>
      </c>
      <c r="NE118">
        <v>2</v>
      </c>
      <c r="NF118">
        <v>2</v>
      </c>
      <c r="NG118">
        <v>2</v>
      </c>
      <c r="NH118" s="59">
        <f t="shared" si="215"/>
        <v>0</v>
      </c>
      <c r="NI118">
        <f t="shared" si="216"/>
        <v>50</v>
      </c>
      <c r="NJ118">
        <f t="shared" si="217"/>
        <v>16</v>
      </c>
      <c r="NK118" s="34">
        <f t="shared" si="218"/>
        <v>32</v>
      </c>
    </row>
    <row r="119" spans="1:375" x14ac:dyDescent="0.2">
      <c r="A119" t="s">
        <v>207</v>
      </c>
      <c r="B119">
        <v>118</v>
      </c>
      <c r="C119" s="26">
        <v>42901</v>
      </c>
      <c r="D119">
        <v>4</v>
      </c>
      <c r="E119">
        <v>8</v>
      </c>
      <c r="F119">
        <v>6</v>
      </c>
      <c r="G119">
        <v>1</v>
      </c>
      <c r="H119">
        <v>0</v>
      </c>
      <c r="I119">
        <v>0</v>
      </c>
      <c r="J119">
        <v>0</v>
      </c>
      <c r="K119">
        <v>0</v>
      </c>
      <c r="L119">
        <v>0</v>
      </c>
      <c r="M119">
        <v>0</v>
      </c>
      <c r="N119">
        <v>0</v>
      </c>
      <c r="O119">
        <v>0</v>
      </c>
      <c r="P119">
        <v>0</v>
      </c>
      <c r="Q119">
        <v>0</v>
      </c>
      <c r="R119">
        <v>0</v>
      </c>
      <c r="S119">
        <v>0</v>
      </c>
      <c r="T119">
        <f>IF(G119=1,0,IF(H119=1,-1,IF(I119=1,1,IF(J119=1,1,IF(K119=1,"SKIP","ERROR")))))</f>
        <v>0</v>
      </c>
      <c r="U119">
        <f>IF(L119=1,2,0)</f>
        <v>0</v>
      </c>
      <c r="V119" s="35">
        <f t="shared" si="247"/>
        <v>0</v>
      </c>
      <c r="W119">
        <v>0</v>
      </c>
      <c r="X119">
        <v>0</v>
      </c>
      <c r="Y119">
        <v>0</v>
      </c>
      <c r="Z119">
        <v>0</v>
      </c>
      <c r="AA119">
        <v>0</v>
      </c>
      <c r="AB119">
        <v>0</v>
      </c>
      <c r="AC119">
        <v>0</v>
      </c>
      <c r="AD119">
        <v>0</v>
      </c>
      <c r="AE119">
        <v>0</v>
      </c>
      <c r="AF119">
        <v>0</v>
      </c>
      <c r="AG119">
        <v>0</v>
      </c>
      <c r="AH119">
        <v>0</v>
      </c>
      <c r="AI119">
        <v>0</v>
      </c>
      <c r="AJ119" s="38">
        <f t="shared" si="180"/>
        <v>0</v>
      </c>
      <c r="AK119" s="38">
        <f t="shared" si="181"/>
        <v>0</v>
      </c>
      <c r="AL119" s="38">
        <f t="shared" si="182"/>
        <v>0</v>
      </c>
      <c r="AM119" s="38">
        <f t="shared" si="183"/>
        <v>0</v>
      </c>
      <c r="AN119">
        <v>1</v>
      </c>
      <c r="AO119">
        <v>0</v>
      </c>
      <c r="AP119">
        <v>0</v>
      </c>
      <c r="AQ119">
        <v>0</v>
      </c>
      <c r="AR119">
        <v>0</v>
      </c>
      <c r="AS119">
        <v>1</v>
      </c>
      <c r="AT119">
        <v>0</v>
      </c>
      <c r="AU119">
        <v>0</v>
      </c>
      <c r="AV119">
        <v>0</v>
      </c>
      <c r="AW119">
        <v>0</v>
      </c>
      <c r="AX119">
        <v>1</v>
      </c>
      <c r="AY119">
        <v>0</v>
      </c>
      <c r="AZ119">
        <v>0</v>
      </c>
      <c r="BA119">
        <v>0</v>
      </c>
      <c r="BB119">
        <v>0</v>
      </c>
      <c r="BC119">
        <v>1</v>
      </c>
      <c r="BD119">
        <v>0</v>
      </c>
      <c r="BE119">
        <v>0</v>
      </c>
      <c r="BF119">
        <v>0</v>
      </c>
      <c r="BG119">
        <v>0</v>
      </c>
      <c r="BH119">
        <v>1</v>
      </c>
      <c r="BI119">
        <v>0</v>
      </c>
      <c r="BJ119">
        <v>0</v>
      </c>
      <c r="BK119">
        <v>0</v>
      </c>
      <c r="BL119">
        <v>0</v>
      </c>
      <c r="BM119">
        <v>1</v>
      </c>
      <c r="BN119">
        <v>0</v>
      </c>
      <c r="BO119">
        <v>0</v>
      </c>
      <c r="BP119">
        <v>0</v>
      </c>
      <c r="BQ119">
        <v>0</v>
      </c>
      <c r="BR119">
        <v>1</v>
      </c>
      <c r="BS119">
        <v>0</v>
      </c>
      <c r="BT119">
        <v>0</v>
      </c>
      <c r="BU119">
        <v>0</v>
      </c>
      <c r="BV119">
        <v>0</v>
      </c>
      <c r="BW119">
        <v>1</v>
      </c>
      <c r="BX119">
        <v>0</v>
      </c>
      <c r="BY119">
        <v>0</v>
      </c>
      <c r="BZ119">
        <v>0</v>
      </c>
      <c r="CA119">
        <v>0</v>
      </c>
      <c r="CB119">
        <v>1</v>
      </c>
      <c r="CC119">
        <v>0</v>
      </c>
      <c r="CD119">
        <v>0</v>
      </c>
      <c r="CE119">
        <v>0</v>
      </c>
      <c r="CF119">
        <v>0</v>
      </c>
      <c r="CG119">
        <v>1</v>
      </c>
      <c r="CH119">
        <v>0</v>
      </c>
      <c r="CI119">
        <v>0</v>
      </c>
      <c r="CJ119">
        <v>0</v>
      </c>
      <c r="CK119">
        <v>0</v>
      </c>
      <c r="CL119">
        <v>1</v>
      </c>
      <c r="CM119">
        <v>0</v>
      </c>
      <c r="CN119">
        <v>0</v>
      </c>
      <c r="CO119">
        <v>0</v>
      </c>
      <c r="CP119">
        <v>0</v>
      </c>
      <c r="CQ119">
        <v>1</v>
      </c>
      <c r="CR119">
        <v>0</v>
      </c>
      <c r="CS119">
        <v>0</v>
      </c>
      <c r="CT119">
        <v>0</v>
      </c>
      <c r="CU119">
        <v>0</v>
      </c>
      <c r="CV119">
        <v>1</v>
      </c>
      <c r="CW119">
        <v>0</v>
      </c>
      <c r="CX119">
        <v>0</v>
      </c>
      <c r="CY119">
        <v>0</v>
      </c>
      <c r="CZ119">
        <v>0</v>
      </c>
      <c r="DA119">
        <v>1</v>
      </c>
      <c r="DB119">
        <v>0</v>
      </c>
      <c r="DC119">
        <v>0</v>
      </c>
      <c r="DD119">
        <v>0</v>
      </c>
      <c r="DE119">
        <v>0</v>
      </c>
      <c r="DF119">
        <v>1</v>
      </c>
      <c r="DG119">
        <v>0</v>
      </c>
      <c r="DH119">
        <v>0</v>
      </c>
      <c r="DI119">
        <v>0</v>
      </c>
      <c r="DJ119">
        <v>0</v>
      </c>
      <c r="DK119">
        <v>0</v>
      </c>
      <c r="DL119">
        <v>1</v>
      </c>
      <c r="DM119">
        <v>0</v>
      </c>
      <c r="DN119">
        <v>0</v>
      </c>
      <c r="DO119">
        <v>0</v>
      </c>
      <c r="DP119">
        <v>1</v>
      </c>
      <c r="DQ119">
        <v>0</v>
      </c>
      <c r="DR119">
        <v>0</v>
      </c>
      <c r="DS119">
        <v>0</v>
      </c>
      <c r="DT119">
        <v>0</v>
      </c>
      <c r="DU119">
        <v>1</v>
      </c>
      <c r="DV119">
        <v>0</v>
      </c>
      <c r="DW119">
        <v>0</v>
      </c>
      <c r="DX119">
        <v>0</v>
      </c>
      <c r="DY119">
        <v>0</v>
      </c>
      <c r="DZ119">
        <v>1</v>
      </c>
      <c r="EA119">
        <v>0</v>
      </c>
      <c r="EB119">
        <v>0</v>
      </c>
      <c r="EC119">
        <v>0</v>
      </c>
      <c r="ED119">
        <v>0</v>
      </c>
      <c r="EF119">
        <v>1</v>
      </c>
      <c r="EG119">
        <v>0</v>
      </c>
      <c r="EH119">
        <v>0</v>
      </c>
      <c r="EI119">
        <v>0</v>
      </c>
      <c r="EJ119">
        <v>0</v>
      </c>
      <c r="EK119">
        <v>1</v>
      </c>
      <c r="EL119">
        <v>0</v>
      </c>
      <c r="EM119">
        <v>0</v>
      </c>
      <c r="EN119">
        <v>0</v>
      </c>
      <c r="EO119">
        <v>0</v>
      </c>
      <c r="EP119" s="40">
        <f t="shared" si="219"/>
        <v>0</v>
      </c>
      <c r="EQ119" s="40">
        <f t="shared" si="220"/>
        <v>0</v>
      </c>
      <c r="ER119" s="40">
        <f t="shared" si="221"/>
        <v>0</v>
      </c>
      <c r="ES119" s="40">
        <f t="shared" si="222"/>
        <v>0</v>
      </c>
      <c r="ET119" s="40">
        <f t="shared" si="223"/>
        <v>0</v>
      </c>
      <c r="EU119" s="40">
        <f t="shared" si="224"/>
        <v>0</v>
      </c>
      <c r="EV119" s="40">
        <f t="shared" si="225"/>
        <v>0</v>
      </c>
      <c r="EW119" s="40">
        <f t="shared" si="226"/>
        <v>0</v>
      </c>
      <c r="EX119" s="40">
        <f t="shared" si="227"/>
        <v>0</v>
      </c>
      <c r="EY119" s="40">
        <f t="shared" si="228"/>
        <v>0</v>
      </c>
      <c r="EZ119" s="40">
        <f t="shared" si="229"/>
        <v>0</v>
      </c>
      <c r="FA119" s="40">
        <f t="shared" si="230"/>
        <v>0</v>
      </c>
      <c r="FB119" s="40">
        <f t="shared" si="231"/>
        <v>0</v>
      </c>
      <c r="FC119" s="40">
        <f t="shared" si="232"/>
        <v>0</v>
      </c>
      <c r="FD119" s="40">
        <f t="shared" si="233"/>
        <v>0</v>
      </c>
      <c r="FE119" s="40">
        <f t="shared" si="234"/>
        <v>1</v>
      </c>
      <c r="FF119" s="40">
        <f t="shared" si="235"/>
        <v>0</v>
      </c>
      <c r="FG119" s="40">
        <f t="shared" si="236"/>
        <v>0</v>
      </c>
      <c r="FH119" s="40">
        <f t="shared" si="237"/>
        <v>0</v>
      </c>
      <c r="FI119" s="40">
        <f t="shared" si="238"/>
        <v>0</v>
      </c>
      <c r="FJ119" s="40">
        <f t="shared" si="239"/>
        <v>0</v>
      </c>
      <c r="FK119" s="38">
        <f>SUM(EP119:FJ119)</f>
        <v>1</v>
      </c>
      <c r="FL119">
        <v>3</v>
      </c>
      <c r="FM119">
        <v>3</v>
      </c>
      <c r="FN119">
        <v>3</v>
      </c>
      <c r="FO119">
        <v>3</v>
      </c>
      <c r="FP119">
        <v>5</v>
      </c>
      <c r="FQ119">
        <v>1</v>
      </c>
      <c r="FR119">
        <v>1</v>
      </c>
      <c r="FS119">
        <v>4</v>
      </c>
      <c r="FT119">
        <v>2</v>
      </c>
      <c r="FU119">
        <v>1</v>
      </c>
      <c r="FV119" s="38">
        <f t="shared" si="184"/>
        <v>17</v>
      </c>
      <c r="FW119" s="38">
        <f t="shared" si="185"/>
        <v>9</v>
      </c>
      <c r="FX119">
        <v>3</v>
      </c>
      <c r="FY119" s="32" t="s">
        <v>306</v>
      </c>
      <c r="FZ119" s="32" t="s">
        <v>306</v>
      </c>
      <c r="GA119" s="32" t="s">
        <v>306</v>
      </c>
      <c r="GB119" s="32" t="s">
        <v>306</v>
      </c>
      <c r="GC119" s="32" t="s">
        <v>306</v>
      </c>
      <c r="GD119" s="32" t="s">
        <v>306</v>
      </c>
      <c r="GE119" s="32" t="s">
        <v>306</v>
      </c>
      <c r="GF119" s="32" t="s">
        <v>306</v>
      </c>
      <c r="GG119" s="32" t="s">
        <v>306</v>
      </c>
      <c r="GH119" s="32" t="s">
        <v>306</v>
      </c>
      <c r="GI119" s="32" t="s">
        <v>306</v>
      </c>
      <c r="GJ119" s="32" t="s">
        <v>306</v>
      </c>
      <c r="GK119" s="32" t="s">
        <v>306</v>
      </c>
      <c r="GL119" s="32" t="s">
        <v>306</v>
      </c>
      <c r="GM119" s="32" t="s">
        <v>306</v>
      </c>
      <c r="GN119" s="32" t="s">
        <v>306</v>
      </c>
      <c r="GO119" s="32" t="s">
        <v>306</v>
      </c>
      <c r="GP119" s="32" t="s">
        <v>306</v>
      </c>
      <c r="GQ119" s="32" t="s">
        <v>306</v>
      </c>
      <c r="GR119" s="32" t="s">
        <v>306</v>
      </c>
      <c r="GS119" s="32" t="s">
        <v>306</v>
      </c>
      <c r="GT119" s="32" t="s">
        <v>306</v>
      </c>
      <c r="GU119" s="32" t="s">
        <v>306</v>
      </c>
      <c r="GV119" s="32" t="s">
        <v>306</v>
      </c>
      <c r="GW119" s="32" t="s">
        <v>306</v>
      </c>
      <c r="GX119" s="32" t="s">
        <v>306</v>
      </c>
      <c r="GY119" s="32" t="s">
        <v>306</v>
      </c>
      <c r="GZ119" s="32" t="s">
        <v>306</v>
      </c>
      <c r="HA119" s="32" t="s">
        <v>306</v>
      </c>
      <c r="HB119" s="32" t="s">
        <v>306</v>
      </c>
      <c r="HC119" s="32" t="s">
        <v>306</v>
      </c>
      <c r="HD119" s="38">
        <f>AVERAGE(FX119:GA119)</f>
        <v>3</v>
      </c>
      <c r="HE119" s="32" t="s">
        <v>306</v>
      </c>
      <c r="HF119" s="32" t="s">
        <v>306</v>
      </c>
      <c r="HG119" s="32" t="s">
        <v>306</v>
      </c>
      <c r="HH119" s="32" t="s">
        <v>306</v>
      </c>
      <c r="HI119" s="32" t="s">
        <v>306</v>
      </c>
      <c r="HJ119" s="32" t="s">
        <v>306</v>
      </c>
      <c r="HK119" s="32" t="s">
        <v>306</v>
      </c>
      <c r="HL119">
        <v>520</v>
      </c>
      <c r="HM119">
        <v>0</v>
      </c>
      <c r="HN119" t="s">
        <v>584</v>
      </c>
      <c r="HO119">
        <v>1</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v>0</v>
      </c>
      <c r="JD119">
        <v>0</v>
      </c>
      <c r="JE119">
        <v>0</v>
      </c>
      <c r="JF119">
        <v>1</v>
      </c>
      <c r="JG119">
        <v>1</v>
      </c>
      <c r="JH119">
        <v>0</v>
      </c>
      <c r="JI119">
        <v>0</v>
      </c>
      <c r="JJ119">
        <v>0</v>
      </c>
      <c r="JK119">
        <v>0</v>
      </c>
      <c r="JL119">
        <v>0</v>
      </c>
      <c r="JM119">
        <v>0</v>
      </c>
      <c r="JN119">
        <v>0</v>
      </c>
      <c r="JO119" s="32" t="s">
        <v>306</v>
      </c>
      <c r="JP119" s="32" t="s">
        <v>306</v>
      </c>
      <c r="JQ119" s="32" t="s">
        <v>306</v>
      </c>
      <c r="JR119" s="32" t="s">
        <v>306</v>
      </c>
      <c r="JS119" s="32" t="s">
        <v>306</v>
      </c>
      <c r="JT119" s="32" t="s">
        <v>306</v>
      </c>
      <c r="JU119" s="32" t="s">
        <v>306</v>
      </c>
      <c r="JV119">
        <v>1</v>
      </c>
      <c r="JW119" s="32" t="s">
        <v>306</v>
      </c>
      <c r="JX119" s="32" t="s">
        <v>306</v>
      </c>
      <c r="JY119" s="32" t="s">
        <v>306</v>
      </c>
      <c r="JZ119" s="32" t="s">
        <v>306</v>
      </c>
      <c r="KA119" s="32" t="s">
        <v>306</v>
      </c>
      <c r="KB119" s="32" t="s">
        <v>306</v>
      </c>
      <c r="KC119" s="32" t="s">
        <v>306</v>
      </c>
      <c r="KD119" s="32" t="s">
        <v>306</v>
      </c>
      <c r="KE119" s="32" t="s">
        <v>306</v>
      </c>
      <c r="KF119" s="32" t="s">
        <v>306</v>
      </c>
      <c r="KG119">
        <v>54</v>
      </c>
      <c r="KH119">
        <v>0</v>
      </c>
      <c r="KI119">
        <v>1</v>
      </c>
      <c r="KJ119">
        <v>0</v>
      </c>
      <c r="KK119">
        <v>0</v>
      </c>
      <c r="KL119">
        <v>0</v>
      </c>
      <c r="KM119">
        <v>0</v>
      </c>
      <c r="KN119">
        <v>0</v>
      </c>
      <c r="KO119">
        <v>0</v>
      </c>
      <c r="KP119">
        <v>0</v>
      </c>
      <c r="KQ119">
        <v>0</v>
      </c>
      <c r="KR119">
        <v>0</v>
      </c>
      <c r="KS119" t="s">
        <v>584</v>
      </c>
      <c r="KT119" t="s">
        <v>981</v>
      </c>
      <c r="KU119" t="s">
        <v>982</v>
      </c>
      <c r="KV119">
        <v>2</v>
      </c>
      <c r="KW119">
        <v>1</v>
      </c>
      <c r="KX119">
        <v>1</v>
      </c>
      <c r="KY119">
        <v>2</v>
      </c>
      <c r="KZ119">
        <v>99</v>
      </c>
      <c r="LA119">
        <v>3</v>
      </c>
      <c r="LB119">
        <v>3</v>
      </c>
      <c r="LC119">
        <v>3</v>
      </c>
      <c r="LD119">
        <v>3</v>
      </c>
      <c r="LE119">
        <v>3</v>
      </c>
      <c r="LF119">
        <v>3</v>
      </c>
      <c r="LG119" t="s">
        <v>584</v>
      </c>
      <c r="LH119">
        <v>3</v>
      </c>
      <c r="LI119">
        <v>3</v>
      </c>
      <c r="LJ119">
        <v>4</v>
      </c>
      <c r="LK119">
        <v>4</v>
      </c>
      <c r="LL119">
        <v>3</v>
      </c>
      <c r="LM119">
        <v>4</v>
      </c>
      <c r="LN119">
        <v>4</v>
      </c>
      <c r="LO119">
        <v>2</v>
      </c>
      <c r="LP119">
        <v>4</v>
      </c>
      <c r="LQ119">
        <v>4</v>
      </c>
      <c r="LR119">
        <v>4</v>
      </c>
      <c r="LS119">
        <v>4</v>
      </c>
      <c r="LT119">
        <v>4</v>
      </c>
      <c r="LU119">
        <v>2</v>
      </c>
      <c r="LV119">
        <v>4</v>
      </c>
      <c r="LW119">
        <v>4</v>
      </c>
      <c r="LX119">
        <v>4</v>
      </c>
      <c r="LY119">
        <v>4</v>
      </c>
      <c r="LZ119">
        <v>4</v>
      </c>
      <c r="MA119">
        <v>4</v>
      </c>
      <c r="MB119" s="3">
        <f t="shared" si="262"/>
        <v>3</v>
      </c>
      <c r="MC119" s="3">
        <f t="shared" si="240"/>
        <v>3</v>
      </c>
      <c r="MD119" s="3">
        <f t="shared" si="250"/>
        <v>4</v>
      </c>
      <c r="ME119" s="3">
        <f t="shared" si="251"/>
        <v>4</v>
      </c>
      <c r="MF119" s="3">
        <f t="shared" si="248"/>
        <v>3</v>
      </c>
      <c r="MG119" s="3">
        <f t="shared" si="249"/>
        <v>4</v>
      </c>
      <c r="MH119" s="3">
        <f t="shared" si="241"/>
        <v>2</v>
      </c>
      <c r="MI119" s="3">
        <f t="shared" si="242"/>
        <v>4</v>
      </c>
      <c r="MJ119" s="3">
        <f t="shared" si="257"/>
        <v>4</v>
      </c>
      <c r="MK119" s="3">
        <f t="shared" si="252"/>
        <v>4</v>
      </c>
      <c r="ML119" s="3">
        <f t="shared" si="258"/>
        <v>4</v>
      </c>
      <c r="MM119" s="3">
        <f t="shared" si="246"/>
        <v>4</v>
      </c>
      <c r="MN119" s="3">
        <f t="shared" si="259"/>
        <v>4</v>
      </c>
      <c r="MO119" s="3">
        <f t="shared" si="253"/>
        <v>2</v>
      </c>
      <c r="MP119" s="3">
        <f t="shared" si="260"/>
        <v>4</v>
      </c>
      <c r="MQ119" s="3">
        <f t="shared" si="261"/>
        <v>4</v>
      </c>
      <c r="MR119" s="3">
        <f t="shared" si="255"/>
        <v>4</v>
      </c>
      <c r="MS119" s="3">
        <f t="shared" si="243"/>
        <v>2</v>
      </c>
      <c r="MT119" s="3">
        <f t="shared" si="254"/>
        <v>4</v>
      </c>
      <c r="MU119" s="3">
        <f t="shared" si="244"/>
        <v>2</v>
      </c>
      <c r="MV119" s="34">
        <f t="shared" si="245"/>
        <v>69</v>
      </c>
      <c r="MW119">
        <v>2</v>
      </c>
      <c r="MX119">
        <v>0</v>
      </c>
      <c r="MY119">
        <v>1</v>
      </c>
      <c r="MZ119">
        <v>0</v>
      </c>
      <c r="NA119">
        <v>2</v>
      </c>
      <c r="NB119">
        <v>0</v>
      </c>
      <c r="NC119">
        <v>1</v>
      </c>
      <c r="ND119">
        <v>0</v>
      </c>
      <c r="NE119">
        <v>0</v>
      </c>
      <c r="NF119">
        <v>1</v>
      </c>
      <c r="NG119">
        <v>2</v>
      </c>
      <c r="NH119" s="59">
        <f t="shared" si="215"/>
        <v>0</v>
      </c>
      <c r="NI119">
        <f t="shared" si="216"/>
        <v>50</v>
      </c>
      <c r="NJ119">
        <f t="shared" si="217"/>
        <v>7</v>
      </c>
      <c r="NK119" s="34">
        <f t="shared" si="218"/>
        <v>14.000000000000002</v>
      </c>
    </row>
    <row r="120" spans="1:375" x14ac:dyDescent="0.2">
      <c r="A120" t="s">
        <v>208</v>
      </c>
      <c r="B120">
        <v>119</v>
      </c>
      <c r="C120" s="26">
        <v>42902</v>
      </c>
      <c r="D120">
        <v>5</v>
      </c>
      <c r="E120">
        <v>8</v>
      </c>
      <c r="F120">
        <v>7</v>
      </c>
      <c r="G120">
        <v>1</v>
      </c>
      <c r="H120">
        <v>0</v>
      </c>
      <c r="I120">
        <v>0</v>
      </c>
      <c r="J120">
        <v>0</v>
      </c>
      <c r="K120">
        <v>0</v>
      </c>
      <c r="L120">
        <v>0</v>
      </c>
      <c r="M120">
        <v>2</v>
      </c>
      <c r="N120">
        <v>2</v>
      </c>
      <c r="O120">
        <v>2</v>
      </c>
      <c r="P120">
        <v>2</v>
      </c>
      <c r="Q120">
        <v>2</v>
      </c>
      <c r="R120">
        <v>2</v>
      </c>
      <c r="S120">
        <v>2</v>
      </c>
      <c r="T120">
        <f>IF(G120=1,0,IF(H120=1,-1,IF(I120=1,1,IF(J120=1,1,IF(K120=1,"SKIP","ERROR")))))</f>
        <v>0</v>
      </c>
      <c r="U120">
        <f>IF(L120=1,2,0)</f>
        <v>0</v>
      </c>
      <c r="V120" s="35">
        <f t="shared" si="247"/>
        <v>14</v>
      </c>
      <c r="W120">
        <v>2</v>
      </c>
      <c r="X120">
        <v>2</v>
      </c>
      <c r="Y120">
        <v>2</v>
      </c>
      <c r="Z120">
        <v>2</v>
      </c>
      <c r="AA120">
        <v>2</v>
      </c>
      <c r="AB120">
        <v>2</v>
      </c>
      <c r="AC120">
        <v>2</v>
      </c>
      <c r="AD120">
        <v>2</v>
      </c>
      <c r="AE120">
        <v>2</v>
      </c>
      <c r="AF120">
        <v>2</v>
      </c>
      <c r="AG120">
        <v>2</v>
      </c>
      <c r="AH120">
        <v>2</v>
      </c>
      <c r="AI120">
        <v>2</v>
      </c>
      <c r="AJ120" s="38">
        <f t="shared" si="180"/>
        <v>8</v>
      </c>
      <c r="AK120" s="38">
        <f t="shared" si="181"/>
        <v>6</v>
      </c>
      <c r="AL120" s="38">
        <f t="shared" si="182"/>
        <v>12</v>
      </c>
      <c r="AM120" s="38">
        <f t="shared" si="183"/>
        <v>26</v>
      </c>
      <c r="AN120">
        <v>0</v>
      </c>
      <c r="AO120">
        <v>0</v>
      </c>
      <c r="AP120">
        <v>0</v>
      </c>
      <c r="AQ120">
        <v>0</v>
      </c>
      <c r="AR120">
        <v>1</v>
      </c>
      <c r="AS120">
        <v>1</v>
      </c>
      <c r="AT120">
        <v>0</v>
      </c>
      <c r="AU120">
        <v>0</v>
      </c>
      <c r="AV120">
        <v>0</v>
      </c>
      <c r="AW120">
        <v>0</v>
      </c>
      <c r="AX120">
        <v>1</v>
      </c>
      <c r="AY120">
        <v>0</v>
      </c>
      <c r="AZ120">
        <v>0</v>
      </c>
      <c r="BA120">
        <v>0</v>
      </c>
      <c r="BB120">
        <v>0</v>
      </c>
      <c r="BC120">
        <v>1</v>
      </c>
      <c r="BD120">
        <v>0</v>
      </c>
      <c r="BE120">
        <v>0</v>
      </c>
      <c r="BF120">
        <v>0</v>
      </c>
      <c r="BG120">
        <v>0</v>
      </c>
      <c r="BH120">
        <v>1</v>
      </c>
      <c r="BI120">
        <v>0</v>
      </c>
      <c r="BJ120">
        <v>0</v>
      </c>
      <c r="BK120">
        <v>0</v>
      </c>
      <c r="BL120">
        <v>0</v>
      </c>
      <c r="BM120">
        <v>1</v>
      </c>
      <c r="BN120">
        <v>0</v>
      </c>
      <c r="BO120">
        <v>0</v>
      </c>
      <c r="BP120">
        <v>0</v>
      </c>
      <c r="BQ120">
        <v>0</v>
      </c>
      <c r="BR120">
        <v>1</v>
      </c>
      <c r="BS120">
        <v>0</v>
      </c>
      <c r="BT120">
        <v>0</v>
      </c>
      <c r="BU120">
        <v>0</v>
      </c>
      <c r="BV120">
        <v>0</v>
      </c>
      <c r="BW120">
        <v>1</v>
      </c>
      <c r="BX120">
        <v>0</v>
      </c>
      <c r="BY120">
        <v>0</v>
      </c>
      <c r="BZ120">
        <v>0</v>
      </c>
      <c r="CA120">
        <v>0</v>
      </c>
      <c r="CB120">
        <v>1</v>
      </c>
      <c r="CC120">
        <v>0</v>
      </c>
      <c r="CD120">
        <v>0</v>
      </c>
      <c r="CE120">
        <v>0</v>
      </c>
      <c r="CF120">
        <v>0</v>
      </c>
      <c r="CG120">
        <v>1</v>
      </c>
      <c r="CH120">
        <v>0</v>
      </c>
      <c r="CI120">
        <v>0</v>
      </c>
      <c r="CJ120">
        <v>0</v>
      </c>
      <c r="CK120">
        <v>0</v>
      </c>
      <c r="CL120">
        <v>1</v>
      </c>
      <c r="CM120">
        <v>0</v>
      </c>
      <c r="CN120">
        <v>0</v>
      </c>
      <c r="CO120">
        <v>0</v>
      </c>
      <c r="CP120">
        <v>0</v>
      </c>
      <c r="CQ120">
        <v>0</v>
      </c>
      <c r="CR120">
        <v>1</v>
      </c>
      <c r="CS120">
        <v>0</v>
      </c>
      <c r="CT120">
        <v>0</v>
      </c>
      <c r="CU120">
        <v>0</v>
      </c>
      <c r="CV120">
        <v>0</v>
      </c>
      <c r="CW120">
        <v>1</v>
      </c>
      <c r="CX120">
        <v>0</v>
      </c>
      <c r="CY120">
        <v>0</v>
      </c>
      <c r="CZ120">
        <v>0</v>
      </c>
      <c r="DA120">
        <v>0</v>
      </c>
      <c r="DB120">
        <v>1</v>
      </c>
      <c r="DC120">
        <v>0</v>
      </c>
      <c r="DD120">
        <v>0</v>
      </c>
      <c r="DE120">
        <v>0</v>
      </c>
      <c r="DF120">
        <v>0</v>
      </c>
      <c r="DG120">
        <v>1</v>
      </c>
      <c r="DH120">
        <v>0</v>
      </c>
      <c r="DI120">
        <v>0</v>
      </c>
      <c r="DJ120">
        <v>0</v>
      </c>
      <c r="DK120">
        <v>0</v>
      </c>
      <c r="DL120">
        <v>1</v>
      </c>
      <c r="DM120">
        <v>0</v>
      </c>
      <c r="DN120">
        <v>0</v>
      </c>
      <c r="DO120">
        <v>0</v>
      </c>
      <c r="DP120">
        <v>0</v>
      </c>
      <c r="DQ120">
        <v>1</v>
      </c>
      <c r="DR120">
        <v>0</v>
      </c>
      <c r="DS120">
        <v>0</v>
      </c>
      <c r="DT120">
        <v>0</v>
      </c>
      <c r="DU120">
        <v>0</v>
      </c>
      <c r="DV120">
        <v>1</v>
      </c>
      <c r="DW120">
        <v>0</v>
      </c>
      <c r="DX120">
        <v>0</v>
      </c>
      <c r="DY120">
        <v>0</v>
      </c>
      <c r="DZ120">
        <v>0</v>
      </c>
      <c r="EA120">
        <v>1</v>
      </c>
      <c r="EB120">
        <v>0</v>
      </c>
      <c r="EC120">
        <v>0</v>
      </c>
      <c r="ED120">
        <v>0</v>
      </c>
      <c r="EE120">
        <v>0</v>
      </c>
      <c r="EF120">
        <v>1</v>
      </c>
      <c r="EG120">
        <v>0</v>
      </c>
      <c r="EH120">
        <v>0</v>
      </c>
      <c r="EI120">
        <v>0</v>
      </c>
      <c r="EJ120">
        <v>0</v>
      </c>
      <c r="EK120">
        <v>0</v>
      </c>
      <c r="EL120">
        <v>1</v>
      </c>
      <c r="EM120">
        <v>0</v>
      </c>
      <c r="EN120">
        <v>0</v>
      </c>
      <c r="EO120">
        <v>0</v>
      </c>
      <c r="EP120" s="40" t="str">
        <f t="shared" si="219"/>
        <v>SKIP</v>
      </c>
      <c r="EQ120" s="40">
        <f t="shared" si="220"/>
        <v>0</v>
      </c>
      <c r="ER120" s="40">
        <f t="shared" si="221"/>
        <v>0</v>
      </c>
      <c r="ES120" s="40">
        <f t="shared" si="222"/>
        <v>0</v>
      </c>
      <c r="ET120" s="40">
        <f t="shared" si="223"/>
        <v>0</v>
      </c>
      <c r="EU120" s="40">
        <f t="shared" si="224"/>
        <v>0</v>
      </c>
      <c r="EV120" s="40">
        <f t="shared" si="225"/>
        <v>0</v>
      </c>
      <c r="EW120" s="40">
        <f t="shared" si="226"/>
        <v>0</v>
      </c>
      <c r="EX120" s="40">
        <f t="shared" si="227"/>
        <v>0</v>
      </c>
      <c r="EY120" s="40">
        <f t="shared" si="228"/>
        <v>0</v>
      </c>
      <c r="EZ120" s="40">
        <f t="shared" si="229"/>
        <v>0</v>
      </c>
      <c r="FA120" s="40">
        <f t="shared" si="230"/>
        <v>1</v>
      </c>
      <c r="FB120" s="40">
        <f t="shared" si="231"/>
        <v>1</v>
      </c>
      <c r="FC120" s="40">
        <f t="shared" si="232"/>
        <v>1</v>
      </c>
      <c r="FD120" s="40">
        <f t="shared" si="233"/>
        <v>1</v>
      </c>
      <c r="FE120" s="40">
        <f t="shared" si="234"/>
        <v>1</v>
      </c>
      <c r="FF120" s="40">
        <f t="shared" si="235"/>
        <v>1</v>
      </c>
      <c r="FG120" s="40">
        <f t="shared" si="236"/>
        <v>1</v>
      </c>
      <c r="FH120" s="40">
        <f t="shared" si="237"/>
        <v>1</v>
      </c>
      <c r="FI120" s="40">
        <f t="shared" si="238"/>
        <v>0</v>
      </c>
      <c r="FJ120" s="40">
        <f t="shared" si="239"/>
        <v>1</v>
      </c>
      <c r="FK120" s="38">
        <f>SUM(EP120:FJ120)</f>
        <v>9</v>
      </c>
      <c r="FL120">
        <v>4</v>
      </c>
      <c r="FM120">
        <v>4</v>
      </c>
      <c r="FN120">
        <v>4</v>
      </c>
      <c r="FO120">
        <v>4</v>
      </c>
      <c r="FP120">
        <v>4</v>
      </c>
      <c r="FQ120">
        <v>4</v>
      </c>
      <c r="FR120">
        <v>4</v>
      </c>
      <c r="FS120">
        <v>4</v>
      </c>
      <c r="FT120">
        <v>4</v>
      </c>
      <c r="FU120">
        <v>4</v>
      </c>
      <c r="FV120" s="38">
        <f t="shared" si="184"/>
        <v>24</v>
      </c>
      <c r="FW120" s="38">
        <f t="shared" si="185"/>
        <v>16</v>
      </c>
      <c r="FX120">
        <v>2</v>
      </c>
      <c r="FY120">
        <v>2</v>
      </c>
      <c r="FZ120">
        <v>2</v>
      </c>
      <c r="GA120">
        <v>2</v>
      </c>
      <c r="GB120">
        <v>2</v>
      </c>
      <c r="GC120">
        <v>2</v>
      </c>
      <c r="GD120">
        <v>3</v>
      </c>
      <c r="GE120">
        <v>3</v>
      </c>
      <c r="GF120">
        <v>3</v>
      </c>
      <c r="GG120">
        <v>3</v>
      </c>
      <c r="GH120">
        <v>3</v>
      </c>
      <c r="GI120">
        <v>3</v>
      </c>
      <c r="GJ120">
        <v>3</v>
      </c>
      <c r="GK120">
        <v>3</v>
      </c>
      <c r="GL120">
        <v>3</v>
      </c>
      <c r="GM120">
        <v>3</v>
      </c>
      <c r="GN120">
        <v>3</v>
      </c>
      <c r="GO120">
        <v>3</v>
      </c>
      <c r="GP120">
        <v>3</v>
      </c>
      <c r="GQ120">
        <v>3</v>
      </c>
      <c r="GR120">
        <v>3</v>
      </c>
      <c r="GS120">
        <v>3</v>
      </c>
      <c r="GT120">
        <v>3</v>
      </c>
      <c r="GU120">
        <v>3</v>
      </c>
      <c r="GV120">
        <v>3</v>
      </c>
      <c r="GW120">
        <v>3</v>
      </c>
      <c r="GX120">
        <v>3</v>
      </c>
      <c r="GY120">
        <v>3</v>
      </c>
      <c r="GZ120">
        <v>3</v>
      </c>
      <c r="HA120">
        <v>3</v>
      </c>
      <c r="HB120">
        <v>3</v>
      </c>
      <c r="HC120">
        <v>3</v>
      </c>
      <c r="HD120" s="38">
        <f t="shared" si="186"/>
        <v>2</v>
      </c>
      <c r="HE120" s="38">
        <f t="shared" si="187"/>
        <v>2.3333333333333335</v>
      </c>
      <c r="HF120" s="38">
        <f t="shared" si="188"/>
        <v>3</v>
      </c>
      <c r="HG120" s="38">
        <f t="shared" si="189"/>
        <v>3</v>
      </c>
      <c r="HH120" s="38">
        <f t="shared" si="190"/>
        <v>3</v>
      </c>
      <c r="HI120" s="38">
        <f t="shared" si="191"/>
        <v>3</v>
      </c>
      <c r="HJ120" s="38">
        <f t="shared" si="192"/>
        <v>3</v>
      </c>
      <c r="HK120" s="38">
        <f t="shared" si="193"/>
        <v>3</v>
      </c>
      <c r="HL120" t="s">
        <v>767</v>
      </c>
      <c r="HM120">
        <v>0</v>
      </c>
      <c r="HN120" t="s">
        <v>983</v>
      </c>
      <c r="HO120">
        <v>1</v>
      </c>
      <c r="HP120">
        <v>0</v>
      </c>
      <c r="HQ120">
        <v>0</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1</v>
      </c>
      <c r="IZ120">
        <v>0</v>
      </c>
      <c r="JA120">
        <v>1</v>
      </c>
      <c r="JB120">
        <v>0</v>
      </c>
      <c r="JC120">
        <v>0</v>
      </c>
      <c r="JD120">
        <v>0</v>
      </c>
      <c r="JE120">
        <v>0</v>
      </c>
      <c r="JF120">
        <v>0</v>
      </c>
      <c r="JG120">
        <v>0</v>
      </c>
      <c r="JH120">
        <v>0</v>
      </c>
      <c r="JI120">
        <v>0</v>
      </c>
      <c r="JJ120">
        <v>0</v>
      </c>
      <c r="JK120">
        <v>0</v>
      </c>
      <c r="JL120">
        <v>0</v>
      </c>
      <c r="JM120">
        <v>0</v>
      </c>
      <c r="JN120">
        <v>0</v>
      </c>
      <c r="JO120">
        <v>1</v>
      </c>
      <c r="JP120">
        <v>1</v>
      </c>
      <c r="JQ120">
        <v>1</v>
      </c>
      <c r="JR120">
        <v>1</v>
      </c>
      <c r="JS120">
        <v>1</v>
      </c>
      <c r="JT120">
        <v>1</v>
      </c>
      <c r="JU120">
        <v>1</v>
      </c>
      <c r="JV120">
        <v>1</v>
      </c>
      <c r="JW120">
        <v>1</v>
      </c>
      <c r="JX120">
        <v>1</v>
      </c>
      <c r="JY120">
        <v>1</v>
      </c>
      <c r="JZ120">
        <v>1</v>
      </c>
      <c r="KA120">
        <v>1</v>
      </c>
      <c r="KB120">
        <v>1</v>
      </c>
      <c r="KC120">
        <v>1</v>
      </c>
      <c r="KD120" s="52">
        <f t="shared" si="194"/>
        <v>11</v>
      </c>
      <c r="KE120" s="48">
        <f t="shared" si="195"/>
        <v>4</v>
      </c>
      <c r="KF120" s="53">
        <f t="shared" si="196"/>
        <v>15</v>
      </c>
      <c r="KG120">
        <v>52</v>
      </c>
      <c r="KH120">
        <v>0</v>
      </c>
      <c r="KI120">
        <v>0</v>
      </c>
      <c r="KJ120">
        <v>0</v>
      </c>
      <c r="KK120">
        <v>0</v>
      </c>
      <c r="KL120">
        <v>0</v>
      </c>
      <c r="KM120">
        <v>0</v>
      </c>
      <c r="KN120">
        <v>1</v>
      </c>
      <c r="KO120">
        <v>0</v>
      </c>
      <c r="KP120">
        <v>0</v>
      </c>
      <c r="KQ120">
        <v>0</v>
      </c>
      <c r="KR120">
        <v>0</v>
      </c>
      <c r="KS120" t="s">
        <v>984</v>
      </c>
      <c r="KT120" t="s">
        <v>813</v>
      </c>
      <c r="KU120" t="s">
        <v>985</v>
      </c>
      <c r="KV120">
        <v>3</v>
      </c>
      <c r="KW120">
        <v>1</v>
      </c>
      <c r="KX120">
        <v>1</v>
      </c>
      <c r="KY120">
        <v>1</v>
      </c>
      <c r="KZ120">
        <v>0</v>
      </c>
      <c r="LA120">
        <v>1</v>
      </c>
      <c r="LB120">
        <v>1</v>
      </c>
      <c r="LC120">
        <v>1</v>
      </c>
      <c r="LD120">
        <v>1</v>
      </c>
      <c r="LE120">
        <v>1</v>
      </c>
      <c r="LF120">
        <v>1</v>
      </c>
      <c r="LG120" t="s">
        <v>584</v>
      </c>
      <c r="LH120">
        <v>1</v>
      </c>
      <c r="LI120">
        <v>2</v>
      </c>
      <c r="LJ120">
        <v>1</v>
      </c>
      <c r="LK120">
        <v>1</v>
      </c>
      <c r="LL120">
        <v>2</v>
      </c>
      <c r="LM120">
        <v>1</v>
      </c>
      <c r="LN120">
        <v>2</v>
      </c>
      <c r="LO120">
        <v>2</v>
      </c>
      <c r="LP120">
        <v>2</v>
      </c>
      <c r="LQ120">
        <v>2</v>
      </c>
      <c r="LR120">
        <v>2</v>
      </c>
      <c r="LS120">
        <v>2</v>
      </c>
      <c r="LT120">
        <v>2</v>
      </c>
      <c r="LU120">
        <v>2</v>
      </c>
      <c r="LV120">
        <v>2</v>
      </c>
      <c r="LW120">
        <v>2</v>
      </c>
      <c r="LX120">
        <v>2</v>
      </c>
      <c r="LY120">
        <v>2</v>
      </c>
      <c r="LZ120">
        <v>2</v>
      </c>
      <c r="MA120">
        <v>2</v>
      </c>
      <c r="MB120" s="3">
        <f t="shared" si="262"/>
        <v>1</v>
      </c>
      <c r="MC120" s="3">
        <f t="shared" si="240"/>
        <v>4</v>
      </c>
      <c r="MD120" s="3">
        <f t="shared" si="250"/>
        <v>1</v>
      </c>
      <c r="ME120" s="3">
        <f t="shared" si="251"/>
        <v>1</v>
      </c>
      <c r="MF120" s="3">
        <f t="shared" si="248"/>
        <v>2</v>
      </c>
      <c r="MG120" s="3">
        <f t="shared" si="249"/>
        <v>1</v>
      </c>
      <c r="MH120" s="3">
        <f t="shared" si="241"/>
        <v>4</v>
      </c>
      <c r="MI120" s="3">
        <f t="shared" si="242"/>
        <v>4</v>
      </c>
      <c r="MJ120" s="3">
        <f t="shared" si="257"/>
        <v>2</v>
      </c>
      <c r="MK120" s="3">
        <f t="shared" si="252"/>
        <v>2</v>
      </c>
      <c r="ML120" s="3">
        <f t="shared" si="258"/>
        <v>2</v>
      </c>
      <c r="MM120" s="3">
        <f t="shared" si="246"/>
        <v>2</v>
      </c>
      <c r="MN120" s="3">
        <f t="shared" si="259"/>
        <v>2</v>
      </c>
      <c r="MO120" s="3">
        <f t="shared" si="253"/>
        <v>2</v>
      </c>
      <c r="MP120" s="3">
        <f t="shared" si="260"/>
        <v>2</v>
      </c>
      <c r="MQ120" s="3">
        <f t="shared" si="261"/>
        <v>2</v>
      </c>
      <c r="MR120" s="3">
        <f t="shared" si="255"/>
        <v>2</v>
      </c>
      <c r="MS120" s="3">
        <f t="shared" si="243"/>
        <v>4</v>
      </c>
      <c r="MT120" s="3">
        <f t="shared" si="254"/>
        <v>2</v>
      </c>
      <c r="MU120" s="3">
        <f t="shared" si="244"/>
        <v>4</v>
      </c>
      <c r="MV120" s="34">
        <f t="shared" si="245"/>
        <v>46</v>
      </c>
      <c r="MW120">
        <v>0</v>
      </c>
      <c r="MX120">
        <v>0</v>
      </c>
      <c r="MY120">
        <v>2</v>
      </c>
      <c r="MZ120">
        <v>1</v>
      </c>
      <c r="NA120">
        <v>1</v>
      </c>
      <c r="NB120">
        <v>3</v>
      </c>
      <c r="NC120">
        <v>4</v>
      </c>
      <c r="ND120">
        <v>1</v>
      </c>
      <c r="NE120">
        <v>1</v>
      </c>
      <c r="NF120">
        <v>1</v>
      </c>
      <c r="NG120">
        <v>2</v>
      </c>
      <c r="NH120" s="59">
        <f t="shared" si="215"/>
        <v>0</v>
      </c>
      <c r="NI120">
        <f t="shared" si="216"/>
        <v>50</v>
      </c>
      <c r="NJ120">
        <f t="shared" si="217"/>
        <v>14</v>
      </c>
      <c r="NK120" s="34">
        <f t="shared" si="218"/>
        <v>28.000000000000004</v>
      </c>
    </row>
    <row r="121" spans="1:375" x14ac:dyDescent="0.2">
      <c r="A121" t="s">
        <v>209</v>
      </c>
      <c r="B121">
        <v>120</v>
      </c>
      <c r="C121" s="26">
        <v>42912</v>
      </c>
      <c r="D121">
        <v>3</v>
      </c>
      <c r="E121">
        <v>6</v>
      </c>
      <c r="F121">
        <v>6</v>
      </c>
      <c r="G121">
        <v>0</v>
      </c>
      <c r="H121">
        <v>0</v>
      </c>
      <c r="I121">
        <v>0</v>
      </c>
      <c r="J121">
        <v>1</v>
      </c>
      <c r="K121">
        <v>0</v>
      </c>
      <c r="L121">
        <v>0</v>
      </c>
      <c r="M121">
        <v>0</v>
      </c>
      <c r="N121">
        <v>0</v>
      </c>
      <c r="O121">
        <v>0</v>
      </c>
      <c r="P121">
        <v>0</v>
      </c>
      <c r="Q121">
        <v>0</v>
      </c>
      <c r="R121">
        <v>3</v>
      </c>
      <c r="S121">
        <v>1</v>
      </c>
      <c r="T121">
        <f>IF(G121=1,0,IF(H121=1,-1,IF(I121=1,1,IF(J121=1,1,IF(K121=1,"SKIP","ERROR")))))</f>
        <v>1</v>
      </c>
      <c r="U121">
        <f>IF(L121=1,2,0)</f>
        <v>0</v>
      </c>
      <c r="V121" s="35">
        <f t="shared" si="247"/>
        <v>5</v>
      </c>
      <c r="W121">
        <v>1</v>
      </c>
      <c r="X121">
        <v>0</v>
      </c>
      <c r="Y121">
        <v>0</v>
      </c>
      <c r="Z121">
        <v>0</v>
      </c>
      <c r="AA121">
        <v>0</v>
      </c>
      <c r="AB121">
        <v>0</v>
      </c>
      <c r="AC121">
        <v>0</v>
      </c>
      <c r="AD121">
        <v>3</v>
      </c>
      <c r="AE121">
        <v>1</v>
      </c>
      <c r="AF121">
        <v>1</v>
      </c>
      <c r="AG121">
        <v>1</v>
      </c>
      <c r="AH121">
        <v>0</v>
      </c>
      <c r="AI121">
        <v>2</v>
      </c>
      <c r="AJ121" s="38">
        <f t="shared" si="180"/>
        <v>6</v>
      </c>
      <c r="AK121" s="38">
        <f t="shared" si="181"/>
        <v>2</v>
      </c>
      <c r="AL121" s="38">
        <f t="shared" si="182"/>
        <v>1</v>
      </c>
      <c r="AM121" s="38">
        <f t="shared" si="183"/>
        <v>9</v>
      </c>
      <c r="AN121">
        <v>1</v>
      </c>
      <c r="AO121">
        <v>0</v>
      </c>
      <c r="AP121">
        <v>0</v>
      </c>
      <c r="AQ121">
        <v>0</v>
      </c>
      <c r="AR121">
        <v>0</v>
      </c>
      <c r="AS121">
        <v>1</v>
      </c>
      <c r="AT121">
        <v>0</v>
      </c>
      <c r="AU121">
        <v>0</v>
      </c>
      <c r="AV121">
        <v>0</v>
      </c>
      <c r="AW121">
        <v>0</v>
      </c>
      <c r="AX121">
        <v>1</v>
      </c>
      <c r="AY121">
        <v>0</v>
      </c>
      <c r="AZ121">
        <v>0</v>
      </c>
      <c r="BA121">
        <v>0</v>
      </c>
      <c r="BB121">
        <v>0</v>
      </c>
      <c r="BC121">
        <v>0</v>
      </c>
      <c r="BD121">
        <v>1</v>
      </c>
      <c r="BE121">
        <v>0</v>
      </c>
      <c r="BF121">
        <v>0</v>
      </c>
      <c r="BG121">
        <v>0</v>
      </c>
      <c r="BH121">
        <v>1</v>
      </c>
      <c r="BI121">
        <v>0</v>
      </c>
      <c r="BJ121">
        <v>0</v>
      </c>
      <c r="BK121">
        <v>0</v>
      </c>
      <c r="BL121">
        <v>0</v>
      </c>
      <c r="BM121">
        <v>1</v>
      </c>
      <c r="BN121">
        <v>0</v>
      </c>
      <c r="BO121">
        <v>0</v>
      </c>
      <c r="BP121">
        <v>0</v>
      </c>
      <c r="BQ121">
        <v>0</v>
      </c>
      <c r="BR121">
        <v>1</v>
      </c>
      <c r="BS121">
        <v>0</v>
      </c>
      <c r="BT121">
        <v>0</v>
      </c>
      <c r="BU121">
        <v>0</v>
      </c>
      <c r="BV121">
        <v>0</v>
      </c>
      <c r="BW121">
        <v>1</v>
      </c>
      <c r="BX121">
        <v>0</v>
      </c>
      <c r="BY121">
        <v>0</v>
      </c>
      <c r="BZ121">
        <v>0</v>
      </c>
      <c r="CA121">
        <v>0</v>
      </c>
      <c r="CB121">
        <v>1</v>
      </c>
      <c r="CC121">
        <v>0</v>
      </c>
      <c r="CD121">
        <v>0</v>
      </c>
      <c r="CE121">
        <v>0</v>
      </c>
      <c r="CF121">
        <v>0</v>
      </c>
      <c r="CG121">
        <v>1</v>
      </c>
      <c r="CH121">
        <v>0</v>
      </c>
      <c r="CI121">
        <v>0</v>
      </c>
      <c r="CJ121">
        <v>0</v>
      </c>
      <c r="CK121">
        <v>0</v>
      </c>
      <c r="CL121">
        <v>1</v>
      </c>
      <c r="CM121">
        <v>0</v>
      </c>
      <c r="CN121">
        <v>0</v>
      </c>
      <c r="CO121">
        <v>0</v>
      </c>
      <c r="CP121">
        <v>0</v>
      </c>
      <c r="CQ121">
        <v>1</v>
      </c>
      <c r="CR121">
        <v>0</v>
      </c>
      <c r="CS121">
        <v>0</v>
      </c>
      <c r="CT121">
        <v>0</v>
      </c>
      <c r="CU121">
        <v>0</v>
      </c>
      <c r="CV121">
        <v>1</v>
      </c>
      <c r="CW121">
        <v>0</v>
      </c>
      <c r="CX121">
        <v>0</v>
      </c>
      <c r="CY121">
        <v>0</v>
      </c>
      <c r="CZ121">
        <v>0</v>
      </c>
      <c r="DA121">
        <v>1</v>
      </c>
      <c r="DB121">
        <v>0</v>
      </c>
      <c r="DC121">
        <v>0</v>
      </c>
      <c r="DD121">
        <v>0</v>
      </c>
      <c r="DE121">
        <v>0</v>
      </c>
      <c r="DF121">
        <v>1</v>
      </c>
      <c r="DG121">
        <v>0</v>
      </c>
      <c r="DH121">
        <v>0</v>
      </c>
      <c r="DI121">
        <v>0</v>
      </c>
      <c r="DJ121">
        <v>0</v>
      </c>
      <c r="DK121">
        <v>0</v>
      </c>
      <c r="DL121">
        <v>1</v>
      </c>
      <c r="DM121">
        <v>0</v>
      </c>
      <c r="DN121">
        <v>0</v>
      </c>
      <c r="DO121">
        <v>0</v>
      </c>
      <c r="DP121">
        <v>0</v>
      </c>
      <c r="DQ121">
        <v>1</v>
      </c>
      <c r="DR121">
        <v>0</v>
      </c>
      <c r="DS121">
        <v>0</v>
      </c>
      <c r="DT121">
        <v>0</v>
      </c>
      <c r="DU121">
        <v>0</v>
      </c>
      <c r="DV121">
        <v>1</v>
      </c>
      <c r="DW121">
        <v>0</v>
      </c>
      <c r="DX121">
        <v>0</v>
      </c>
      <c r="DY121">
        <v>0</v>
      </c>
      <c r="DZ121">
        <v>1</v>
      </c>
      <c r="EA121">
        <v>0</v>
      </c>
      <c r="EB121">
        <v>0</v>
      </c>
      <c r="EC121">
        <v>0</v>
      </c>
      <c r="ED121">
        <v>0</v>
      </c>
      <c r="EF121">
        <v>1</v>
      </c>
      <c r="EG121">
        <v>0</v>
      </c>
      <c r="EH121">
        <v>0</v>
      </c>
      <c r="EI121">
        <v>0</v>
      </c>
      <c r="EJ121">
        <v>0</v>
      </c>
      <c r="EK121">
        <v>1</v>
      </c>
      <c r="EL121">
        <v>0</v>
      </c>
      <c r="EM121">
        <v>0</v>
      </c>
      <c r="EN121">
        <v>0</v>
      </c>
      <c r="EO121">
        <v>0</v>
      </c>
      <c r="EP121" s="40">
        <f t="shared" si="219"/>
        <v>0</v>
      </c>
      <c r="EQ121" s="40">
        <f t="shared" si="220"/>
        <v>0</v>
      </c>
      <c r="ER121" s="40">
        <f t="shared" si="221"/>
        <v>0</v>
      </c>
      <c r="ES121" s="40">
        <f t="shared" si="222"/>
        <v>1</v>
      </c>
      <c r="ET121" s="40">
        <f t="shared" si="223"/>
        <v>0</v>
      </c>
      <c r="EU121" s="40">
        <f t="shared" si="224"/>
        <v>0</v>
      </c>
      <c r="EV121" s="40">
        <f t="shared" si="225"/>
        <v>0</v>
      </c>
      <c r="EW121" s="40">
        <f t="shared" si="226"/>
        <v>0</v>
      </c>
      <c r="EX121" s="40">
        <f t="shared" si="227"/>
        <v>0</v>
      </c>
      <c r="EY121" s="40">
        <f t="shared" si="228"/>
        <v>0</v>
      </c>
      <c r="EZ121" s="40">
        <f t="shared" si="229"/>
        <v>0</v>
      </c>
      <c r="FA121" s="40">
        <f t="shared" si="230"/>
        <v>0</v>
      </c>
      <c r="FB121" s="40">
        <f t="shared" si="231"/>
        <v>0</v>
      </c>
      <c r="FC121" s="40">
        <f t="shared" si="232"/>
        <v>0</v>
      </c>
      <c r="FD121" s="40">
        <f t="shared" si="233"/>
        <v>0</v>
      </c>
      <c r="FE121" s="40">
        <f t="shared" si="234"/>
        <v>1</v>
      </c>
      <c r="FF121" s="40">
        <f t="shared" si="235"/>
        <v>1</v>
      </c>
      <c r="FG121" s="40">
        <f t="shared" si="236"/>
        <v>1</v>
      </c>
      <c r="FH121" s="40">
        <f t="shared" si="237"/>
        <v>0</v>
      </c>
      <c r="FI121" s="40">
        <f t="shared" si="238"/>
        <v>0</v>
      </c>
      <c r="FJ121" s="40">
        <f t="shared" si="239"/>
        <v>0</v>
      </c>
      <c r="FK121" s="38">
        <f>SUM(EP121:FJ121)</f>
        <v>4</v>
      </c>
      <c r="FL121">
        <v>7</v>
      </c>
      <c r="FM121">
        <v>6</v>
      </c>
      <c r="FN121">
        <v>6</v>
      </c>
      <c r="FO121">
        <v>6</v>
      </c>
      <c r="FP121">
        <v>6</v>
      </c>
      <c r="FQ121">
        <v>7</v>
      </c>
      <c r="FR121">
        <v>4</v>
      </c>
      <c r="FS121">
        <v>3</v>
      </c>
      <c r="FT121">
        <v>2</v>
      </c>
      <c r="FU121">
        <v>5</v>
      </c>
      <c r="FV121" s="38">
        <f t="shared" si="184"/>
        <v>31</v>
      </c>
      <c r="FW121" s="38">
        <f t="shared" si="185"/>
        <v>21</v>
      </c>
      <c r="FX121">
        <v>5</v>
      </c>
      <c r="FY121">
        <v>5</v>
      </c>
      <c r="FZ121">
        <v>5</v>
      </c>
      <c r="GA121">
        <v>5</v>
      </c>
      <c r="GB121">
        <v>3</v>
      </c>
      <c r="GC121">
        <v>3</v>
      </c>
      <c r="GD121">
        <v>5</v>
      </c>
      <c r="GE121">
        <v>1</v>
      </c>
      <c r="GF121">
        <v>2</v>
      </c>
      <c r="GG121">
        <v>2</v>
      </c>
      <c r="GH121">
        <v>2</v>
      </c>
      <c r="GI121">
        <v>3</v>
      </c>
      <c r="GJ121">
        <v>5</v>
      </c>
      <c r="GK121">
        <v>3</v>
      </c>
      <c r="GL121">
        <v>4</v>
      </c>
      <c r="GM121">
        <v>4</v>
      </c>
      <c r="GN121">
        <v>4</v>
      </c>
      <c r="GO121">
        <v>4</v>
      </c>
      <c r="GP121">
        <v>3</v>
      </c>
      <c r="GQ121">
        <v>4</v>
      </c>
      <c r="GR121">
        <v>5</v>
      </c>
      <c r="GS121">
        <v>5</v>
      </c>
      <c r="GT121">
        <v>5</v>
      </c>
      <c r="GU121">
        <v>4</v>
      </c>
      <c r="GV121">
        <v>4</v>
      </c>
      <c r="GW121">
        <v>4</v>
      </c>
      <c r="GX121">
        <v>4</v>
      </c>
      <c r="GY121">
        <v>4</v>
      </c>
      <c r="GZ121">
        <v>4</v>
      </c>
      <c r="HA121">
        <v>4</v>
      </c>
      <c r="HB121">
        <v>5</v>
      </c>
      <c r="HC121">
        <v>5</v>
      </c>
      <c r="HD121" s="38">
        <f t="shared" si="186"/>
        <v>5</v>
      </c>
      <c r="HE121" s="38">
        <f t="shared" si="187"/>
        <v>3.6666666666666665</v>
      </c>
      <c r="HF121" s="38">
        <f t="shared" si="188"/>
        <v>1.6666666666666667</v>
      </c>
      <c r="HG121" s="38">
        <f t="shared" si="189"/>
        <v>3.5714285714285716</v>
      </c>
      <c r="HH121" s="38">
        <f t="shared" si="190"/>
        <v>4.2</v>
      </c>
      <c r="HI121" s="38">
        <f t="shared" si="191"/>
        <v>4.25</v>
      </c>
      <c r="HJ121" s="38">
        <f t="shared" si="192"/>
        <v>4</v>
      </c>
      <c r="HK121" s="38">
        <f t="shared" si="193"/>
        <v>4.666666666666667</v>
      </c>
      <c r="HL121" t="s">
        <v>986</v>
      </c>
      <c r="HM121">
        <v>0</v>
      </c>
      <c r="HN121" t="s">
        <v>584</v>
      </c>
      <c r="HO121">
        <v>8</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1</v>
      </c>
      <c r="JG121">
        <v>1</v>
      </c>
      <c r="JH121">
        <v>0</v>
      </c>
      <c r="JI121">
        <v>0</v>
      </c>
      <c r="JJ121">
        <v>0</v>
      </c>
      <c r="JK121">
        <v>0</v>
      </c>
      <c r="JL121">
        <v>0</v>
      </c>
      <c r="JM121">
        <v>0</v>
      </c>
      <c r="JN121">
        <v>0</v>
      </c>
      <c r="JO121">
        <v>2</v>
      </c>
      <c r="JP121">
        <v>0</v>
      </c>
      <c r="JQ121">
        <v>0</v>
      </c>
      <c r="JR121">
        <v>0</v>
      </c>
      <c r="JS121">
        <v>2</v>
      </c>
      <c r="JT121">
        <v>0</v>
      </c>
      <c r="JU121">
        <v>0</v>
      </c>
      <c r="JV121">
        <v>2</v>
      </c>
      <c r="JW121">
        <v>2</v>
      </c>
      <c r="JX121">
        <v>2</v>
      </c>
      <c r="JY121">
        <v>0</v>
      </c>
      <c r="JZ121">
        <v>1</v>
      </c>
      <c r="KA121">
        <v>0</v>
      </c>
      <c r="KB121">
        <v>0</v>
      </c>
      <c r="KC121">
        <v>0</v>
      </c>
      <c r="KD121" s="52">
        <f t="shared" si="194"/>
        <v>10</v>
      </c>
      <c r="KE121" s="48">
        <f t="shared" si="195"/>
        <v>1</v>
      </c>
      <c r="KF121" s="53">
        <f t="shared" si="196"/>
        <v>11</v>
      </c>
      <c r="KG121">
        <v>51</v>
      </c>
      <c r="KH121">
        <v>0</v>
      </c>
      <c r="KI121">
        <v>1</v>
      </c>
      <c r="KJ121">
        <v>0</v>
      </c>
      <c r="KK121">
        <v>0</v>
      </c>
      <c r="KL121">
        <v>0</v>
      </c>
      <c r="KM121">
        <v>0</v>
      </c>
      <c r="KN121">
        <v>0</v>
      </c>
      <c r="KO121">
        <v>0</v>
      </c>
      <c r="KP121">
        <v>0</v>
      </c>
      <c r="KQ121">
        <v>0</v>
      </c>
      <c r="KR121">
        <v>0</v>
      </c>
      <c r="KS121" t="s">
        <v>584</v>
      </c>
      <c r="KT121" t="s">
        <v>987</v>
      </c>
      <c r="KU121" t="s">
        <v>988</v>
      </c>
      <c r="KV121">
        <v>2</v>
      </c>
      <c r="KW121">
        <v>0</v>
      </c>
      <c r="KX121">
        <v>1</v>
      </c>
      <c r="KY121">
        <v>2</v>
      </c>
      <c r="KZ121">
        <v>1</v>
      </c>
      <c r="LA121">
        <v>2</v>
      </c>
      <c r="LB121">
        <v>2</v>
      </c>
      <c r="LC121">
        <v>2</v>
      </c>
      <c r="LD121">
        <v>2</v>
      </c>
      <c r="LE121">
        <v>2</v>
      </c>
      <c r="LF121">
        <v>1</v>
      </c>
      <c r="LG121" t="s">
        <v>989</v>
      </c>
      <c r="LH121">
        <v>2</v>
      </c>
      <c r="LI121">
        <v>1</v>
      </c>
      <c r="LJ121">
        <v>1</v>
      </c>
      <c r="LK121">
        <v>2</v>
      </c>
      <c r="LL121">
        <v>2</v>
      </c>
      <c r="LM121">
        <v>2</v>
      </c>
      <c r="LN121">
        <v>2</v>
      </c>
      <c r="LO121">
        <v>2</v>
      </c>
      <c r="LP121">
        <v>2</v>
      </c>
      <c r="LQ121">
        <v>1</v>
      </c>
      <c r="LR121">
        <v>1</v>
      </c>
      <c r="LS121">
        <v>2</v>
      </c>
      <c r="LT121">
        <v>2</v>
      </c>
      <c r="LU121">
        <v>1</v>
      </c>
      <c r="LV121">
        <v>1</v>
      </c>
      <c r="LW121">
        <v>1</v>
      </c>
      <c r="LX121">
        <v>2</v>
      </c>
      <c r="LY121">
        <v>1</v>
      </c>
      <c r="LZ121">
        <v>2</v>
      </c>
      <c r="MA121">
        <v>1</v>
      </c>
      <c r="MB121" s="3">
        <f t="shared" si="262"/>
        <v>2</v>
      </c>
      <c r="MC121" s="3">
        <f t="shared" si="240"/>
        <v>5</v>
      </c>
      <c r="MD121" s="3">
        <f t="shared" si="250"/>
        <v>1</v>
      </c>
      <c r="ME121" s="3">
        <f t="shared" si="251"/>
        <v>2</v>
      </c>
      <c r="MF121" s="3">
        <f t="shared" si="248"/>
        <v>2</v>
      </c>
      <c r="MG121" s="3">
        <f t="shared" si="249"/>
        <v>2</v>
      </c>
      <c r="MH121" s="3">
        <f t="shared" si="241"/>
        <v>4</v>
      </c>
      <c r="MI121" s="3">
        <f t="shared" si="242"/>
        <v>4</v>
      </c>
      <c r="MJ121" s="3">
        <f t="shared" si="257"/>
        <v>2</v>
      </c>
      <c r="MK121" s="3">
        <f t="shared" si="252"/>
        <v>1</v>
      </c>
      <c r="ML121" s="3">
        <f t="shared" si="258"/>
        <v>1</v>
      </c>
      <c r="MM121" s="3">
        <f t="shared" si="246"/>
        <v>2</v>
      </c>
      <c r="MN121" s="3">
        <f t="shared" si="259"/>
        <v>2</v>
      </c>
      <c r="MO121" s="3">
        <f t="shared" si="253"/>
        <v>1</v>
      </c>
      <c r="MP121" s="3">
        <f t="shared" si="260"/>
        <v>1</v>
      </c>
      <c r="MQ121" s="3">
        <f t="shared" si="261"/>
        <v>1</v>
      </c>
      <c r="MR121" s="3">
        <f t="shared" si="255"/>
        <v>2</v>
      </c>
      <c r="MS121" s="3">
        <f t="shared" si="243"/>
        <v>5</v>
      </c>
      <c r="MT121" s="3">
        <f t="shared" si="254"/>
        <v>2</v>
      </c>
      <c r="MU121" s="3">
        <f t="shared" si="244"/>
        <v>5</v>
      </c>
      <c r="MV121" s="34">
        <f t="shared" si="245"/>
        <v>47</v>
      </c>
      <c r="MW121">
        <v>0</v>
      </c>
      <c r="MX121">
        <v>0</v>
      </c>
      <c r="MY121">
        <v>1</v>
      </c>
      <c r="MZ121">
        <v>0</v>
      </c>
      <c r="NA121">
        <v>2</v>
      </c>
      <c r="NB121">
        <v>2</v>
      </c>
      <c r="NC121">
        <v>1</v>
      </c>
      <c r="ND121">
        <v>0</v>
      </c>
      <c r="NE121">
        <v>0</v>
      </c>
      <c r="NF121">
        <v>1</v>
      </c>
      <c r="NG121">
        <v>2</v>
      </c>
      <c r="NH121" s="59">
        <f>COUNTIF(MW121:NF121,"SKIP")</f>
        <v>0</v>
      </c>
      <c r="NI121">
        <f>50-(NH121*5)</f>
        <v>50</v>
      </c>
      <c r="NJ121">
        <f>SUM(MW121:NF121)</f>
        <v>7</v>
      </c>
      <c r="NK121" s="34">
        <f>100*(NJ121/NI121)</f>
        <v>14.000000000000002</v>
      </c>
    </row>
    <row r="122" spans="1:375" x14ac:dyDescent="0.2">
      <c r="A122" t="s">
        <v>210</v>
      </c>
      <c r="B122">
        <v>121</v>
      </c>
      <c r="C122" s="26">
        <v>42912</v>
      </c>
      <c r="D122">
        <v>6</v>
      </c>
      <c r="E122">
        <v>10</v>
      </c>
      <c r="F122">
        <v>6</v>
      </c>
      <c r="G122">
        <v>1</v>
      </c>
      <c r="H122">
        <v>0</v>
      </c>
      <c r="I122">
        <v>0</v>
      </c>
      <c r="J122">
        <v>0</v>
      </c>
      <c r="K122">
        <v>0</v>
      </c>
      <c r="L122">
        <v>0</v>
      </c>
      <c r="M122">
        <v>0</v>
      </c>
      <c r="N122">
        <v>0</v>
      </c>
      <c r="O122">
        <v>0</v>
      </c>
      <c r="P122">
        <v>5</v>
      </c>
      <c r="Q122">
        <v>0</v>
      </c>
      <c r="R122">
        <v>0</v>
      </c>
      <c r="S122">
        <v>0</v>
      </c>
      <c r="T122">
        <f>IF(G122=1,0,IF(H122=1,-1,IF(I122=1,1,IF(J122=1,1,IF(K122=1,"SKIP","ERROR")))))</f>
        <v>0</v>
      </c>
      <c r="U122">
        <f>IF(L122=1,2,0)</f>
        <v>0</v>
      </c>
      <c r="V122" s="35">
        <f t="shared" si="247"/>
        <v>5</v>
      </c>
      <c r="W122">
        <v>2</v>
      </c>
      <c r="X122">
        <v>0</v>
      </c>
      <c r="Y122">
        <v>1</v>
      </c>
      <c r="Z122">
        <v>0</v>
      </c>
      <c r="AA122">
        <v>0</v>
      </c>
      <c r="AB122">
        <v>1</v>
      </c>
      <c r="AC122">
        <v>0</v>
      </c>
      <c r="AD122">
        <v>3</v>
      </c>
      <c r="AE122">
        <v>1</v>
      </c>
      <c r="AF122">
        <v>1</v>
      </c>
      <c r="AG122">
        <v>1</v>
      </c>
      <c r="AH122">
        <v>3</v>
      </c>
      <c r="AI122">
        <v>1</v>
      </c>
      <c r="AJ122" s="38">
        <f t="shared" si="180"/>
        <v>6</v>
      </c>
      <c r="AK122" s="38">
        <f t="shared" si="181"/>
        <v>2</v>
      </c>
      <c r="AL122" s="38">
        <f t="shared" si="182"/>
        <v>6</v>
      </c>
      <c r="AM122" s="38">
        <f t="shared" si="183"/>
        <v>14</v>
      </c>
      <c r="AN122">
        <v>1</v>
      </c>
      <c r="AO122">
        <v>0</v>
      </c>
      <c r="AP122">
        <v>0</v>
      </c>
      <c r="AQ122">
        <v>0</v>
      </c>
      <c r="AR122">
        <v>0</v>
      </c>
      <c r="AS122">
        <v>1</v>
      </c>
      <c r="AT122">
        <v>0</v>
      </c>
      <c r="AU122">
        <v>0</v>
      </c>
      <c r="AV122">
        <v>0</v>
      </c>
      <c r="AW122">
        <v>0</v>
      </c>
      <c r="AX122">
        <v>1</v>
      </c>
      <c r="AY122">
        <v>0</v>
      </c>
      <c r="AZ122">
        <v>0</v>
      </c>
      <c r="BA122">
        <v>0</v>
      </c>
      <c r="BB122">
        <v>0</v>
      </c>
      <c r="BC122">
        <v>0</v>
      </c>
      <c r="BD122">
        <v>1</v>
      </c>
      <c r="BE122">
        <v>0</v>
      </c>
      <c r="BF122">
        <v>0</v>
      </c>
      <c r="BG122">
        <v>0</v>
      </c>
      <c r="BH122">
        <v>1</v>
      </c>
      <c r="BI122">
        <v>0</v>
      </c>
      <c r="BJ122">
        <v>0</v>
      </c>
      <c r="BK122">
        <v>0</v>
      </c>
      <c r="BL122">
        <v>0</v>
      </c>
      <c r="BM122">
        <v>1</v>
      </c>
      <c r="BN122">
        <v>0</v>
      </c>
      <c r="BO122">
        <v>0</v>
      </c>
      <c r="BP122">
        <v>0</v>
      </c>
      <c r="BQ122">
        <v>0</v>
      </c>
      <c r="BR122">
        <v>1</v>
      </c>
      <c r="BS122">
        <v>0</v>
      </c>
      <c r="BT122">
        <v>0</v>
      </c>
      <c r="BU122">
        <v>0</v>
      </c>
      <c r="BV122">
        <v>0</v>
      </c>
      <c r="BW122">
        <v>1</v>
      </c>
      <c r="BX122">
        <v>0</v>
      </c>
      <c r="BY122">
        <v>0</v>
      </c>
      <c r="BZ122">
        <v>0</v>
      </c>
      <c r="CA122">
        <v>0</v>
      </c>
      <c r="CB122">
        <v>1</v>
      </c>
      <c r="CC122">
        <v>0</v>
      </c>
      <c r="CD122">
        <v>0</v>
      </c>
      <c r="CE122">
        <v>0</v>
      </c>
      <c r="CF122">
        <v>0</v>
      </c>
      <c r="CG122">
        <v>0</v>
      </c>
      <c r="CH122">
        <v>0</v>
      </c>
      <c r="CI122">
        <v>0</v>
      </c>
      <c r="CJ122">
        <v>1</v>
      </c>
      <c r="CK122">
        <v>0</v>
      </c>
      <c r="CL122">
        <v>1</v>
      </c>
      <c r="CM122">
        <v>0</v>
      </c>
      <c r="CN122">
        <v>0</v>
      </c>
      <c r="CO122">
        <v>0</v>
      </c>
      <c r="CP122">
        <v>0</v>
      </c>
      <c r="CQ122">
        <v>1</v>
      </c>
      <c r="CR122">
        <v>0</v>
      </c>
      <c r="CS122">
        <v>0</v>
      </c>
      <c r="CT122">
        <v>0</v>
      </c>
      <c r="CU122">
        <v>0</v>
      </c>
      <c r="CV122">
        <v>1</v>
      </c>
      <c r="CW122">
        <v>0</v>
      </c>
      <c r="CX122">
        <v>0</v>
      </c>
      <c r="CY122">
        <v>0</v>
      </c>
      <c r="CZ122">
        <v>0</v>
      </c>
      <c r="DA122">
        <v>1</v>
      </c>
      <c r="DB122">
        <v>0</v>
      </c>
      <c r="DC122">
        <v>0</v>
      </c>
      <c r="DD122">
        <v>0</v>
      </c>
      <c r="DE122">
        <v>0</v>
      </c>
      <c r="DF122">
        <v>0</v>
      </c>
      <c r="DG122">
        <v>1</v>
      </c>
      <c r="DH122">
        <v>0</v>
      </c>
      <c r="DI122">
        <v>0</v>
      </c>
      <c r="DJ122">
        <v>0</v>
      </c>
      <c r="DK122">
        <v>1</v>
      </c>
      <c r="DL122">
        <v>0</v>
      </c>
      <c r="DM122">
        <v>0</v>
      </c>
      <c r="DN122">
        <v>0</v>
      </c>
      <c r="DO122">
        <v>0</v>
      </c>
      <c r="DP122">
        <v>1</v>
      </c>
      <c r="DQ122">
        <v>0</v>
      </c>
      <c r="DR122">
        <v>0</v>
      </c>
      <c r="DS122">
        <v>0</v>
      </c>
      <c r="DT122">
        <v>0</v>
      </c>
      <c r="DU122">
        <v>1</v>
      </c>
      <c r="DV122">
        <v>0</v>
      </c>
      <c r="DW122">
        <v>0</v>
      </c>
      <c r="DX122">
        <v>0</v>
      </c>
      <c r="DY122">
        <v>0</v>
      </c>
      <c r="DZ122">
        <v>1</v>
      </c>
      <c r="EA122">
        <v>0</v>
      </c>
      <c r="EB122">
        <v>0</v>
      </c>
      <c r="EC122">
        <v>0</v>
      </c>
      <c r="ED122">
        <v>0</v>
      </c>
      <c r="EF122">
        <v>0</v>
      </c>
      <c r="EG122">
        <v>1</v>
      </c>
      <c r="EH122">
        <v>0</v>
      </c>
      <c r="EI122">
        <v>0</v>
      </c>
      <c r="EJ122">
        <v>0</v>
      </c>
      <c r="EK122">
        <v>1</v>
      </c>
      <c r="EL122">
        <v>0</v>
      </c>
      <c r="EM122">
        <v>0</v>
      </c>
      <c r="EN122">
        <v>0</v>
      </c>
      <c r="EO122">
        <v>0</v>
      </c>
      <c r="EP122" s="40">
        <f t="shared" si="219"/>
        <v>0</v>
      </c>
      <c r="EQ122" s="40">
        <f t="shared" si="220"/>
        <v>0</v>
      </c>
      <c r="ER122" s="40">
        <f t="shared" si="221"/>
        <v>0</v>
      </c>
      <c r="ES122" s="40">
        <f t="shared" si="222"/>
        <v>1</v>
      </c>
      <c r="ET122" s="40">
        <f t="shared" si="223"/>
        <v>0</v>
      </c>
      <c r="EU122" s="40">
        <f t="shared" si="224"/>
        <v>0</v>
      </c>
      <c r="EV122" s="40">
        <f t="shared" si="225"/>
        <v>0</v>
      </c>
      <c r="EW122" s="40">
        <f t="shared" si="226"/>
        <v>0</v>
      </c>
      <c r="EX122" s="40">
        <f t="shared" si="227"/>
        <v>0</v>
      </c>
      <c r="EY122" s="40">
        <f t="shared" si="228"/>
        <v>3</v>
      </c>
      <c r="EZ122" s="40">
        <f t="shared" si="229"/>
        <v>0</v>
      </c>
      <c r="FA122" s="40">
        <f t="shared" si="230"/>
        <v>0</v>
      </c>
      <c r="FB122" s="40">
        <f t="shared" si="231"/>
        <v>0</v>
      </c>
      <c r="FC122" s="40">
        <f t="shared" si="232"/>
        <v>0</v>
      </c>
      <c r="FD122" s="40">
        <f t="shared" si="233"/>
        <v>1</v>
      </c>
      <c r="FE122" s="40">
        <f t="shared" si="234"/>
        <v>0</v>
      </c>
      <c r="FF122" s="40">
        <f t="shared" si="235"/>
        <v>0</v>
      </c>
      <c r="FG122" s="40">
        <f t="shared" si="236"/>
        <v>0</v>
      </c>
      <c r="FH122" s="40">
        <f t="shared" si="237"/>
        <v>0</v>
      </c>
      <c r="FI122" s="40">
        <f t="shared" si="238"/>
        <v>1</v>
      </c>
      <c r="FJ122" s="40">
        <f t="shared" si="239"/>
        <v>0</v>
      </c>
      <c r="FK122" s="38">
        <f>SUM(EP122:FJ122)</f>
        <v>6</v>
      </c>
      <c r="FL122">
        <v>5</v>
      </c>
      <c r="FM122">
        <v>3</v>
      </c>
      <c r="FN122">
        <v>7</v>
      </c>
      <c r="FO122">
        <v>7</v>
      </c>
      <c r="FP122">
        <v>3</v>
      </c>
      <c r="FQ122">
        <v>7</v>
      </c>
      <c r="FR122">
        <v>3</v>
      </c>
      <c r="FS122">
        <v>7</v>
      </c>
      <c r="FT122">
        <v>7</v>
      </c>
      <c r="FU122">
        <v>3</v>
      </c>
      <c r="FV122" s="38">
        <f t="shared" si="184"/>
        <v>28</v>
      </c>
      <c r="FW122" s="38">
        <f t="shared" si="185"/>
        <v>24</v>
      </c>
      <c r="FX122">
        <v>1</v>
      </c>
      <c r="FY122">
        <v>3</v>
      </c>
      <c r="FZ122">
        <v>3</v>
      </c>
      <c r="GA122">
        <v>5</v>
      </c>
      <c r="GB122">
        <v>5</v>
      </c>
      <c r="GC122">
        <v>5</v>
      </c>
      <c r="GD122">
        <v>5</v>
      </c>
      <c r="GE122">
        <v>2</v>
      </c>
      <c r="GF122">
        <v>3</v>
      </c>
      <c r="GG122">
        <v>5</v>
      </c>
      <c r="GH122">
        <v>2</v>
      </c>
      <c r="GI122">
        <v>5</v>
      </c>
      <c r="GJ122">
        <v>5</v>
      </c>
      <c r="GK122">
        <v>5</v>
      </c>
      <c r="GL122">
        <v>5</v>
      </c>
      <c r="GM122">
        <v>5</v>
      </c>
      <c r="GN122">
        <v>5</v>
      </c>
      <c r="GO122">
        <v>2</v>
      </c>
      <c r="GP122">
        <v>2</v>
      </c>
      <c r="GQ122">
        <v>4</v>
      </c>
      <c r="GR122">
        <v>5</v>
      </c>
      <c r="GS122">
        <v>5</v>
      </c>
      <c r="GT122">
        <v>5</v>
      </c>
      <c r="GU122">
        <v>5</v>
      </c>
      <c r="GV122">
        <v>5</v>
      </c>
      <c r="GW122">
        <v>5</v>
      </c>
      <c r="GX122">
        <v>5</v>
      </c>
      <c r="GY122">
        <v>5</v>
      </c>
      <c r="GZ122">
        <v>5</v>
      </c>
      <c r="HA122">
        <v>5</v>
      </c>
      <c r="HB122">
        <v>5</v>
      </c>
      <c r="HC122">
        <v>5</v>
      </c>
      <c r="HD122" s="38">
        <f t="shared" si="186"/>
        <v>3</v>
      </c>
      <c r="HE122" s="38">
        <f t="shared" si="187"/>
        <v>5</v>
      </c>
      <c r="HF122" s="38">
        <f t="shared" si="188"/>
        <v>3.3333333333333335</v>
      </c>
      <c r="HG122" s="38">
        <f t="shared" si="189"/>
        <v>4.5714285714285712</v>
      </c>
      <c r="HH122" s="38">
        <f t="shared" si="190"/>
        <v>3.6</v>
      </c>
      <c r="HI122" s="38">
        <f t="shared" si="191"/>
        <v>5</v>
      </c>
      <c r="HJ122" s="38">
        <f t="shared" si="192"/>
        <v>5</v>
      </c>
      <c r="HK122" s="38">
        <f t="shared" si="193"/>
        <v>5</v>
      </c>
      <c r="HL122" t="s">
        <v>990</v>
      </c>
      <c r="HM122">
        <v>0</v>
      </c>
      <c r="HN122" t="s">
        <v>584</v>
      </c>
      <c r="HO122">
        <v>1</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1</v>
      </c>
      <c r="JG122">
        <v>1</v>
      </c>
      <c r="JH122">
        <v>0</v>
      </c>
      <c r="JI122">
        <v>0</v>
      </c>
      <c r="JJ122">
        <v>0</v>
      </c>
      <c r="JK122">
        <v>0</v>
      </c>
      <c r="JL122">
        <v>0</v>
      </c>
      <c r="JM122">
        <v>0</v>
      </c>
      <c r="JN122">
        <v>0</v>
      </c>
      <c r="JO122">
        <v>1</v>
      </c>
      <c r="JP122">
        <v>0</v>
      </c>
      <c r="JQ122">
        <v>0</v>
      </c>
      <c r="JR122">
        <v>3</v>
      </c>
      <c r="JS122">
        <v>0</v>
      </c>
      <c r="JT122">
        <v>2</v>
      </c>
      <c r="JU122">
        <v>0</v>
      </c>
      <c r="JV122">
        <v>3</v>
      </c>
      <c r="JW122">
        <v>3</v>
      </c>
      <c r="JX122">
        <v>0</v>
      </c>
      <c r="JY122">
        <v>0</v>
      </c>
      <c r="JZ122">
        <v>2</v>
      </c>
      <c r="KA122">
        <v>0</v>
      </c>
      <c r="KB122">
        <v>0</v>
      </c>
      <c r="KC122">
        <v>3</v>
      </c>
      <c r="KD122" s="52">
        <f t="shared" si="194"/>
        <v>12</v>
      </c>
      <c r="KE122" s="48">
        <f t="shared" si="195"/>
        <v>5</v>
      </c>
      <c r="KF122" s="53">
        <f t="shared" si="196"/>
        <v>17</v>
      </c>
      <c r="KG122">
        <v>66</v>
      </c>
      <c r="KH122">
        <v>0</v>
      </c>
      <c r="KI122">
        <v>0</v>
      </c>
      <c r="KJ122">
        <v>0</v>
      </c>
      <c r="KK122">
        <v>0</v>
      </c>
      <c r="KL122">
        <v>1</v>
      </c>
      <c r="KM122">
        <v>0</v>
      </c>
      <c r="KN122">
        <v>0</v>
      </c>
      <c r="KO122">
        <v>0</v>
      </c>
      <c r="KP122">
        <v>0</v>
      </c>
      <c r="KQ122">
        <v>0</v>
      </c>
      <c r="KR122">
        <v>0</v>
      </c>
      <c r="KS122" t="s">
        <v>991</v>
      </c>
      <c r="KT122" t="s">
        <v>584</v>
      </c>
      <c r="KU122" t="s">
        <v>584</v>
      </c>
      <c r="KV122">
        <v>3</v>
      </c>
      <c r="KW122">
        <v>1</v>
      </c>
      <c r="KX122">
        <v>1</v>
      </c>
      <c r="KY122">
        <v>1</v>
      </c>
      <c r="KZ122">
        <v>0</v>
      </c>
      <c r="LA122">
        <v>2</v>
      </c>
      <c r="LB122">
        <v>2</v>
      </c>
      <c r="LC122">
        <v>2</v>
      </c>
      <c r="LD122">
        <v>2</v>
      </c>
      <c r="LE122">
        <v>2</v>
      </c>
      <c r="LF122">
        <v>2</v>
      </c>
      <c r="LG122" t="s">
        <v>584</v>
      </c>
      <c r="LH122">
        <v>5</v>
      </c>
      <c r="LI122">
        <v>1</v>
      </c>
      <c r="LJ122">
        <v>1</v>
      </c>
      <c r="LK122">
        <v>1</v>
      </c>
      <c r="LL122">
        <v>1</v>
      </c>
      <c r="LM122">
        <v>1</v>
      </c>
      <c r="LN122">
        <v>4</v>
      </c>
      <c r="LO122">
        <v>1</v>
      </c>
      <c r="LP122">
        <v>5</v>
      </c>
      <c r="LQ122">
        <v>1</v>
      </c>
      <c r="LR122">
        <v>1</v>
      </c>
      <c r="LS122">
        <v>5</v>
      </c>
      <c r="LT122">
        <v>4</v>
      </c>
      <c r="LU122">
        <v>1</v>
      </c>
      <c r="LV122">
        <v>5</v>
      </c>
      <c r="LW122">
        <v>1</v>
      </c>
      <c r="LX122">
        <v>4</v>
      </c>
      <c r="LY122">
        <v>5</v>
      </c>
      <c r="LZ122">
        <v>5</v>
      </c>
      <c r="MA122">
        <v>1</v>
      </c>
      <c r="MB122" s="3">
        <f t="shared" si="262"/>
        <v>5</v>
      </c>
      <c r="MC122" s="3">
        <f t="shared" si="240"/>
        <v>5</v>
      </c>
      <c r="MD122" s="3">
        <f t="shared" si="250"/>
        <v>1</v>
      </c>
      <c r="ME122" s="3">
        <f t="shared" si="251"/>
        <v>1</v>
      </c>
      <c r="MF122" s="3">
        <f t="shared" si="248"/>
        <v>1</v>
      </c>
      <c r="MG122" s="3">
        <f t="shared" si="249"/>
        <v>1</v>
      </c>
      <c r="MH122" s="3">
        <f t="shared" si="241"/>
        <v>2</v>
      </c>
      <c r="MI122" s="3">
        <f t="shared" si="242"/>
        <v>5</v>
      </c>
      <c r="MJ122" s="3">
        <f t="shared" si="257"/>
        <v>5</v>
      </c>
      <c r="MK122" s="3">
        <f t="shared" si="252"/>
        <v>1</v>
      </c>
      <c r="ML122" s="3">
        <f t="shared" si="258"/>
        <v>1</v>
      </c>
      <c r="MM122" s="3">
        <f t="shared" si="246"/>
        <v>5</v>
      </c>
      <c r="MN122" s="3">
        <f t="shared" si="259"/>
        <v>4</v>
      </c>
      <c r="MO122" s="3">
        <f t="shared" si="253"/>
        <v>1</v>
      </c>
      <c r="MP122" s="3">
        <f t="shared" si="260"/>
        <v>5</v>
      </c>
      <c r="MQ122" s="3">
        <f t="shared" si="261"/>
        <v>1</v>
      </c>
      <c r="MR122" s="3">
        <f t="shared" si="255"/>
        <v>4</v>
      </c>
      <c r="MS122" s="3">
        <f t="shared" si="243"/>
        <v>1</v>
      </c>
      <c r="MT122" s="3">
        <f t="shared" si="254"/>
        <v>5</v>
      </c>
      <c r="MU122" s="3">
        <f t="shared" si="244"/>
        <v>5</v>
      </c>
      <c r="MV122" s="34">
        <f t="shared" si="245"/>
        <v>59</v>
      </c>
      <c r="MW122">
        <v>3</v>
      </c>
      <c r="MX122">
        <v>1</v>
      </c>
      <c r="MY122">
        <v>1</v>
      </c>
      <c r="MZ122">
        <v>1</v>
      </c>
      <c r="NA122">
        <v>1</v>
      </c>
      <c r="NB122">
        <v>1</v>
      </c>
      <c r="NC122">
        <v>2</v>
      </c>
      <c r="ND122">
        <v>0</v>
      </c>
      <c r="NE122">
        <v>2</v>
      </c>
      <c r="NF122">
        <v>2</v>
      </c>
      <c r="NG122">
        <v>2</v>
      </c>
      <c r="NH122" s="59">
        <f>COUNTIF(MW122:NF122,"SKIP")</f>
        <v>0</v>
      </c>
      <c r="NI122">
        <f>50-(NH122*5)</f>
        <v>50</v>
      </c>
      <c r="NJ122">
        <f>SUM(MW122:NF122)</f>
        <v>14</v>
      </c>
      <c r="NK122" s="34">
        <f>100*(NJ122/NI122)</f>
        <v>28.000000000000004</v>
      </c>
    </row>
    <row r="123" spans="1:375" x14ac:dyDescent="0.2">
      <c r="A123" t="s">
        <v>211</v>
      </c>
      <c r="B123">
        <v>122</v>
      </c>
      <c r="C123" s="26">
        <v>42919</v>
      </c>
      <c r="D123">
        <v>8</v>
      </c>
      <c r="E123">
        <v>8</v>
      </c>
      <c r="F123">
        <v>8</v>
      </c>
      <c r="G123">
        <v>0</v>
      </c>
      <c r="H123">
        <v>0</v>
      </c>
      <c r="I123">
        <v>0</v>
      </c>
      <c r="J123">
        <v>1</v>
      </c>
      <c r="K123">
        <v>0</v>
      </c>
      <c r="L123">
        <v>1</v>
      </c>
      <c r="M123">
        <v>0</v>
      </c>
      <c r="N123">
        <v>1</v>
      </c>
      <c r="O123">
        <v>0</v>
      </c>
      <c r="P123">
        <v>4</v>
      </c>
      <c r="Q123">
        <v>0</v>
      </c>
      <c r="R123">
        <v>0</v>
      </c>
      <c r="S123">
        <v>0</v>
      </c>
      <c r="T123">
        <f>IF(G123=1,0,IF(H123=1,-1,IF(I123=1,1,IF(J123=1,1,IF(K123=1,"SKIP","ERROR")))))</f>
        <v>1</v>
      </c>
      <c r="U123">
        <f>IF(L123=1,2,0)</f>
        <v>2</v>
      </c>
      <c r="V123" s="35">
        <f t="shared" si="247"/>
        <v>8</v>
      </c>
      <c r="W123">
        <v>2</v>
      </c>
      <c r="X123">
        <v>2</v>
      </c>
      <c r="Y123">
        <v>2</v>
      </c>
      <c r="Z123">
        <v>2</v>
      </c>
      <c r="AA123">
        <v>2</v>
      </c>
      <c r="AB123">
        <v>0</v>
      </c>
      <c r="AC123">
        <v>0</v>
      </c>
      <c r="AD123">
        <v>4</v>
      </c>
      <c r="AE123">
        <v>1</v>
      </c>
      <c r="AF123">
        <v>1</v>
      </c>
      <c r="AG123">
        <v>4</v>
      </c>
      <c r="AH123">
        <v>4</v>
      </c>
      <c r="AI123">
        <v>4</v>
      </c>
      <c r="AJ123" s="38">
        <f t="shared" si="180"/>
        <v>10</v>
      </c>
      <c r="AK123" s="38">
        <f t="shared" si="181"/>
        <v>4</v>
      </c>
      <c r="AL123" s="38">
        <f t="shared" si="182"/>
        <v>14</v>
      </c>
      <c r="AM123" s="38">
        <f t="shared" si="183"/>
        <v>28</v>
      </c>
      <c r="AN123">
        <v>1</v>
      </c>
      <c r="AO123">
        <v>0</v>
      </c>
      <c r="AP123">
        <v>0</v>
      </c>
      <c r="AQ123">
        <v>0</v>
      </c>
      <c r="AR123">
        <v>0</v>
      </c>
      <c r="AS123">
        <v>1</v>
      </c>
      <c r="AT123">
        <v>0</v>
      </c>
      <c r="AU123">
        <v>0</v>
      </c>
      <c r="AV123">
        <v>0</v>
      </c>
      <c r="AW123">
        <v>0</v>
      </c>
      <c r="AX123">
        <v>1</v>
      </c>
      <c r="AY123">
        <v>0</v>
      </c>
      <c r="AZ123">
        <v>0</v>
      </c>
      <c r="BA123">
        <v>0</v>
      </c>
      <c r="BB123">
        <v>0</v>
      </c>
      <c r="BC123">
        <v>1</v>
      </c>
      <c r="BD123">
        <v>0</v>
      </c>
      <c r="BE123">
        <v>0</v>
      </c>
      <c r="BF123">
        <v>0</v>
      </c>
      <c r="BG123">
        <v>0</v>
      </c>
      <c r="BH123">
        <v>1</v>
      </c>
      <c r="BI123">
        <v>0</v>
      </c>
      <c r="BJ123">
        <v>0</v>
      </c>
      <c r="BK123">
        <v>0</v>
      </c>
      <c r="BL123">
        <v>0</v>
      </c>
      <c r="BM123">
        <v>1</v>
      </c>
      <c r="BN123">
        <v>0</v>
      </c>
      <c r="BO123">
        <v>0</v>
      </c>
      <c r="BP123">
        <v>0</v>
      </c>
      <c r="BQ123">
        <v>0</v>
      </c>
      <c r="BR123">
        <v>1</v>
      </c>
      <c r="BS123">
        <v>0</v>
      </c>
      <c r="BT123">
        <v>0</v>
      </c>
      <c r="BU123">
        <v>0</v>
      </c>
      <c r="BV123">
        <v>0</v>
      </c>
      <c r="BW123">
        <v>1</v>
      </c>
      <c r="BX123">
        <v>0</v>
      </c>
      <c r="BY123">
        <v>0</v>
      </c>
      <c r="BZ123">
        <v>0</v>
      </c>
      <c r="CA123">
        <v>0</v>
      </c>
      <c r="CB123">
        <v>1</v>
      </c>
      <c r="CC123">
        <v>0</v>
      </c>
      <c r="CD123">
        <v>0</v>
      </c>
      <c r="CE123">
        <v>0</v>
      </c>
      <c r="CF123">
        <v>0</v>
      </c>
      <c r="CG123">
        <v>1</v>
      </c>
      <c r="CH123">
        <v>0</v>
      </c>
      <c r="CI123">
        <v>0</v>
      </c>
      <c r="CJ123">
        <v>0</v>
      </c>
      <c r="CK123">
        <v>0</v>
      </c>
      <c r="CL123">
        <v>0</v>
      </c>
      <c r="CM123">
        <v>0</v>
      </c>
      <c r="CN123">
        <v>0</v>
      </c>
      <c r="CO123">
        <v>1</v>
      </c>
      <c r="CP123">
        <v>0</v>
      </c>
      <c r="CQ123">
        <v>1</v>
      </c>
      <c r="CR123">
        <v>0</v>
      </c>
      <c r="CS123">
        <v>0</v>
      </c>
      <c r="CT123">
        <v>0</v>
      </c>
      <c r="CU123">
        <v>0</v>
      </c>
      <c r="CV123">
        <v>1</v>
      </c>
      <c r="CW123">
        <v>0</v>
      </c>
      <c r="CX123">
        <v>0</v>
      </c>
      <c r="CY123">
        <v>0</v>
      </c>
      <c r="CZ123">
        <v>0</v>
      </c>
      <c r="DA123">
        <v>1</v>
      </c>
      <c r="DB123">
        <v>0</v>
      </c>
      <c r="DC123">
        <v>0</v>
      </c>
      <c r="DD123">
        <v>0</v>
      </c>
      <c r="DE123">
        <v>0</v>
      </c>
      <c r="DF123">
        <v>0</v>
      </c>
      <c r="DG123">
        <v>0</v>
      </c>
      <c r="DH123">
        <v>1</v>
      </c>
      <c r="DI123">
        <v>0</v>
      </c>
      <c r="DJ123">
        <v>0</v>
      </c>
      <c r="DK123">
        <v>0</v>
      </c>
      <c r="DL123">
        <v>0</v>
      </c>
      <c r="DM123">
        <v>0</v>
      </c>
      <c r="DN123">
        <v>1</v>
      </c>
      <c r="DO123">
        <v>0</v>
      </c>
      <c r="DP123">
        <v>1</v>
      </c>
      <c r="DQ123">
        <v>0</v>
      </c>
      <c r="DR123">
        <v>0</v>
      </c>
      <c r="DS123">
        <v>0</v>
      </c>
      <c r="DT123">
        <v>0</v>
      </c>
      <c r="DU123">
        <v>1</v>
      </c>
      <c r="DV123">
        <v>0</v>
      </c>
      <c r="DW123">
        <v>0</v>
      </c>
      <c r="DX123">
        <v>0</v>
      </c>
      <c r="DY123">
        <v>0</v>
      </c>
      <c r="DZ123">
        <v>0</v>
      </c>
      <c r="EA123">
        <v>1</v>
      </c>
      <c r="EB123">
        <v>0</v>
      </c>
      <c r="EC123">
        <v>0</v>
      </c>
      <c r="ED123">
        <v>0</v>
      </c>
      <c r="EE123">
        <v>1</v>
      </c>
      <c r="EF123">
        <v>0</v>
      </c>
      <c r="EG123">
        <v>1</v>
      </c>
      <c r="EH123">
        <v>0</v>
      </c>
      <c r="EI123">
        <v>0</v>
      </c>
      <c r="EJ123">
        <v>0</v>
      </c>
      <c r="EK123">
        <v>1</v>
      </c>
      <c r="EL123">
        <v>0</v>
      </c>
      <c r="EM123">
        <v>0</v>
      </c>
      <c r="EN123">
        <v>0</v>
      </c>
      <c r="EO123">
        <v>0</v>
      </c>
      <c r="EP123" s="40">
        <f t="shared" si="219"/>
        <v>0</v>
      </c>
      <c r="EQ123" s="40">
        <f t="shared" si="220"/>
        <v>0</v>
      </c>
      <c r="ER123" s="40">
        <f t="shared" si="221"/>
        <v>0</v>
      </c>
      <c r="ES123" s="40">
        <f t="shared" si="222"/>
        <v>0</v>
      </c>
      <c r="ET123" s="40">
        <f t="shared" si="223"/>
        <v>0</v>
      </c>
      <c r="EU123" s="40">
        <f t="shared" si="224"/>
        <v>0</v>
      </c>
      <c r="EV123" s="40">
        <f t="shared" si="225"/>
        <v>0</v>
      </c>
      <c r="EW123" s="40">
        <f t="shared" si="226"/>
        <v>0</v>
      </c>
      <c r="EX123" s="40">
        <f t="shared" si="227"/>
        <v>0</v>
      </c>
      <c r="EY123" s="40">
        <f t="shared" si="228"/>
        <v>0</v>
      </c>
      <c r="EZ123" s="40">
        <f t="shared" si="229"/>
        <v>3</v>
      </c>
      <c r="FA123" s="40">
        <f t="shared" si="230"/>
        <v>0</v>
      </c>
      <c r="FB123" s="40">
        <f t="shared" si="231"/>
        <v>0</v>
      </c>
      <c r="FC123" s="40">
        <f t="shared" si="232"/>
        <v>0</v>
      </c>
      <c r="FD123" s="40">
        <f t="shared" si="233"/>
        <v>2</v>
      </c>
      <c r="FE123" s="40">
        <f t="shared" si="234"/>
        <v>3</v>
      </c>
      <c r="FF123" s="40">
        <f t="shared" si="235"/>
        <v>0</v>
      </c>
      <c r="FG123" s="40">
        <f t="shared" si="236"/>
        <v>0</v>
      </c>
      <c r="FH123" s="40">
        <f t="shared" si="237"/>
        <v>1</v>
      </c>
      <c r="FI123" s="40">
        <f t="shared" si="238"/>
        <v>1</v>
      </c>
      <c r="FJ123" s="40">
        <f t="shared" si="239"/>
        <v>0</v>
      </c>
      <c r="FK123" s="38">
        <f>SUM(EP123:FJ123)</f>
        <v>10</v>
      </c>
      <c r="FL123">
        <v>4</v>
      </c>
      <c r="FM123">
        <v>4</v>
      </c>
      <c r="FN123">
        <v>7</v>
      </c>
      <c r="FO123">
        <v>5</v>
      </c>
      <c r="FP123">
        <v>7</v>
      </c>
      <c r="FQ123">
        <v>7</v>
      </c>
      <c r="FR123">
        <v>7</v>
      </c>
      <c r="FS123">
        <v>7</v>
      </c>
      <c r="FT123">
        <v>7</v>
      </c>
      <c r="FU123">
        <v>0</v>
      </c>
      <c r="FV123" s="38">
        <f t="shared" si="184"/>
        <v>32</v>
      </c>
      <c r="FW123" s="38">
        <f t="shared" si="185"/>
        <v>23</v>
      </c>
      <c r="FX123">
        <v>3</v>
      </c>
      <c r="FY123">
        <v>0</v>
      </c>
      <c r="FZ123">
        <v>3</v>
      </c>
      <c r="GA123">
        <v>3</v>
      </c>
      <c r="GB123">
        <v>3</v>
      </c>
      <c r="GC123">
        <v>3</v>
      </c>
      <c r="GD123">
        <v>3</v>
      </c>
      <c r="GE123">
        <v>3</v>
      </c>
      <c r="GF123">
        <v>3</v>
      </c>
      <c r="GG123">
        <v>0</v>
      </c>
      <c r="GH123">
        <v>3</v>
      </c>
      <c r="GI123">
        <v>3</v>
      </c>
      <c r="GJ123">
        <v>4</v>
      </c>
      <c r="GK123">
        <v>3</v>
      </c>
      <c r="GL123">
        <v>3</v>
      </c>
      <c r="GM123">
        <v>3</v>
      </c>
      <c r="GN123">
        <v>5</v>
      </c>
      <c r="GO123">
        <v>5</v>
      </c>
      <c r="GP123">
        <v>5</v>
      </c>
      <c r="GQ123">
        <v>5</v>
      </c>
      <c r="GR123">
        <v>5</v>
      </c>
      <c r="GS123">
        <v>5</v>
      </c>
      <c r="GT123">
        <v>5</v>
      </c>
      <c r="GU123">
        <v>4</v>
      </c>
      <c r="GV123">
        <v>5</v>
      </c>
      <c r="GW123">
        <v>5</v>
      </c>
      <c r="GX123">
        <v>5</v>
      </c>
      <c r="GY123">
        <v>4</v>
      </c>
      <c r="GZ123">
        <v>5</v>
      </c>
      <c r="HA123">
        <v>5</v>
      </c>
      <c r="HB123">
        <v>5</v>
      </c>
      <c r="HC123">
        <v>5</v>
      </c>
      <c r="HD123" s="38">
        <f t="shared" si="186"/>
        <v>2.25</v>
      </c>
      <c r="HE123" s="38">
        <f t="shared" si="187"/>
        <v>3</v>
      </c>
      <c r="HF123" s="38">
        <f t="shared" si="188"/>
        <v>2</v>
      </c>
      <c r="HG123" s="38">
        <f t="shared" si="189"/>
        <v>3.4285714285714284</v>
      </c>
      <c r="HH123" s="38">
        <f t="shared" si="190"/>
        <v>5</v>
      </c>
      <c r="HI123" s="38">
        <f t="shared" si="191"/>
        <v>4.75</v>
      </c>
      <c r="HJ123" s="38">
        <f t="shared" si="192"/>
        <v>4.666666666666667</v>
      </c>
      <c r="HK123" s="38">
        <f t="shared" si="193"/>
        <v>5</v>
      </c>
      <c r="HL123" t="s">
        <v>609</v>
      </c>
      <c r="HM123">
        <v>1</v>
      </c>
      <c r="HN123" t="s">
        <v>992</v>
      </c>
      <c r="HO123">
        <v>4</v>
      </c>
      <c r="HP123">
        <v>0</v>
      </c>
      <c r="HQ123">
        <v>0</v>
      </c>
      <c r="HR123">
        <v>0</v>
      </c>
      <c r="HS123">
        <v>0</v>
      </c>
      <c r="HT123">
        <v>1</v>
      </c>
      <c r="HU123">
        <v>1</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1</v>
      </c>
      <c r="JG123">
        <v>1</v>
      </c>
      <c r="JH123">
        <v>0</v>
      </c>
      <c r="JI123">
        <v>0</v>
      </c>
      <c r="JJ123">
        <v>0</v>
      </c>
      <c r="JK123">
        <v>0</v>
      </c>
      <c r="JL123">
        <v>0</v>
      </c>
      <c r="JM123">
        <v>0</v>
      </c>
      <c r="JN123">
        <v>0</v>
      </c>
      <c r="JO123">
        <v>2</v>
      </c>
      <c r="JP123">
        <v>2</v>
      </c>
      <c r="JQ123">
        <v>3</v>
      </c>
      <c r="JR123">
        <v>2</v>
      </c>
      <c r="JS123">
        <v>2</v>
      </c>
      <c r="JT123">
        <v>2</v>
      </c>
      <c r="JU123">
        <v>2</v>
      </c>
      <c r="JV123">
        <v>2</v>
      </c>
      <c r="JW123">
        <v>2</v>
      </c>
      <c r="JX123">
        <v>2</v>
      </c>
      <c r="JY123">
        <v>2</v>
      </c>
      <c r="JZ123">
        <v>2</v>
      </c>
      <c r="KA123">
        <v>2</v>
      </c>
      <c r="KB123">
        <v>2</v>
      </c>
      <c r="KC123">
        <v>2</v>
      </c>
      <c r="KD123" s="52">
        <f t="shared" si="194"/>
        <v>23</v>
      </c>
      <c r="KE123" s="48">
        <f t="shared" si="195"/>
        <v>8</v>
      </c>
      <c r="KF123" s="53">
        <f t="shared" si="196"/>
        <v>31</v>
      </c>
      <c r="KG123">
        <v>72</v>
      </c>
      <c r="KH123">
        <v>1</v>
      </c>
      <c r="KI123">
        <v>1</v>
      </c>
      <c r="KJ123">
        <v>1</v>
      </c>
      <c r="KK123">
        <v>1</v>
      </c>
      <c r="KL123">
        <v>0</v>
      </c>
      <c r="KM123">
        <v>0</v>
      </c>
      <c r="KN123">
        <v>0</v>
      </c>
      <c r="KO123">
        <v>0</v>
      </c>
      <c r="KP123">
        <v>0</v>
      </c>
      <c r="KQ123">
        <v>0</v>
      </c>
      <c r="KR123">
        <v>0</v>
      </c>
      <c r="KS123" t="s">
        <v>584</v>
      </c>
      <c r="KT123" t="s">
        <v>993</v>
      </c>
      <c r="KU123" t="s">
        <v>994</v>
      </c>
      <c r="KV123">
        <v>2</v>
      </c>
      <c r="KW123">
        <v>1</v>
      </c>
      <c r="KX123">
        <v>1</v>
      </c>
      <c r="KY123">
        <v>2</v>
      </c>
      <c r="KZ123">
        <v>1</v>
      </c>
      <c r="LA123">
        <v>1</v>
      </c>
      <c r="LB123">
        <v>2</v>
      </c>
      <c r="LC123">
        <v>1</v>
      </c>
      <c r="LD123">
        <v>2</v>
      </c>
      <c r="LE123">
        <v>2</v>
      </c>
      <c r="LF123">
        <v>2</v>
      </c>
      <c r="LG123" t="s">
        <v>584</v>
      </c>
      <c r="LH123">
        <v>1</v>
      </c>
      <c r="LI123">
        <v>1</v>
      </c>
      <c r="LJ123">
        <v>3</v>
      </c>
      <c r="LK123">
        <v>3</v>
      </c>
      <c r="LL123">
        <v>5</v>
      </c>
      <c r="LM123">
        <v>1</v>
      </c>
      <c r="LN123">
        <v>5</v>
      </c>
      <c r="LO123">
        <v>5</v>
      </c>
      <c r="LP123">
        <v>4</v>
      </c>
      <c r="LQ123">
        <v>4</v>
      </c>
      <c r="LR123">
        <v>5</v>
      </c>
      <c r="LS123">
        <v>2</v>
      </c>
      <c r="LT123">
        <v>5</v>
      </c>
      <c r="LU123">
        <v>1</v>
      </c>
      <c r="LV123">
        <v>4</v>
      </c>
      <c r="LW123">
        <v>2</v>
      </c>
      <c r="LX123">
        <v>5</v>
      </c>
      <c r="LY123">
        <v>1</v>
      </c>
      <c r="LZ123">
        <v>2</v>
      </c>
      <c r="MA123">
        <v>2</v>
      </c>
      <c r="MB123" s="3">
        <f t="shared" si="262"/>
        <v>1</v>
      </c>
      <c r="MC123" s="3">
        <f t="shared" si="240"/>
        <v>5</v>
      </c>
      <c r="MD123" s="3">
        <f t="shared" si="250"/>
        <v>3</v>
      </c>
      <c r="ME123" s="3">
        <f t="shared" si="251"/>
        <v>3</v>
      </c>
      <c r="MF123" s="3">
        <f t="shared" si="248"/>
        <v>5</v>
      </c>
      <c r="MG123" s="3">
        <f t="shared" si="249"/>
        <v>1</v>
      </c>
      <c r="MH123" s="3">
        <f t="shared" si="241"/>
        <v>1</v>
      </c>
      <c r="MI123" s="3">
        <f t="shared" si="242"/>
        <v>1</v>
      </c>
      <c r="MJ123" s="3">
        <f t="shared" si="257"/>
        <v>4</v>
      </c>
      <c r="MK123" s="3">
        <f t="shared" si="252"/>
        <v>4</v>
      </c>
      <c r="ML123" s="3">
        <f t="shared" si="258"/>
        <v>5</v>
      </c>
      <c r="MM123" s="3">
        <f t="shared" si="246"/>
        <v>2</v>
      </c>
      <c r="MN123" s="3">
        <f t="shared" si="259"/>
        <v>5</v>
      </c>
      <c r="MO123" s="3">
        <f t="shared" si="253"/>
        <v>1</v>
      </c>
      <c r="MP123" s="3">
        <f t="shared" si="260"/>
        <v>4</v>
      </c>
      <c r="MQ123" s="3">
        <f t="shared" si="261"/>
        <v>2</v>
      </c>
      <c r="MR123" s="3">
        <f t="shared" si="255"/>
        <v>5</v>
      </c>
      <c r="MS123" s="3">
        <f t="shared" si="243"/>
        <v>5</v>
      </c>
      <c r="MT123" s="3">
        <f t="shared" si="254"/>
        <v>2</v>
      </c>
      <c r="MU123" s="3">
        <f t="shared" si="244"/>
        <v>4</v>
      </c>
      <c r="MV123" s="34">
        <f t="shared" si="245"/>
        <v>63</v>
      </c>
      <c r="MW123">
        <v>2</v>
      </c>
      <c r="MX123">
        <v>2</v>
      </c>
      <c r="MY123">
        <v>3</v>
      </c>
      <c r="MZ123">
        <v>0</v>
      </c>
      <c r="NA123">
        <v>2</v>
      </c>
      <c r="NB123">
        <v>3</v>
      </c>
      <c r="NC123">
        <v>2</v>
      </c>
      <c r="ND123">
        <v>1</v>
      </c>
      <c r="NE123">
        <v>1</v>
      </c>
      <c r="NF123">
        <v>1</v>
      </c>
      <c r="NG123">
        <v>2</v>
      </c>
      <c r="NH123" s="59">
        <f>COUNTIF(MW123:NF123,"SKIP")</f>
        <v>0</v>
      </c>
      <c r="NI123">
        <f>50-(NH123*5)</f>
        <v>50</v>
      </c>
      <c r="NJ123">
        <f>SUM(MW123:NF123)</f>
        <v>17</v>
      </c>
      <c r="NK123" s="34">
        <f>100*(NJ123/NI123)</f>
        <v>34</v>
      </c>
    </row>
    <row r="124" spans="1:375" x14ac:dyDescent="0.2">
      <c r="A124" t="s">
        <v>212</v>
      </c>
      <c r="B124">
        <v>123</v>
      </c>
      <c r="C124" s="26">
        <v>42915</v>
      </c>
      <c r="D124">
        <v>4</v>
      </c>
      <c r="E124">
        <v>6</v>
      </c>
      <c r="F124">
        <v>6</v>
      </c>
      <c r="G124">
        <v>1</v>
      </c>
      <c r="H124">
        <v>0</v>
      </c>
      <c r="I124">
        <v>0</v>
      </c>
      <c r="J124">
        <v>0</v>
      </c>
      <c r="K124">
        <v>0</v>
      </c>
      <c r="L124">
        <v>0</v>
      </c>
      <c r="M124">
        <v>0</v>
      </c>
      <c r="N124">
        <v>0</v>
      </c>
      <c r="O124">
        <v>0</v>
      </c>
      <c r="P124">
        <v>0</v>
      </c>
      <c r="Q124">
        <v>0</v>
      </c>
      <c r="R124">
        <v>0</v>
      </c>
      <c r="S124">
        <v>0</v>
      </c>
      <c r="T124">
        <f t="shared" ref="T124:T141" si="263">IF(G124=1,0,IF(H124=1,-1,IF(I124=1,1,IF(J124=1,1,IF(K124=1,"SKIP","ERROR")))))</f>
        <v>0</v>
      </c>
      <c r="U124">
        <f t="shared" ref="U124:U141" si="264">IF(L124=1,2,0)</f>
        <v>0</v>
      </c>
      <c r="V124" s="35">
        <f t="shared" si="247"/>
        <v>0</v>
      </c>
      <c r="W124">
        <v>0</v>
      </c>
      <c r="X124">
        <v>0</v>
      </c>
      <c r="Y124">
        <v>0</v>
      </c>
      <c r="Z124">
        <v>0</v>
      </c>
      <c r="AA124">
        <v>0</v>
      </c>
      <c r="AB124">
        <v>0</v>
      </c>
      <c r="AC124">
        <v>0</v>
      </c>
      <c r="AD124">
        <v>0</v>
      </c>
      <c r="AE124">
        <v>0</v>
      </c>
      <c r="AF124">
        <v>0</v>
      </c>
      <c r="AG124">
        <v>0</v>
      </c>
      <c r="AH124">
        <v>2</v>
      </c>
      <c r="AI124">
        <v>0</v>
      </c>
      <c r="AJ124" s="38">
        <f t="shared" si="180"/>
        <v>0</v>
      </c>
      <c r="AK124" s="38">
        <f t="shared" si="181"/>
        <v>0</v>
      </c>
      <c r="AL124" s="38">
        <f t="shared" si="182"/>
        <v>2</v>
      </c>
      <c r="AM124" s="38">
        <f t="shared" si="183"/>
        <v>2</v>
      </c>
      <c r="AN124">
        <v>1</v>
      </c>
      <c r="AO124">
        <v>0</v>
      </c>
      <c r="AP124">
        <v>0</v>
      </c>
      <c r="AQ124">
        <v>0</v>
      </c>
      <c r="AR124">
        <v>0</v>
      </c>
      <c r="AS124">
        <v>0</v>
      </c>
      <c r="AT124">
        <v>0</v>
      </c>
      <c r="AU124">
        <v>0</v>
      </c>
      <c r="AV124">
        <v>0</v>
      </c>
      <c r="AW124">
        <v>1</v>
      </c>
      <c r="AX124">
        <v>1</v>
      </c>
      <c r="AY124">
        <v>0</v>
      </c>
      <c r="AZ124">
        <v>0</v>
      </c>
      <c r="BA124">
        <v>0</v>
      </c>
      <c r="BB124">
        <v>0</v>
      </c>
      <c r="BC124">
        <v>1</v>
      </c>
      <c r="BD124">
        <v>0</v>
      </c>
      <c r="BE124">
        <v>0</v>
      </c>
      <c r="BF124">
        <v>0</v>
      </c>
      <c r="BG124">
        <v>0</v>
      </c>
      <c r="BH124">
        <v>1</v>
      </c>
      <c r="BI124">
        <v>0</v>
      </c>
      <c r="BJ124">
        <v>0</v>
      </c>
      <c r="BK124">
        <v>0</v>
      </c>
      <c r="BL124">
        <v>0</v>
      </c>
      <c r="BM124">
        <v>1</v>
      </c>
      <c r="BN124">
        <v>0</v>
      </c>
      <c r="BO124">
        <v>0</v>
      </c>
      <c r="BP124">
        <v>0</v>
      </c>
      <c r="BQ124">
        <v>0</v>
      </c>
      <c r="BR124">
        <v>1</v>
      </c>
      <c r="BS124">
        <v>0</v>
      </c>
      <c r="BT124">
        <v>0</v>
      </c>
      <c r="BU124">
        <v>0</v>
      </c>
      <c r="BV124">
        <v>0</v>
      </c>
      <c r="BW124">
        <v>1</v>
      </c>
      <c r="BX124">
        <v>0</v>
      </c>
      <c r="BY124">
        <v>0</v>
      </c>
      <c r="BZ124">
        <v>0</v>
      </c>
      <c r="CA124">
        <v>0</v>
      </c>
      <c r="CB124">
        <v>1</v>
      </c>
      <c r="CC124">
        <v>0</v>
      </c>
      <c r="CD124">
        <v>0</v>
      </c>
      <c r="CE124">
        <v>0</v>
      </c>
      <c r="CF124">
        <v>0</v>
      </c>
      <c r="CG124">
        <v>0</v>
      </c>
      <c r="CH124">
        <v>0</v>
      </c>
      <c r="CI124">
        <v>0</v>
      </c>
      <c r="CJ124">
        <v>0</v>
      </c>
      <c r="CK124">
        <v>1</v>
      </c>
      <c r="CL124">
        <v>1</v>
      </c>
      <c r="CM124">
        <v>0</v>
      </c>
      <c r="CN124">
        <v>0</v>
      </c>
      <c r="CO124">
        <v>0</v>
      </c>
      <c r="CP124">
        <v>0</v>
      </c>
      <c r="CQ124">
        <v>1</v>
      </c>
      <c r="CR124">
        <v>0</v>
      </c>
      <c r="CS124">
        <v>0</v>
      </c>
      <c r="CT124">
        <v>0</v>
      </c>
      <c r="CU124">
        <v>0</v>
      </c>
      <c r="CV124">
        <v>1</v>
      </c>
      <c r="CW124">
        <v>0</v>
      </c>
      <c r="CX124">
        <v>0</v>
      </c>
      <c r="CY124">
        <v>0</v>
      </c>
      <c r="CZ124">
        <v>0</v>
      </c>
      <c r="DA124">
        <v>1</v>
      </c>
      <c r="DB124">
        <v>0</v>
      </c>
      <c r="DC124">
        <v>0</v>
      </c>
      <c r="DD124">
        <v>0</v>
      </c>
      <c r="DE124">
        <v>0</v>
      </c>
      <c r="DF124">
        <v>1</v>
      </c>
      <c r="DG124">
        <v>0</v>
      </c>
      <c r="DH124">
        <v>0</v>
      </c>
      <c r="DI124">
        <v>0</v>
      </c>
      <c r="DJ124">
        <v>0</v>
      </c>
      <c r="DK124">
        <v>1</v>
      </c>
      <c r="DL124">
        <v>0</v>
      </c>
      <c r="DM124">
        <v>0</v>
      </c>
      <c r="DN124">
        <v>0</v>
      </c>
      <c r="DO124">
        <v>0</v>
      </c>
      <c r="DP124">
        <v>0</v>
      </c>
      <c r="DQ124">
        <v>1</v>
      </c>
      <c r="DR124">
        <v>0</v>
      </c>
      <c r="DS124">
        <v>0</v>
      </c>
      <c r="DT124">
        <v>0</v>
      </c>
      <c r="DU124">
        <v>1</v>
      </c>
      <c r="DV124">
        <v>0</v>
      </c>
      <c r="DW124">
        <v>0</v>
      </c>
      <c r="DX124">
        <v>0</v>
      </c>
      <c r="DY124">
        <v>0</v>
      </c>
      <c r="DZ124">
        <v>0</v>
      </c>
      <c r="EA124">
        <v>0</v>
      </c>
      <c r="EB124">
        <v>0</v>
      </c>
      <c r="EC124">
        <v>1</v>
      </c>
      <c r="ED124">
        <v>0</v>
      </c>
      <c r="EE124">
        <v>0</v>
      </c>
      <c r="EF124">
        <v>1</v>
      </c>
      <c r="EG124">
        <v>0</v>
      </c>
      <c r="EH124">
        <v>0</v>
      </c>
      <c r="EI124">
        <v>0</v>
      </c>
      <c r="EJ124">
        <v>0</v>
      </c>
      <c r="EK124">
        <v>1</v>
      </c>
      <c r="EL124">
        <v>0</v>
      </c>
      <c r="EM124">
        <v>0</v>
      </c>
      <c r="EN124">
        <v>0</v>
      </c>
      <c r="EO124">
        <v>0</v>
      </c>
      <c r="EP124" s="40">
        <f t="shared" si="219"/>
        <v>0</v>
      </c>
      <c r="EQ124" s="40" t="str">
        <f t="shared" si="220"/>
        <v>SKIP</v>
      </c>
      <c r="ER124" s="40">
        <f t="shared" si="221"/>
        <v>0</v>
      </c>
      <c r="ES124" s="40">
        <f t="shared" si="222"/>
        <v>0</v>
      </c>
      <c r="ET124" s="40">
        <f t="shared" si="223"/>
        <v>0</v>
      </c>
      <c r="EU124" s="40">
        <f t="shared" si="224"/>
        <v>0</v>
      </c>
      <c r="EV124" s="40">
        <f t="shared" si="225"/>
        <v>0</v>
      </c>
      <c r="EW124" s="40">
        <f t="shared" si="226"/>
        <v>0</v>
      </c>
      <c r="EX124" s="40">
        <f t="shared" si="227"/>
        <v>0</v>
      </c>
      <c r="EY124" s="40" t="str">
        <f t="shared" si="228"/>
        <v>SKIP</v>
      </c>
      <c r="EZ124" s="40">
        <f t="shared" si="229"/>
        <v>0</v>
      </c>
      <c r="FA124" s="40">
        <f t="shared" si="230"/>
        <v>0</v>
      </c>
      <c r="FB124" s="40">
        <f t="shared" si="231"/>
        <v>0</v>
      </c>
      <c r="FC124" s="40">
        <f t="shared" si="232"/>
        <v>0</v>
      </c>
      <c r="FD124" s="40">
        <f t="shared" si="233"/>
        <v>0</v>
      </c>
      <c r="FE124" s="40">
        <f t="shared" si="234"/>
        <v>0</v>
      </c>
      <c r="FF124" s="40">
        <f t="shared" si="235"/>
        <v>1</v>
      </c>
      <c r="FG124" s="40">
        <f t="shared" si="236"/>
        <v>0</v>
      </c>
      <c r="FH124" s="40">
        <f t="shared" si="237"/>
        <v>3</v>
      </c>
      <c r="FI124" s="40">
        <f t="shared" si="238"/>
        <v>0</v>
      </c>
      <c r="FJ124" s="40">
        <f t="shared" si="239"/>
        <v>0</v>
      </c>
      <c r="FK124" s="38">
        <f t="shared" ref="FK124:FK141" si="265">SUM(EP124:FJ124)</f>
        <v>4</v>
      </c>
      <c r="FL124">
        <v>0</v>
      </c>
      <c r="FM124">
        <v>3</v>
      </c>
      <c r="FN124">
        <v>6</v>
      </c>
      <c r="FO124">
        <v>5</v>
      </c>
      <c r="FP124">
        <v>2</v>
      </c>
      <c r="FQ124">
        <v>7</v>
      </c>
      <c r="FR124">
        <v>1</v>
      </c>
      <c r="FS124">
        <v>1</v>
      </c>
      <c r="FT124">
        <v>0</v>
      </c>
      <c r="FU124">
        <v>3</v>
      </c>
      <c r="FV124" s="38">
        <f t="shared" si="184"/>
        <v>13</v>
      </c>
      <c r="FW124" s="38">
        <f t="shared" si="185"/>
        <v>15</v>
      </c>
      <c r="FX124">
        <v>5</v>
      </c>
      <c r="FY124">
        <v>5</v>
      </c>
      <c r="FZ124">
        <v>5</v>
      </c>
      <c r="GA124">
        <v>3</v>
      </c>
      <c r="GB124">
        <v>5</v>
      </c>
      <c r="GC124">
        <v>0</v>
      </c>
      <c r="GD124">
        <v>0</v>
      </c>
      <c r="GE124">
        <v>0</v>
      </c>
      <c r="GF124">
        <v>0</v>
      </c>
      <c r="GG124">
        <v>0</v>
      </c>
      <c r="GH124">
        <v>3</v>
      </c>
      <c r="GI124">
        <v>5</v>
      </c>
      <c r="GJ124">
        <v>5</v>
      </c>
      <c r="GK124">
        <v>5</v>
      </c>
      <c r="GL124">
        <v>5</v>
      </c>
      <c r="GM124">
        <v>5</v>
      </c>
      <c r="GN124">
        <v>5</v>
      </c>
      <c r="GO124">
        <v>2</v>
      </c>
      <c r="GP124">
        <v>2</v>
      </c>
      <c r="GQ124">
        <v>5</v>
      </c>
      <c r="GR124">
        <v>5</v>
      </c>
      <c r="GS124">
        <v>1</v>
      </c>
      <c r="GT124">
        <v>1</v>
      </c>
      <c r="GU124">
        <v>5</v>
      </c>
      <c r="GV124">
        <v>5</v>
      </c>
      <c r="GW124">
        <v>5</v>
      </c>
      <c r="GX124">
        <v>5</v>
      </c>
      <c r="GY124">
        <v>5</v>
      </c>
      <c r="GZ124">
        <v>5</v>
      </c>
      <c r="HA124">
        <v>5</v>
      </c>
      <c r="HB124">
        <v>5</v>
      </c>
      <c r="HC124">
        <v>5</v>
      </c>
      <c r="HD124" s="38">
        <f t="shared" si="186"/>
        <v>4.5</v>
      </c>
      <c r="HE124" s="38">
        <f t="shared" si="187"/>
        <v>1.6666666666666667</v>
      </c>
      <c r="HF124" s="38">
        <f t="shared" si="188"/>
        <v>0</v>
      </c>
      <c r="HG124" s="38">
        <f t="shared" si="189"/>
        <v>4.7142857142857144</v>
      </c>
      <c r="HH124" s="38">
        <f t="shared" si="190"/>
        <v>3</v>
      </c>
      <c r="HI124" s="38">
        <f t="shared" si="191"/>
        <v>4</v>
      </c>
      <c r="HJ124" s="38">
        <f t="shared" si="192"/>
        <v>5</v>
      </c>
      <c r="HK124" s="38">
        <f t="shared" si="193"/>
        <v>5</v>
      </c>
      <c r="HL124" t="s">
        <v>995</v>
      </c>
      <c r="HM124">
        <v>1</v>
      </c>
      <c r="HN124" t="s">
        <v>996</v>
      </c>
      <c r="HO124">
        <v>1</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1</v>
      </c>
      <c r="JG124">
        <v>1</v>
      </c>
      <c r="JH124">
        <v>0</v>
      </c>
      <c r="JI124">
        <v>0</v>
      </c>
      <c r="JJ124">
        <v>0</v>
      </c>
      <c r="JK124">
        <v>0</v>
      </c>
      <c r="JL124">
        <v>0</v>
      </c>
      <c r="JM124">
        <v>0</v>
      </c>
      <c r="JN124">
        <v>0</v>
      </c>
      <c r="JO124">
        <v>0</v>
      </c>
      <c r="JP124">
        <v>1</v>
      </c>
      <c r="JQ124">
        <v>1</v>
      </c>
      <c r="JR124">
        <v>0</v>
      </c>
      <c r="JS124">
        <v>0</v>
      </c>
      <c r="JT124">
        <v>0</v>
      </c>
      <c r="JU124">
        <v>0</v>
      </c>
      <c r="JV124">
        <v>2</v>
      </c>
      <c r="JW124">
        <v>0</v>
      </c>
      <c r="JX124">
        <v>0</v>
      </c>
      <c r="JY124">
        <v>0</v>
      </c>
      <c r="JZ124">
        <v>2</v>
      </c>
      <c r="KA124">
        <v>0</v>
      </c>
      <c r="KB124">
        <v>0</v>
      </c>
      <c r="KC124">
        <v>0</v>
      </c>
      <c r="KD124" s="52">
        <f t="shared" si="194"/>
        <v>4</v>
      </c>
      <c r="KE124" s="48">
        <f t="shared" si="195"/>
        <v>2</v>
      </c>
      <c r="KF124" s="53">
        <f t="shared" si="196"/>
        <v>6</v>
      </c>
      <c r="KG124">
        <v>65</v>
      </c>
      <c r="KH124">
        <v>0</v>
      </c>
      <c r="KI124">
        <v>0</v>
      </c>
      <c r="KJ124">
        <v>0</v>
      </c>
      <c r="KK124">
        <v>0</v>
      </c>
      <c r="KL124">
        <v>1</v>
      </c>
      <c r="KM124">
        <v>0</v>
      </c>
      <c r="KN124">
        <v>0</v>
      </c>
      <c r="KO124">
        <v>0</v>
      </c>
      <c r="KP124">
        <v>0</v>
      </c>
      <c r="KQ124">
        <v>0</v>
      </c>
      <c r="KR124">
        <v>0</v>
      </c>
      <c r="KS124" t="s">
        <v>584</v>
      </c>
      <c r="KT124" t="s">
        <v>997</v>
      </c>
      <c r="KU124" t="s">
        <v>998</v>
      </c>
      <c r="KV124">
        <v>2</v>
      </c>
      <c r="KW124">
        <v>0</v>
      </c>
      <c r="KX124">
        <v>0</v>
      </c>
      <c r="KY124">
        <v>2</v>
      </c>
      <c r="KZ124">
        <v>0</v>
      </c>
      <c r="LA124">
        <v>2</v>
      </c>
      <c r="LB124">
        <v>2</v>
      </c>
      <c r="LC124">
        <v>2</v>
      </c>
      <c r="LD124">
        <v>2</v>
      </c>
      <c r="LE124">
        <v>2</v>
      </c>
      <c r="LF124">
        <v>2</v>
      </c>
      <c r="LG124" t="s">
        <v>584</v>
      </c>
      <c r="LH124">
        <v>1</v>
      </c>
      <c r="LI124">
        <v>1</v>
      </c>
      <c r="LJ124">
        <v>3</v>
      </c>
      <c r="LK124">
        <v>3</v>
      </c>
      <c r="LL124">
        <v>3</v>
      </c>
      <c r="LM124">
        <v>3</v>
      </c>
      <c r="LN124">
        <v>2</v>
      </c>
      <c r="LO124">
        <v>2</v>
      </c>
      <c r="LP124">
        <v>3</v>
      </c>
      <c r="LQ124">
        <v>1</v>
      </c>
      <c r="LR124">
        <v>3</v>
      </c>
      <c r="LS124">
        <v>2</v>
      </c>
      <c r="LT124">
        <v>3</v>
      </c>
      <c r="LU124">
        <v>3</v>
      </c>
      <c r="LV124">
        <v>2</v>
      </c>
      <c r="LW124">
        <v>2</v>
      </c>
      <c r="LX124">
        <v>2</v>
      </c>
      <c r="LY124">
        <v>2</v>
      </c>
      <c r="LZ124">
        <v>3</v>
      </c>
      <c r="MA124">
        <v>2</v>
      </c>
      <c r="MB124" s="3">
        <f t="shared" si="262"/>
        <v>1</v>
      </c>
      <c r="MC124" s="3">
        <f t="shared" si="240"/>
        <v>5</v>
      </c>
      <c r="MD124" s="3">
        <f t="shared" si="250"/>
        <v>3</v>
      </c>
      <c r="ME124" s="3">
        <f t="shared" si="251"/>
        <v>3</v>
      </c>
      <c r="MF124" s="3">
        <f t="shared" si="248"/>
        <v>3</v>
      </c>
      <c r="MG124" s="3">
        <f t="shared" si="249"/>
        <v>3</v>
      </c>
      <c r="MH124" s="3">
        <f t="shared" si="241"/>
        <v>4</v>
      </c>
      <c r="MI124" s="3">
        <f t="shared" si="242"/>
        <v>4</v>
      </c>
      <c r="MJ124" s="3">
        <f t="shared" si="257"/>
        <v>3</v>
      </c>
      <c r="MK124" s="3">
        <f t="shared" si="252"/>
        <v>1</v>
      </c>
      <c r="ML124" s="3">
        <f t="shared" si="258"/>
        <v>3</v>
      </c>
      <c r="MM124" s="3">
        <f t="shared" si="246"/>
        <v>2</v>
      </c>
      <c r="MN124" s="3">
        <f t="shared" si="259"/>
        <v>3</v>
      </c>
      <c r="MO124" s="3">
        <f t="shared" si="253"/>
        <v>3</v>
      </c>
      <c r="MP124" s="3">
        <f t="shared" si="260"/>
        <v>2</v>
      </c>
      <c r="MQ124" s="3">
        <f t="shared" si="261"/>
        <v>2</v>
      </c>
      <c r="MR124" s="3">
        <f t="shared" si="255"/>
        <v>2</v>
      </c>
      <c r="MS124" s="3">
        <f t="shared" si="243"/>
        <v>4</v>
      </c>
      <c r="MT124" s="3">
        <f t="shared" si="254"/>
        <v>3</v>
      </c>
      <c r="MU124" s="3">
        <f t="shared" si="244"/>
        <v>4</v>
      </c>
      <c r="MV124" s="34">
        <f t="shared" si="245"/>
        <v>58</v>
      </c>
      <c r="MW124">
        <v>1</v>
      </c>
      <c r="MX124">
        <v>0</v>
      </c>
      <c r="MY124">
        <v>0</v>
      </c>
      <c r="MZ124">
        <v>0</v>
      </c>
      <c r="NA124">
        <v>0</v>
      </c>
      <c r="NB124">
        <v>1</v>
      </c>
      <c r="NC124">
        <v>1</v>
      </c>
      <c r="ND124">
        <v>0</v>
      </c>
      <c r="NE124">
        <v>0</v>
      </c>
      <c r="NF124">
        <v>0</v>
      </c>
      <c r="NG124">
        <v>2</v>
      </c>
      <c r="NH124" s="59">
        <f>COUNTIF(MW124:NF124,"SKIP")</f>
        <v>0</v>
      </c>
      <c r="NI124">
        <f>50-(NH124*5)</f>
        <v>50</v>
      </c>
      <c r="NJ124">
        <f>SUM(MW124:NF124)</f>
        <v>3</v>
      </c>
      <c r="NK124" s="34">
        <f>100*(NJ124/NI124)</f>
        <v>6</v>
      </c>
    </row>
    <row r="125" spans="1:375" x14ac:dyDescent="0.2">
      <c r="A125" t="s">
        <v>213</v>
      </c>
      <c r="B125">
        <v>124</v>
      </c>
      <c r="C125" s="26">
        <v>42963</v>
      </c>
      <c r="D125">
        <v>8</v>
      </c>
      <c r="E125">
        <v>10</v>
      </c>
      <c r="F125">
        <v>7</v>
      </c>
      <c r="G125">
        <v>0</v>
      </c>
      <c r="H125">
        <v>1</v>
      </c>
      <c r="I125">
        <v>0</v>
      </c>
      <c r="J125">
        <v>0</v>
      </c>
      <c r="K125">
        <v>0</v>
      </c>
      <c r="L125">
        <v>1</v>
      </c>
      <c r="M125">
        <v>0</v>
      </c>
      <c r="N125">
        <v>2</v>
      </c>
      <c r="O125">
        <v>2</v>
      </c>
      <c r="P125">
        <v>4</v>
      </c>
      <c r="Q125">
        <v>0</v>
      </c>
      <c r="R125">
        <v>0</v>
      </c>
      <c r="S125">
        <v>4</v>
      </c>
      <c r="T125">
        <f t="shared" si="263"/>
        <v>-1</v>
      </c>
      <c r="U125">
        <f t="shared" si="264"/>
        <v>2</v>
      </c>
      <c r="V125" s="35">
        <f t="shared" si="247"/>
        <v>13</v>
      </c>
      <c r="W125">
        <v>3</v>
      </c>
      <c r="X125">
        <v>2</v>
      </c>
      <c r="Y125">
        <v>3</v>
      </c>
      <c r="Z125">
        <v>2</v>
      </c>
      <c r="AA125">
        <v>2</v>
      </c>
      <c r="AB125">
        <v>3</v>
      </c>
      <c r="AC125">
        <v>1</v>
      </c>
      <c r="AD125">
        <v>4</v>
      </c>
      <c r="AE125">
        <v>1</v>
      </c>
      <c r="AF125">
        <v>2</v>
      </c>
      <c r="AG125">
        <v>3</v>
      </c>
      <c r="AH125">
        <v>2</v>
      </c>
      <c r="AI125">
        <v>3</v>
      </c>
      <c r="AJ125" s="38">
        <f t="shared" si="180"/>
        <v>10</v>
      </c>
      <c r="AK125" s="38">
        <f t="shared" si="181"/>
        <v>7</v>
      </c>
      <c r="AL125" s="38">
        <f t="shared" si="182"/>
        <v>14</v>
      </c>
      <c r="AM125" s="38">
        <f t="shared" si="183"/>
        <v>31</v>
      </c>
      <c r="AN125">
        <v>1</v>
      </c>
      <c r="AO125">
        <v>0</v>
      </c>
      <c r="AP125">
        <v>0</v>
      </c>
      <c r="AQ125">
        <v>0</v>
      </c>
      <c r="AR125">
        <v>0</v>
      </c>
      <c r="AS125">
        <v>1</v>
      </c>
      <c r="AT125">
        <v>0</v>
      </c>
      <c r="AU125">
        <v>0</v>
      </c>
      <c r="AV125">
        <v>0</v>
      </c>
      <c r="AW125">
        <v>0</v>
      </c>
      <c r="AX125">
        <v>1</v>
      </c>
      <c r="AY125">
        <v>0</v>
      </c>
      <c r="AZ125">
        <v>0</v>
      </c>
      <c r="BA125">
        <v>0</v>
      </c>
      <c r="BB125">
        <v>0</v>
      </c>
      <c r="BC125">
        <v>0</v>
      </c>
      <c r="BD125">
        <v>1</v>
      </c>
      <c r="BE125">
        <v>0</v>
      </c>
      <c r="BF125">
        <v>0</v>
      </c>
      <c r="BG125">
        <v>0</v>
      </c>
      <c r="BH125">
        <v>1</v>
      </c>
      <c r="BI125">
        <v>0</v>
      </c>
      <c r="BJ125">
        <v>0</v>
      </c>
      <c r="BK125">
        <v>0</v>
      </c>
      <c r="BL125">
        <v>0</v>
      </c>
      <c r="BM125">
        <v>1</v>
      </c>
      <c r="BN125">
        <v>0</v>
      </c>
      <c r="BO125">
        <v>0</v>
      </c>
      <c r="BP125">
        <v>0</v>
      </c>
      <c r="BQ125">
        <v>0</v>
      </c>
      <c r="BR125">
        <v>1</v>
      </c>
      <c r="BS125">
        <v>1</v>
      </c>
      <c r="BT125">
        <v>0</v>
      </c>
      <c r="BU125">
        <v>0</v>
      </c>
      <c r="BV125">
        <v>0</v>
      </c>
      <c r="BW125">
        <v>1</v>
      </c>
      <c r="BX125">
        <v>0</v>
      </c>
      <c r="BY125">
        <v>0</v>
      </c>
      <c r="BZ125">
        <v>0</v>
      </c>
      <c r="CA125">
        <v>0</v>
      </c>
      <c r="CB125">
        <v>1</v>
      </c>
      <c r="CC125">
        <v>0</v>
      </c>
      <c r="CD125">
        <v>0</v>
      </c>
      <c r="CE125">
        <v>0</v>
      </c>
      <c r="CF125">
        <v>0</v>
      </c>
      <c r="CG125">
        <v>1</v>
      </c>
      <c r="CH125">
        <v>0</v>
      </c>
      <c r="CI125">
        <v>0</v>
      </c>
      <c r="CJ125">
        <v>0</v>
      </c>
      <c r="CK125">
        <v>0</v>
      </c>
      <c r="CL125">
        <v>1</v>
      </c>
      <c r="CM125">
        <v>0</v>
      </c>
      <c r="CN125">
        <v>0</v>
      </c>
      <c r="CO125">
        <v>0</v>
      </c>
      <c r="CP125">
        <v>0</v>
      </c>
      <c r="CQ125">
        <v>1</v>
      </c>
      <c r="CR125">
        <v>0</v>
      </c>
      <c r="CS125">
        <v>0</v>
      </c>
      <c r="CT125">
        <v>0</v>
      </c>
      <c r="CU125">
        <v>0</v>
      </c>
      <c r="CV125">
        <v>1</v>
      </c>
      <c r="CW125">
        <v>0</v>
      </c>
      <c r="CX125">
        <v>0</v>
      </c>
      <c r="CY125">
        <v>0</v>
      </c>
      <c r="CZ125">
        <v>0</v>
      </c>
      <c r="DA125">
        <v>1</v>
      </c>
      <c r="DB125">
        <v>0</v>
      </c>
      <c r="DC125">
        <v>0</v>
      </c>
      <c r="DD125">
        <v>0</v>
      </c>
      <c r="DE125">
        <v>0</v>
      </c>
      <c r="DF125">
        <v>0</v>
      </c>
      <c r="DG125">
        <v>1</v>
      </c>
      <c r="DH125">
        <v>0</v>
      </c>
      <c r="DI125">
        <v>0</v>
      </c>
      <c r="DJ125">
        <v>0</v>
      </c>
      <c r="DK125">
        <v>0</v>
      </c>
      <c r="DL125">
        <v>1</v>
      </c>
      <c r="DM125">
        <v>0</v>
      </c>
      <c r="DN125">
        <v>0</v>
      </c>
      <c r="DO125">
        <v>0</v>
      </c>
      <c r="DP125">
        <v>0</v>
      </c>
      <c r="DQ125">
        <v>1</v>
      </c>
      <c r="DR125">
        <v>0</v>
      </c>
      <c r="DS125">
        <v>0</v>
      </c>
      <c r="DT125">
        <v>0</v>
      </c>
      <c r="DU125">
        <v>1</v>
      </c>
      <c r="DV125">
        <v>0</v>
      </c>
      <c r="DW125">
        <v>0</v>
      </c>
      <c r="DX125">
        <v>0</v>
      </c>
      <c r="DY125">
        <v>0</v>
      </c>
      <c r="DZ125">
        <v>0</v>
      </c>
      <c r="EA125">
        <v>1</v>
      </c>
      <c r="EB125">
        <v>0</v>
      </c>
      <c r="EC125">
        <v>0</v>
      </c>
      <c r="ED125">
        <v>0</v>
      </c>
      <c r="EE125">
        <v>1</v>
      </c>
      <c r="EF125">
        <v>1</v>
      </c>
      <c r="EG125">
        <v>0</v>
      </c>
      <c r="EH125">
        <v>0</v>
      </c>
      <c r="EI125">
        <v>0</v>
      </c>
      <c r="EJ125">
        <v>0</v>
      </c>
      <c r="EK125">
        <v>1</v>
      </c>
      <c r="EL125">
        <v>0</v>
      </c>
      <c r="EM125">
        <v>0</v>
      </c>
      <c r="EN125">
        <v>0</v>
      </c>
      <c r="EO125">
        <v>0</v>
      </c>
      <c r="EP125" s="40">
        <f t="shared" si="219"/>
        <v>0</v>
      </c>
      <c r="EQ125" s="40">
        <f t="shared" si="220"/>
        <v>0</v>
      </c>
      <c r="ER125" s="40">
        <f t="shared" si="221"/>
        <v>0</v>
      </c>
      <c r="ES125" s="40">
        <f t="shared" si="222"/>
        <v>1</v>
      </c>
      <c r="ET125" s="40">
        <f t="shared" si="223"/>
        <v>0</v>
      </c>
      <c r="EU125" s="40">
        <f t="shared" si="224"/>
        <v>0</v>
      </c>
      <c r="EV125" s="40">
        <f t="shared" si="225"/>
        <v>1</v>
      </c>
      <c r="EW125" s="40">
        <f t="shared" si="226"/>
        <v>0</v>
      </c>
      <c r="EX125" s="40">
        <f t="shared" si="227"/>
        <v>0</v>
      </c>
      <c r="EY125" s="40">
        <f t="shared" si="228"/>
        <v>0</v>
      </c>
      <c r="EZ125" s="40">
        <f t="shared" si="229"/>
        <v>0</v>
      </c>
      <c r="FA125" s="40">
        <f t="shared" si="230"/>
        <v>0</v>
      </c>
      <c r="FB125" s="40">
        <f t="shared" si="231"/>
        <v>0</v>
      </c>
      <c r="FC125" s="40">
        <f t="shared" si="232"/>
        <v>0</v>
      </c>
      <c r="FD125" s="40">
        <f t="shared" si="233"/>
        <v>1</v>
      </c>
      <c r="FE125" s="40">
        <f t="shared" si="234"/>
        <v>1</v>
      </c>
      <c r="FF125" s="40">
        <f t="shared" si="235"/>
        <v>1</v>
      </c>
      <c r="FG125" s="40">
        <f t="shared" si="236"/>
        <v>0</v>
      </c>
      <c r="FH125" s="40">
        <f t="shared" si="237"/>
        <v>1</v>
      </c>
      <c r="FI125" s="40">
        <f t="shared" si="238"/>
        <v>0</v>
      </c>
      <c r="FJ125" s="40">
        <f t="shared" si="239"/>
        <v>0</v>
      </c>
      <c r="FK125" s="38">
        <f t="shared" si="265"/>
        <v>6</v>
      </c>
      <c r="FL125">
        <v>5</v>
      </c>
      <c r="FM125">
        <v>4</v>
      </c>
      <c r="FN125">
        <v>2</v>
      </c>
      <c r="FO125">
        <v>1</v>
      </c>
      <c r="FP125">
        <v>0</v>
      </c>
      <c r="FQ125">
        <v>0</v>
      </c>
      <c r="FR125">
        <v>6</v>
      </c>
      <c r="FS125">
        <v>1</v>
      </c>
      <c r="FT125">
        <v>3</v>
      </c>
      <c r="FU125">
        <v>0</v>
      </c>
      <c r="FV125" s="38">
        <f t="shared" si="184"/>
        <v>14</v>
      </c>
      <c r="FW125" s="38">
        <f t="shared" si="185"/>
        <v>8</v>
      </c>
      <c r="FX125">
        <v>2</v>
      </c>
      <c r="FY125">
        <v>4</v>
      </c>
      <c r="FZ125">
        <v>2</v>
      </c>
      <c r="GA125">
        <v>3</v>
      </c>
      <c r="GB125">
        <v>1</v>
      </c>
      <c r="GC125">
        <v>3</v>
      </c>
      <c r="GD125">
        <v>3</v>
      </c>
      <c r="GE125">
        <v>3</v>
      </c>
      <c r="GF125">
        <v>3</v>
      </c>
      <c r="GG125">
        <v>3</v>
      </c>
      <c r="GH125">
        <v>4</v>
      </c>
      <c r="GI125">
        <v>2</v>
      </c>
      <c r="GJ125">
        <v>1</v>
      </c>
      <c r="GK125">
        <v>3</v>
      </c>
      <c r="GL125">
        <v>3</v>
      </c>
      <c r="GM125">
        <v>2</v>
      </c>
      <c r="GN125">
        <v>1</v>
      </c>
      <c r="GO125">
        <v>2</v>
      </c>
      <c r="GP125">
        <v>2</v>
      </c>
      <c r="GQ125">
        <v>2</v>
      </c>
      <c r="GR125">
        <v>4</v>
      </c>
      <c r="GS125">
        <v>4</v>
      </c>
      <c r="GT125">
        <v>2</v>
      </c>
      <c r="GU125">
        <v>3</v>
      </c>
      <c r="GV125">
        <v>2</v>
      </c>
      <c r="GW125">
        <v>3</v>
      </c>
      <c r="GX125">
        <v>2</v>
      </c>
      <c r="GY125">
        <v>1</v>
      </c>
      <c r="GZ125">
        <v>1</v>
      </c>
      <c r="HA125">
        <v>1</v>
      </c>
      <c r="HB125">
        <v>1</v>
      </c>
      <c r="HC125">
        <v>3</v>
      </c>
      <c r="HD125" s="38">
        <f t="shared" si="186"/>
        <v>2.75</v>
      </c>
      <c r="HE125" s="38">
        <f t="shared" si="187"/>
        <v>2.3333333333333335</v>
      </c>
      <c r="HF125" s="38">
        <f t="shared" si="188"/>
        <v>3</v>
      </c>
      <c r="HG125" s="38">
        <f t="shared" si="189"/>
        <v>2.2857142857142856</v>
      </c>
      <c r="HH125" s="38">
        <f t="shared" si="190"/>
        <v>2.8</v>
      </c>
      <c r="HI125" s="38">
        <f t="shared" si="191"/>
        <v>2.5</v>
      </c>
      <c r="HJ125" s="38">
        <f t="shared" si="192"/>
        <v>1.3333333333333333</v>
      </c>
      <c r="HK125" s="38">
        <f t="shared" si="193"/>
        <v>1.6666666666666667</v>
      </c>
      <c r="HL125" t="s">
        <v>999</v>
      </c>
      <c r="HM125">
        <v>1</v>
      </c>
      <c r="HN125" t="s">
        <v>1000</v>
      </c>
      <c r="HO125">
        <v>1</v>
      </c>
      <c r="HP125">
        <v>0</v>
      </c>
      <c r="HQ125">
        <v>0</v>
      </c>
      <c r="HR125">
        <v>0</v>
      </c>
      <c r="HS125">
        <v>0</v>
      </c>
      <c r="HT125">
        <v>0</v>
      </c>
      <c r="HU125">
        <v>1</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1</v>
      </c>
      <c r="JH125">
        <v>0</v>
      </c>
      <c r="JI125">
        <v>0</v>
      </c>
      <c r="JJ125">
        <v>0</v>
      </c>
      <c r="JK125">
        <v>0</v>
      </c>
      <c r="JL125">
        <v>0</v>
      </c>
      <c r="JM125">
        <v>0</v>
      </c>
      <c r="JN125">
        <v>0</v>
      </c>
      <c r="JO125">
        <v>3</v>
      </c>
      <c r="JP125">
        <v>3</v>
      </c>
      <c r="JQ125">
        <v>1</v>
      </c>
      <c r="JR125">
        <v>0</v>
      </c>
      <c r="JS125">
        <v>0</v>
      </c>
      <c r="JT125">
        <v>0</v>
      </c>
      <c r="JU125">
        <v>0</v>
      </c>
      <c r="JV125">
        <v>2</v>
      </c>
      <c r="JW125">
        <v>2</v>
      </c>
      <c r="JX125">
        <v>2</v>
      </c>
      <c r="JY125">
        <v>1</v>
      </c>
      <c r="JZ125">
        <v>2</v>
      </c>
      <c r="KA125">
        <v>2</v>
      </c>
      <c r="KB125">
        <v>2</v>
      </c>
      <c r="KC125">
        <v>0</v>
      </c>
      <c r="KD125" s="52">
        <f t="shared" si="194"/>
        <v>14</v>
      </c>
      <c r="KE125" s="48">
        <f t="shared" si="195"/>
        <v>6</v>
      </c>
      <c r="KF125" s="53">
        <f t="shared" si="196"/>
        <v>20</v>
      </c>
      <c r="KG125">
        <v>81</v>
      </c>
      <c r="KH125">
        <v>1</v>
      </c>
      <c r="KI125">
        <v>1</v>
      </c>
      <c r="KJ125">
        <v>1</v>
      </c>
      <c r="KK125">
        <v>0</v>
      </c>
      <c r="KL125">
        <v>0</v>
      </c>
      <c r="KM125">
        <v>0</v>
      </c>
      <c r="KN125">
        <v>0</v>
      </c>
      <c r="KO125">
        <v>0</v>
      </c>
      <c r="KP125">
        <v>0</v>
      </c>
      <c r="KQ125">
        <v>0</v>
      </c>
      <c r="KR125">
        <v>0</v>
      </c>
      <c r="KS125" t="s">
        <v>879</v>
      </c>
      <c r="KT125" t="s">
        <v>1001</v>
      </c>
      <c r="KU125" t="s">
        <v>1002</v>
      </c>
      <c r="KV125">
        <v>3</v>
      </c>
      <c r="KW125">
        <v>1</v>
      </c>
      <c r="KX125">
        <v>1</v>
      </c>
      <c r="KY125">
        <v>1</v>
      </c>
      <c r="KZ125">
        <v>1</v>
      </c>
      <c r="LA125">
        <v>2</v>
      </c>
      <c r="LB125">
        <v>1</v>
      </c>
      <c r="LC125">
        <v>1</v>
      </c>
      <c r="LD125">
        <v>2</v>
      </c>
      <c r="LE125">
        <v>1</v>
      </c>
      <c r="LF125">
        <v>1</v>
      </c>
      <c r="LG125" t="s">
        <v>879</v>
      </c>
      <c r="LH125">
        <v>5</v>
      </c>
      <c r="LI125">
        <v>4</v>
      </c>
      <c r="LJ125">
        <v>3</v>
      </c>
      <c r="LK125">
        <v>3</v>
      </c>
      <c r="LL125">
        <v>1</v>
      </c>
      <c r="LM125">
        <v>3</v>
      </c>
      <c r="LN125">
        <v>5</v>
      </c>
      <c r="LO125">
        <v>3</v>
      </c>
      <c r="LP125">
        <v>3</v>
      </c>
      <c r="LQ125">
        <v>1</v>
      </c>
      <c r="LR125">
        <v>4</v>
      </c>
      <c r="LS125">
        <v>1</v>
      </c>
      <c r="LT125">
        <v>3</v>
      </c>
      <c r="LU125">
        <v>1</v>
      </c>
      <c r="LV125">
        <v>3</v>
      </c>
      <c r="LW125">
        <v>3</v>
      </c>
      <c r="LX125">
        <v>1</v>
      </c>
      <c r="LY125">
        <v>3</v>
      </c>
      <c r="LZ125">
        <v>1</v>
      </c>
      <c r="MA125">
        <v>4</v>
      </c>
      <c r="MB125" s="3">
        <f t="shared" si="262"/>
        <v>5</v>
      </c>
      <c r="MC125" s="3">
        <f t="shared" si="240"/>
        <v>2</v>
      </c>
      <c r="MD125" s="3">
        <f t="shared" si="250"/>
        <v>3</v>
      </c>
      <c r="ME125" s="3">
        <f t="shared" si="251"/>
        <v>3</v>
      </c>
      <c r="MF125" s="3">
        <f t="shared" si="248"/>
        <v>1</v>
      </c>
      <c r="MG125" s="3">
        <f t="shared" si="249"/>
        <v>3</v>
      </c>
      <c r="MH125" s="3">
        <f t="shared" si="241"/>
        <v>1</v>
      </c>
      <c r="MI125" s="3">
        <f t="shared" si="242"/>
        <v>3</v>
      </c>
      <c r="MJ125" s="3">
        <f t="shared" si="257"/>
        <v>3</v>
      </c>
      <c r="MK125" s="3">
        <f t="shared" si="252"/>
        <v>1</v>
      </c>
      <c r="ML125" s="3">
        <f t="shared" si="258"/>
        <v>4</v>
      </c>
      <c r="MM125" s="3">
        <f t="shared" si="246"/>
        <v>1</v>
      </c>
      <c r="MN125" s="3">
        <f t="shared" si="259"/>
        <v>3</v>
      </c>
      <c r="MO125" s="3">
        <f t="shared" si="253"/>
        <v>1</v>
      </c>
      <c r="MP125" s="3">
        <f t="shared" si="260"/>
        <v>3</v>
      </c>
      <c r="MQ125" s="3">
        <f t="shared" si="261"/>
        <v>3</v>
      </c>
      <c r="MR125" s="3">
        <f t="shared" si="255"/>
        <v>1</v>
      </c>
      <c r="MS125" s="3">
        <f t="shared" si="243"/>
        <v>3</v>
      </c>
      <c r="MT125" s="3">
        <f t="shared" si="254"/>
        <v>1</v>
      </c>
      <c r="MU125" s="3">
        <f t="shared" si="244"/>
        <v>2</v>
      </c>
      <c r="MV125" s="34">
        <f t="shared" si="245"/>
        <v>47</v>
      </c>
      <c r="MW125">
        <v>3</v>
      </c>
      <c r="MX125">
        <v>1</v>
      </c>
      <c r="MY125">
        <v>2</v>
      </c>
      <c r="MZ125">
        <v>2</v>
      </c>
      <c r="NA125">
        <v>2</v>
      </c>
      <c r="NB125">
        <v>2</v>
      </c>
      <c r="NC125">
        <v>2</v>
      </c>
      <c r="ND125">
        <v>4</v>
      </c>
      <c r="NE125">
        <v>3</v>
      </c>
      <c r="NF125">
        <v>3</v>
      </c>
      <c r="NG125">
        <v>2</v>
      </c>
      <c r="NH125" s="59">
        <f>COUNTIF(MW125:NF125,"SKIP")</f>
        <v>0</v>
      </c>
      <c r="NI125">
        <f>50-(NH125*5)</f>
        <v>50</v>
      </c>
      <c r="NJ125">
        <f>SUM(MW125:NF125)</f>
        <v>24</v>
      </c>
      <c r="NK125" s="34">
        <f>100*(NJ125/NI125)</f>
        <v>48</v>
      </c>
    </row>
    <row r="126" spans="1:375" x14ac:dyDescent="0.2">
      <c r="A126" t="s">
        <v>214</v>
      </c>
      <c r="B126">
        <v>125</v>
      </c>
      <c r="C126" s="26">
        <v>42914</v>
      </c>
      <c r="D126">
        <v>7</v>
      </c>
      <c r="E126">
        <v>8</v>
      </c>
      <c r="F126">
        <v>8</v>
      </c>
      <c r="G126">
        <v>0</v>
      </c>
      <c r="H126">
        <v>1</v>
      </c>
      <c r="I126">
        <v>0</v>
      </c>
      <c r="J126">
        <v>0</v>
      </c>
      <c r="K126">
        <v>0</v>
      </c>
      <c r="L126">
        <v>0</v>
      </c>
      <c r="M126">
        <v>2</v>
      </c>
      <c r="N126">
        <v>2</v>
      </c>
      <c r="O126">
        <v>1</v>
      </c>
      <c r="P126">
        <v>1</v>
      </c>
      <c r="Q126">
        <v>3</v>
      </c>
      <c r="R126">
        <v>1</v>
      </c>
      <c r="S126">
        <v>1</v>
      </c>
      <c r="T126">
        <f t="shared" si="263"/>
        <v>-1</v>
      </c>
      <c r="U126">
        <f t="shared" si="264"/>
        <v>0</v>
      </c>
      <c r="V126" s="35">
        <f t="shared" si="247"/>
        <v>10</v>
      </c>
      <c r="W126">
        <v>4</v>
      </c>
      <c r="X126">
        <v>1</v>
      </c>
      <c r="Y126">
        <v>2</v>
      </c>
      <c r="Z126">
        <v>2</v>
      </c>
      <c r="AA126">
        <v>2</v>
      </c>
      <c r="AB126">
        <v>2</v>
      </c>
      <c r="AC126">
        <v>2</v>
      </c>
      <c r="AD126">
        <v>2</v>
      </c>
      <c r="AE126">
        <v>2</v>
      </c>
      <c r="AF126">
        <v>2</v>
      </c>
      <c r="AG126">
        <v>2</v>
      </c>
      <c r="AH126">
        <v>2</v>
      </c>
      <c r="AI126">
        <v>2</v>
      </c>
      <c r="AJ126" s="38">
        <f t="shared" si="180"/>
        <v>8</v>
      </c>
      <c r="AK126" s="38">
        <f t="shared" si="181"/>
        <v>6</v>
      </c>
      <c r="AL126" s="38">
        <f t="shared" si="182"/>
        <v>13</v>
      </c>
      <c r="AM126" s="38">
        <f t="shared" si="183"/>
        <v>27</v>
      </c>
      <c r="AN126">
        <v>0</v>
      </c>
      <c r="AO126">
        <v>1</v>
      </c>
      <c r="AP126">
        <v>0</v>
      </c>
      <c r="AQ126">
        <v>0</v>
      </c>
      <c r="AR126">
        <v>0</v>
      </c>
      <c r="AS126">
        <v>0</v>
      </c>
      <c r="AT126">
        <v>1</v>
      </c>
      <c r="AU126">
        <v>0</v>
      </c>
      <c r="AV126">
        <v>0</v>
      </c>
      <c r="AW126">
        <v>0</v>
      </c>
      <c r="AX126">
        <v>0</v>
      </c>
      <c r="AY126">
        <v>1</v>
      </c>
      <c r="AZ126">
        <v>0</v>
      </c>
      <c r="BA126">
        <v>0</v>
      </c>
      <c r="BB126">
        <v>0</v>
      </c>
      <c r="BC126">
        <v>0</v>
      </c>
      <c r="BD126">
        <v>1</v>
      </c>
      <c r="BE126">
        <v>0</v>
      </c>
      <c r="BF126">
        <v>0</v>
      </c>
      <c r="BG126">
        <v>0</v>
      </c>
      <c r="BH126">
        <v>0</v>
      </c>
      <c r="BI126">
        <v>1</v>
      </c>
      <c r="BJ126">
        <v>0</v>
      </c>
      <c r="BK126">
        <v>0</v>
      </c>
      <c r="BL126">
        <v>0</v>
      </c>
      <c r="BM126">
        <v>1</v>
      </c>
      <c r="BN126">
        <v>0</v>
      </c>
      <c r="BO126">
        <v>0</v>
      </c>
      <c r="BP126">
        <v>0</v>
      </c>
      <c r="BQ126">
        <v>0</v>
      </c>
      <c r="BR126">
        <v>0</v>
      </c>
      <c r="BS126">
        <v>1</v>
      </c>
      <c r="BT126">
        <v>0</v>
      </c>
      <c r="BU126">
        <v>0</v>
      </c>
      <c r="BV126">
        <v>0</v>
      </c>
      <c r="BW126">
        <v>0</v>
      </c>
      <c r="BX126">
        <v>1</v>
      </c>
      <c r="BY126">
        <v>0</v>
      </c>
      <c r="BZ126">
        <v>0</v>
      </c>
      <c r="CA126">
        <v>0</v>
      </c>
      <c r="CB126">
        <v>1</v>
      </c>
      <c r="CC126">
        <v>0</v>
      </c>
      <c r="CD126">
        <v>0</v>
      </c>
      <c r="CE126">
        <v>0</v>
      </c>
      <c r="CF126">
        <v>0</v>
      </c>
      <c r="CG126">
        <v>0</v>
      </c>
      <c r="CH126">
        <v>1</v>
      </c>
      <c r="CI126">
        <v>0</v>
      </c>
      <c r="CJ126">
        <v>0</v>
      </c>
      <c r="CK126">
        <v>0</v>
      </c>
      <c r="CL126">
        <v>0</v>
      </c>
      <c r="CM126">
        <v>1</v>
      </c>
      <c r="CN126">
        <v>0</v>
      </c>
      <c r="CO126">
        <v>0</v>
      </c>
      <c r="CP126">
        <v>0</v>
      </c>
      <c r="CQ126">
        <v>0</v>
      </c>
      <c r="CR126">
        <v>0</v>
      </c>
      <c r="CS126">
        <v>1</v>
      </c>
      <c r="CT126">
        <v>0</v>
      </c>
      <c r="CU126">
        <v>0</v>
      </c>
      <c r="CV126">
        <v>0</v>
      </c>
      <c r="CW126">
        <v>1</v>
      </c>
      <c r="CX126">
        <v>0</v>
      </c>
      <c r="CY126">
        <v>0</v>
      </c>
      <c r="CZ126">
        <v>0</v>
      </c>
      <c r="DA126">
        <v>0</v>
      </c>
      <c r="DB126">
        <v>1</v>
      </c>
      <c r="DC126">
        <v>0</v>
      </c>
      <c r="DD126">
        <v>0</v>
      </c>
      <c r="DE126">
        <v>0</v>
      </c>
      <c r="DF126">
        <v>0</v>
      </c>
      <c r="DG126">
        <v>0</v>
      </c>
      <c r="DH126">
        <v>1</v>
      </c>
      <c r="DI126">
        <v>0</v>
      </c>
      <c r="DJ126">
        <v>0</v>
      </c>
      <c r="DK126">
        <v>0</v>
      </c>
      <c r="DL126">
        <v>0</v>
      </c>
      <c r="DM126">
        <v>1</v>
      </c>
      <c r="DN126">
        <v>0</v>
      </c>
      <c r="DO126">
        <v>0</v>
      </c>
      <c r="DP126">
        <v>0</v>
      </c>
      <c r="DQ126">
        <v>1</v>
      </c>
      <c r="DR126">
        <v>0</v>
      </c>
      <c r="DS126">
        <v>0</v>
      </c>
      <c r="DT126">
        <v>0</v>
      </c>
      <c r="DU126">
        <v>0</v>
      </c>
      <c r="DV126">
        <v>1</v>
      </c>
      <c r="DW126">
        <v>0</v>
      </c>
      <c r="DX126">
        <v>0</v>
      </c>
      <c r="DY126">
        <v>0</v>
      </c>
      <c r="DZ126">
        <v>1</v>
      </c>
      <c r="EA126">
        <v>0</v>
      </c>
      <c r="EB126">
        <v>0</v>
      </c>
      <c r="EC126">
        <v>0</v>
      </c>
      <c r="ED126">
        <v>0</v>
      </c>
      <c r="EF126">
        <v>0</v>
      </c>
      <c r="EG126">
        <v>0</v>
      </c>
      <c r="EH126">
        <v>1</v>
      </c>
      <c r="EI126">
        <v>0</v>
      </c>
      <c r="EJ126">
        <v>0</v>
      </c>
      <c r="EK126">
        <v>0</v>
      </c>
      <c r="EL126">
        <v>1</v>
      </c>
      <c r="EM126">
        <v>0</v>
      </c>
      <c r="EN126">
        <v>0</v>
      </c>
      <c r="EO126">
        <v>0</v>
      </c>
      <c r="EP126" s="40">
        <f t="shared" si="219"/>
        <v>1</v>
      </c>
      <c r="EQ126" s="40">
        <f t="shared" si="220"/>
        <v>1</v>
      </c>
      <c r="ER126" s="40">
        <f t="shared" si="221"/>
        <v>1</v>
      </c>
      <c r="ES126" s="40">
        <f t="shared" si="222"/>
        <v>1</v>
      </c>
      <c r="ET126" s="40">
        <f t="shared" si="223"/>
        <v>1</v>
      </c>
      <c r="EU126" s="40">
        <f t="shared" si="224"/>
        <v>0</v>
      </c>
      <c r="EV126" s="40">
        <f t="shared" si="225"/>
        <v>1</v>
      </c>
      <c r="EW126" s="40">
        <f t="shared" si="226"/>
        <v>1</v>
      </c>
      <c r="EX126" s="40">
        <f t="shared" si="227"/>
        <v>0</v>
      </c>
      <c r="EY126" s="40">
        <f t="shared" si="228"/>
        <v>1</v>
      </c>
      <c r="EZ126" s="40">
        <f t="shared" si="229"/>
        <v>1</v>
      </c>
      <c r="FA126" s="40">
        <f t="shared" si="230"/>
        <v>2</v>
      </c>
      <c r="FB126" s="40">
        <f t="shared" si="231"/>
        <v>1</v>
      </c>
      <c r="FC126" s="40">
        <f t="shared" si="232"/>
        <v>1</v>
      </c>
      <c r="FD126" s="40">
        <f t="shared" si="233"/>
        <v>2</v>
      </c>
      <c r="FE126" s="40">
        <f t="shared" si="234"/>
        <v>2</v>
      </c>
      <c r="FF126" s="40">
        <f t="shared" si="235"/>
        <v>1</v>
      </c>
      <c r="FG126" s="40">
        <f t="shared" si="236"/>
        <v>1</v>
      </c>
      <c r="FH126" s="40">
        <f t="shared" si="237"/>
        <v>0</v>
      </c>
      <c r="FI126" s="40">
        <f t="shared" si="238"/>
        <v>2</v>
      </c>
      <c r="FJ126" s="40">
        <f t="shared" si="239"/>
        <v>1</v>
      </c>
      <c r="FK126" s="38">
        <f t="shared" si="265"/>
        <v>22</v>
      </c>
      <c r="FL126">
        <v>3</v>
      </c>
      <c r="FM126">
        <v>3</v>
      </c>
      <c r="FN126">
        <v>3</v>
      </c>
      <c r="FO126">
        <v>3</v>
      </c>
      <c r="FP126">
        <v>3</v>
      </c>
      <c r="FQ126">
        <v>3</v>
      </c>
      <c r="FR126">
        <v>3</v>
      </c>
      <c r="FS126">
        <v>3</v>
      </c>
      <c r="FT126">
        <v>3</v>
      </c>
      <c r="FU126">
        <v>3</v>
      </c>
      <c r="FV126" s="38">
        <f t="shared" si="184"/>
        <v>18</v>
      </c>
      <c r="FW126" s="38">
        <f t="shared" si="185"/>
        <v>12</v>
      </c>
      <c r="FX126">
        <v>4</v>
      </c>
      <c r="FY126">
        <v>4</v>
      </c>
      <c r="FZ126">
        <v>4</v>
      </c>
      <c r="GA126">
        <v>4</v>
      </c>
      <c r="GB126">
        <v>1</v>
      </c>
      <c r="GC126">
        <v>1</v>
      </c>
      <c r="GD126">
        <v>1</v>
      </c>
      <c r="GE126">
        <v>5</v>
      </c>
      <c r="GF126">
        <v>5</v>
      </c>
      <c r="GG126">
        <v>5</v>
      </c>
      <c r="GH126">
        <v>1</v>
      </c>
      <c r="GI126">
        <v>1</v>
      </c>
      <c r="GJ126">
        <v>5</v>
      </c>
      <c r="GK126">
        <v>1</v>
      </c>
      <c r="GL126">
        <v>1</v>
      </c>
      <c r="GM126">
        <v>1</v>
      </c>
      <c r="GN126">
        <v>1</v>
      </c>
      <c r="GO126">
        <v>5</v>
      </c>
      <c r="GP126">
        <v>5</v>
      </c>
      <c r="GQ126">
        <v>5</v>
      </c>
      <c r="GR126">
        <v>5</v>
      </c>
      <c r="GS126">
        <v>5</v>
      </c>
      <c r="GT126">
        <v>1</v>
      </c>
      <c r="GU126">
        <v>1</v>
      </c>
      <c r="GV126">
        <v>1</v>
      </c>
      <c r="GW126">
        <v>1</v>
      </c>
      <c r="GX126">
        <v>1</v>
      </c>
      <c r="GY126">
        <v>1</v>
      </c>
      <c r="GZ126">
        <v>2</v>
      </c>
      <c r="HA126">
        <v>1</v>
      </c>
      <c r="HB126">
        <v>1</v>
      </c>
      <c r="HC126">
        <v>1</v>
      </c>
      <c r="HD126" s="38">
        <f t="shared" si="186"/>
        <v>4</v>
      </c>
      <c r="HE126" s="38">
        <f t="shared" si="187"/>
        <v>1</v>
      </c>
      <c r="HF126" s="38">
        <f t="shared" si="188"/>
        <v>5</v>
      </c>
      <c r="HG126" s="38">
        <f t="shared" si="189"/>
        <v>1.5714285714285714</v>
      </c>
      <c r="HH126" s="38">
        <f t="shared" si="190"/>
        <v>5</v>
      </c>
      <c r="HI126" s="38">
        <f t="shared" si="191"/>
        <v>1</v>
      </c>
      <c r="HJ126" s="38">
        <f t="shared" si="192"/>
        <v>1.3333333333333333</v>
      </c>
      <c r="HK126" s="38">
        <f t="shared" si="193"/>
        <v>1</v>
      </c>
      <c r="HL126" t="s">
        <v>1003</v>
      </c>
      <c r="HM126">
        <v>1</v>
      </c>
      <c r="HN126" t="s">
        <v>580</v>
      </c>
      <c r="HO126">
        <v>1</v>
      </c>
      <c r="HP126">
        <v>0</v>
      </c>
      <c r="HQ126">
        <v>0</v>
      </c>
      <c r="HR126">
        <v>0</v>
      </c>
      <c r="HS126">
        <v>0</v>
      </c>
      <c r="HT126">
        <v>1</v>
      </c>
      <c r="HU126">
        <v>1</v>
      </c>
      <c r="HV126">
        <v>0</v>
      </c>
      <c r="HW126">
        <v>0</v>
      </c>
      <c r="HX126">
        <v>1</v>
      </c>
      <c r="HY126">
        <v>1</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1</v>
      </c>
      <c r="IY126">
        <v>1</v>
      </c>
      <c r="IZ126">
        <v>1</v>
      </c>
      <c r="JA126">
        <v>1</v>
      </c>
      <c r="JB126">
        <v>0</v>
      </c>
      <c r="JC126">
        <v>0</v>
      </c>
      <c r="JD126">
        <v>0</v>
      </c>
      <c r="JE126">
        <v>0</v>
      </c>
      <c r="JF126">
        <v>1</v>
      </c>
      <c r="JG126">
        <v>1</v>
      </c>
      <c r="JH126">
        <v>0</v>
      </c>
      <c r="JI126">
        <v>0</v>
      </c>
      <c r="JJ126">
        <v>0</v>
      </c>
      <c r="JK126">
        <v>0</v>
      </c>
      <c r="JL126">
        <v>1</v>
      </c>
      <c r="JM126">
        <v>1</v>
      </c>
      <c r="JN126">
        <v>0</v>
      </c>
      <c r="JO126">
        <v>3</v>
      </c>
      <c r="JP126">
        <v>3</v>
      </c>
      <c r="JQ126">
        <v>3</v>
      </c>
      <c r="JR126">
        <v>3</v>
      </c>
      <c r="JS126">
        <v>3</v>
      </c>
      <c r="JT126">
        <v>3</v>
      </c>
      <c r="JU126">
        <v>0</v>
      </c>
      <c r="JV126">
        <v>3</v>
      </c>
      <c r="JW126">
        <v>3</v>
      </c>
      <c r="JX126">
        <v>3</v>
      </c>
      <c r="JY126">
        <v>3</v>
      </c>
      <c r="JZ126">
        <v>3</v>
      </c>
      <c r="KA126">
        <v>0</v>
      </c>
      <c r="KB126">
        <v>3</v>
      </c>
      <c r="KC126">
        <v>3</v>
      </c>
      <c r="KD126" s="52">
        <f t="shared" si="194"/>
        <v>30</v>
      </c>
      <c r="KE126" s="48">
        <f t="shared" si="195"/>
        <v>9</v>
      </c>
      <c r="KF126" s="53">
        <f t="shared" si="196"/>
        <v>39</v>
      </c>
      <c r="KG126">
        <v>68</v>
      </c>
      <c r="KH126">
        <v>1</v>
      </c>
      <c r="KI126">
        <v>0</v>
      </c>
      <c r="KJ126">
        <v>0</v>
      </c>
      <c r="KK126">
        <v>0</v>
      </c>
      <c r="KL126">
        <v>0</v>
      </c>
      <c r="KM126">
        <v>0</v>
      </c>
      <c r="KN126">
        <v>0</v>
      </c>
      <c r="KO126">
        <v>0</v>
      </c>
      <c r="KP126">
        <v>0</v>
      </c>
      <c r="KQ126">
        <v>0</v>
      </c>
      <c r="KR126">
        <v>0</v>
      </c>
      <c r="KS126" t="s">
        <v>580</v>
      </c>
      <c r="KT126" t="s">
        <v>1004</v>
      </c>
      <c r="KU126" t="s">
        <v>1005</v>
      </c>
      <c r="KV126">
        <v>4</v>
      </c>
      <c r="KW126">
        <v>1</v>
      </c>
      <c r="KX126">
        <v>1</v>
      </c>
      <c r="KY126">
        <v>1</v>
      </c>
      <c r="KZ126">
        <v>1</v>
      </c>
      <c r="LA126">
        <v>2</v>
      </c>
      <c r="LB126">
        <v>2</v>
      </c>
      <c r="LC126">
        <v>2</v>
      </c>
      <c r="LD126">
        <v>2</v>
      </c>
      <c r="LE126">
        <v>2</v>
      </c>
      <c r="LF126">
        <v>2</v>
      </c>
      <c r="LG126" t="s">
        <v>580</v>
      </c>
      <c r="LH126">
        <v>4</v>
      </c>
      <c r="LI126">
        <v>4</v>
      </c>
      <c r="LJ126">
        <v>4</v>
      </c>
      <c r="LK126">
        <v>4</v>
      </c>
      <c r="LL126">
        <v>4</v>
      </c>
      <c r="LM126">
        <v>4</v>
      </c>
      <c r="LN126">
        <v>4</v>
      </c>
      <c r="LO126">
        <v>1</v>
      </c>
      <c r="LP126">
        <v>1</v>
      </c>
      <c r="LQ126">
        <v>4</v>
      </c>
      <c r="LR126">
        <v>4</v>
      </c>
      <c r="LS126">
        <v>4</v>
      </c>
      <c r="LT126">
        <v>4</v>
      </c>
      <c r="LU126">
        <v>1</v>
      </c>
      <c r="LV126">
        <v>1</v>
      </c>
      <c r="LW126">
        <v>4</v>
      </c>
      <c r="LX126">
        <v>4</v>
      </c>
      <c r="LY126">
        <v>1</v>
      </c>
      <c r="LZ126">
        <v>1</v>
      </c>
      <c r="MA126">
        <v>4</v>
      </c>
      <c r="MB126" s="3">
        <f t="shared" si="262"/>
        <v>4</v>
      </c>
      <c r="MC126" s="3">
        <f t="shared" si="240"/>
        <v>2</v>
      </c>
      <c r="MD126" s="3">
        <f t="shared" si="250"/>
        <v>4</v>
      </c>
      <c r="ME126" s="3">
        <f t="shared" si="251"/>
        <v>4</v>
      </c>
      <c r="MF126" s="3">
        <f t="shared" si="248"/>
        <v>4</v>
      </c>
      <c r="MG126" s="3">
        <f t="shared" si="249"/>
        <v>4</v>
      </c>
      <c r="MH126" s="3">
        <f t="shared" si="241"/>
        <v>2</v>
      </c>
      <c r="MI126" s="3">
        <f t="shared" si="242"/>
        <v>5</v>
      </c>
      <c r="MJ126" s="3">
        <f t="shared" si="257"/>
        <v>1</v>
      </c>
      <c r="MK126" s="3">
        <f t="shared" si="252"/>
        <v>4</v>
      </c>
      <c r="ML126" s="3">
        <f t="shared" si="258"/>
        <v>4</v>
      </c>
      <c r="MM126" s="3">
        <f t="shared" si="246"/>
        <v>4</v>
      </c>
      <c r="MN126" s="3">
        <f t="shared" si="259"/>
        <v>4</v>
      </c>
      <c r="MO126" s="3">
        <f t="shared" si="253"/>
        <v>1</v>
      </c>
      <c r="MP126" s="3">
        <f t="shared" si="260"/>
        <v>1</v>
      </c>
      <c r="MQ126" s="3">
        <f t="shared" si="261"/>
        <v>4</v>
      </c>
      <c r="MR126" s="3">
        <f t="shared" si="255"/>
        <v>4</v>
      </c>
      <c r="MS126" s="3">
        <f t="shared" si="243"/>
        <v>5</v>
      </c>
      <c r="MT126" s="3">
        <f t="shared" si="254"/>
        <v>1</v>
      </c>
      <c r="MU126" s="3">
        <f t="shared" si="244"/>
        <v>2</v>
      </c>
      <c r="MV126" s="34">
        <f t="shared" si="245"/>
        <v>64</v>
      </c>
      <c r="MW126">
        <v>2</v>
      </c>
      <c r="MX126">
        <v>2</v>
      </c>
      <c r="MY126">
        <v>4</v>
      </c>
      <c r="MZ126">
        <v>2</v>
      </c>
      <c r="NA126">
        <v>2</v>
      </c>
      <c r="NB126">
        <v>2</v>
      </c>
      <c r="NC126">
        <v>1</v>
      </c>
      <c r="ND126">
        <v>1</v>
      </c>
      <c r="NE126">
        <v>3</v>
      </c>
      <c r="NF126">
        <v>3</v>
      </c>
      <c r="NG126">
        <v>2</v>
      </c>
      <c r="NH126" s="59">
        <f t="shared" ref="NH126:NH134" si="266">COUNTIF(MW126:NF126,"SKIP")</f>
        <v>0</v>
      </c>
      <c r="NI126">
        <f t="shared" ref="NI126:NI135" si="267">50-(NH126*5)</f>
        <v>50</v>
      </c>
      <c r="NJ126">
        <f t="shared" ref="NJ126:NJ135" si="268">SUM(MW126:NF126)</f>
        <v>22</v>
      </c>
      <c r="NK126" s="34">
        <f t="shared" ref="NK126:NK135" si="269">100*(NJ126/NI126)</f>
        <v>44</v>
      </c>
    </row>
    <row r="127" spans="1:375" x14ac:dyDescent="0.2">
      <c r="A127" t="s">
        <v>215</v>
      </c>
      <c r="B127">
        <v>126</v>
      </c>
      <c r="C127" s="26">
        <v>42906</v>
      </c>
      <c r="D127">
        <v>8</v>
      </c>
      <c r="E127">
        <v>8</v>
      </c>
      <c r="F127">
        <v>8</v>
      </c>
      <c r="G127">
        <v>0</v>
      </c>
      <c r="H127">
        <v>0</v>
      </c>
      <c r="I127">
        <v>0</v>
      </c>
      <c r="J127">
        <v>1</v>
      </c>
      <c r="K127">
        <v>0</v>
      </c>
      <c r="L127">
        <v>0</v>
      </c>
      <c r="M127">
        <v>4</v>
      </c>
      <c r="N127">
        <v>4</v>
      </c>
      <c r="O127">
        <v>4</v>
      </c>
      <c r="P127">
        <v>4</v>
      </c>
      <c r="Q127">
        <v>4</v>
      </c>
      <c r="R127">
        <v>4</v>
      </c>
      <c r="S127">
        <v>4</v>
      </c>
      <c r="T127">
        <f t="shared" si="263"/>
        <v>1</v>
      </c>
      <c r="U127">
        <f t="shared" si="264"/>
        <v>0</v>
      </c>
      <c r="V127" s="35">
        <f t="shared" si="247"/>
        <v>29</v>
      </c>
      <c r="W127">
        <v>4</v>
      </c>
      <c r="X127">
        <v>4</v>
      </c>
      <c r="Y127">
        <v>4</v>
      </c>
      <c r="Z127">
        <v>4</v>
      </c>
      <c r="AA127">
        <v>4</v>
      </c>
      <c r="AB127">
        <v>4</v>
      </c>
      <c r="AC127">
        <v>4</v>
      </c>
      <c r="AD127">
        <v>4</v>
      </c>
      <c r="AE127">
        <v>4</v>
      </c>
      <c r="AF127">
        <v>4</v>
      </c>
      <c r="AG127">
        <v>4</v>
      </c>
      <c r="AH127">
        <v>4</v>
      </c>
      <c r="AI127">
        <v>4</v>
      </c>
      <c r="AJ127" s="38">
        <f t="shared" si="180"/>
        <v>16</v>
      </c>
      <c r="AK127" s="38">
        <f t="shared" si="181"/>
        <v>12</v>
      </c>
      <c r="AL127" s="38">
        <f t="shared" si="182"/>
        <v>24</v>
      </c>
      <c r="AM127" s="38">
        <f>SUM(AJ127:AL127)</f>
        <v>52</v>
      </c>
      <c r="AN127">
        <v>1</v>
      </c>
      <c r="AO127">
        <v>0</v>
      </c>
      <c r="AP127">
        <v>0</v>
      </c>
      <c r="AQ127">
        <v>0</v>
      </c>
      <c r="AR127">
        <v>0</v>
      </c>
      <c r="AS127">
        <v>1</v>
      </c>
      <c r="AT127">
        <v>0</v>
      </c>
      <c r="AU127">
        <v>0</v>
      </c>
      <c r="AV127">
        <v>0</v>
      </c>
      <c r="AW127">
        <v>0</v>
      </c>
      <c r="AX127">
        <v>1</v>
      </c>
      <c r="AY127">
        <v>0</v>
      </c>
      <c r="AZ127">
        <v>0</v>
      </c>
      <c r="BA127">
        <v>0</v>
      </c>
      <c r="BB127">
        <v>0</v>
      </c>
      <c r="BC127">
        <v>1</v>
      </c>
      <c r="BD127">
        <v>0</v>
      </c>
      <c r="BE127">
        <v>0</v>
      </c>
      <c r="BF127">
        <v>0</v>
      </c>
      <c r="BG127">
        <v>0</v>
      </c>
      <c r="BH127">
        <v>1</v>
      </c>
      <c r="BI127">
        <v>0</v>
      </c>
      <c r="BJ127">
        <v>0</v>
      </c>
      <c r="BK127">
        <v>0</v>
      </c>
      <c r="BL127">
        <v>0</v>
      </c>
      <c r="BM127">
        <v>1</v>
      </c>
      <c r="BN127">
        <v>0</v>
      </c>
      <c r="BO127">
        <v>0</v>
      </c>
      <c r="BP127">
        <v>0</v>
      </c>
      <c r="BQ127">
        <v>0</v>
      </c>
      <c r="BR127">
        <v>1</v>
      </c>
      <c r="BS127">
        <v>0</v>
      </c>
      <c r="BT127">
        <v>0</v>
      </c>
      <c r="BU127">
        <v>0</v>
      </c>
      <c r="BV127">
        <v>0</v>
      </c>
      <c r="BW127">
        <v>1</v>
      </c>
      <c r="BX127">
        <v>0</v>
      </c>
      <c r="BY127">
        <v>0</v>
      </c>
      <c r="BZ127">
        <v>0</v>
      </c>
      <c r="CA127">
        <v>0</v>
      </c>
      <c r="CB127">
        <v>1</v>
      </c>
      <c r="CC127">
        <v>0</v>
      </c>
      <c r="CD127">
        <v>0</v>
      </c>
      <c r="CE127">
        <v>0</v>
      </c>
      <c r="CF127">
        <v>0</v>
      </c>
      <c r="CG127">
        <v>1</v>
      </c>
      <c r="CH127">
        <v>0</v>
      </c>
      <c r="CI127">
        <v>0</v>
      </c>
      <c r="CJ127">
        <v>0</v>
      </c>
      <c r="CK127">
        <v>0</v>
      </c>
      <c r="CL127">
        <v>1</v>
      </c>
      <c r="CM127">
        <v>0</v>
      </c>
      <c r="CN127">
        <v>0</v>
      </c>
      <c r="CO127">
        <v>0</v>
      </c>
      <c r="CP127">
        <v>0</v>
      </c>
      <c r="CQ127">
        <v>1</v>
      </c>
      <c r="CR127">
        <v>0</v>
      </c>
      <c r="CS127">
        <v>0</v>
      </c>
      <c r="CT127">
        <v>0</v>
      </c>
      <c r="CU127">
        <v>0</v>
      </c>
      <c r="CV127">
        <v>1</v>
      </c>
      <c r="CW127">
        <v>0</v>
      </c>
      <c r="CX127">
        <v>0</v>
      </c>
      <c r="CY127">
        <v>0</v>
      </c>
      <c r="CZ127">
        <v>0</v>
      </c>
      <c r="DA127">
        <v>1</v>
      </c>
      <c r="DB127">
        <v>0</v>
      </c>
      <c r="DC127">
        <v>0</v>
      </c>
      <c r="DD127">
        <v>0</v>
      </c>
      <c r="DE127">
        <v>0</v>
      </c>
      <c r="DF127">
        <v>0</v>
      </c>
      <c r="DG127">
        <v>1</v>
      </c>
      <c r="DH127">
        <v>0</v>
      </c>
      <c r="DI127">
        <v>0</v>
      </c>
      <c r="DJ127">
        <v>0</v>
      </c>
      <c r="DK127">
        <v>0</v>
      </c>
      <c r="DL127">
        <v>1</v>
      </c>
      <c r="DM127">
        <v>0</v>
      </c>
      <c r="DN127">
        <v>0</v>
      </c>
      <c r="DO127">
        <v>0</v>
      </c>
      <c r="DP127">
        <v>0</v>
      </c>
      <c r="DQ127">
        <v>1</v>
      </c>
      <c r="DR127">
        <v>0</v>
      </c>
      <c r="DS127">
        <v>0</v>
      </c>
      <c r="DT127">
        <v>0</v>
      </c>
      <c r="DU127">
        <v>1</v>
      </c>
      <c r="DV127">
        <v>0</v>
      </c>
      <c r="DW127">
        <v>0</v>
      </c>
      <c r="DX127">
        <v>0</v>
      </c>
      <c r="DY127">
        <v>0</v>
      </c>
      <c r="DZ127">
        <v>1</v>
      </c>
      <c r="EA127">
        <v>0</v>
      </c>
      <c r="EB127">
        <v>0</v>
      </c>
      <c r="EC127">
        <v>0</v>
      </c>
      <c r="ED127">
        <v>0</v>
      </c>
      <c r="EF127">
        <v>0</v>
      </c>
      <c r="EG127">
        <v>1</v>
      </c>
      <c r="EH127">
        <v>0</v>
      </c>
      <c r="EI127">
        <v>0</v>
      </c>
      <c r="EJ127">
        <v>0</v>
      </c>
      <c r="EK127">
        <v>0</v>
      </c>
      <c r="EL127">
        <v>1</v>
      </c>
      <c r="EM127">
        <v>0</v>
      </c>
      <c r="EN127">
        <v>0</v>
      </c>
      <c r="EO127">
        <v>0</v>
      </c>
      <c r="EP127" s="40">
        <f t="shared" si="219"/>
        <v>0</v>
      </c>
      <c r="EQ127" s="40">
        <f t="shared" si="220"/>
        <v>0</v>
      </c>
      <c r="ER127" s="40">
        <f t="shared" si="221"/>
        <v>0</v>
      </c>
      <c r="ES127" s="40">
        <f t="shared" si="222"/>
        <v>0</v>
      </c>
      <c r="ET127" s="40">
        <f t="shared" si="223"/>
        <v>0</v>
      </c>
      <c r="EU127" s="40">
        <f t="shared" si="224"/>
        <v>0</v>
      </c>
      <c r="EV127" s="40">
        <f t="shared" si="225"/>
        <v>0</v>
      </c>
      <c r="EW127" s="40">
        <f t="shared" si="226"/>
        <v>0</v>
      </c>
      <c r="EX127" s="40">
        <f t="shared" si="227"/>
        <v>0</v>
      </c>
      <c r="EY127" s="40">
        <f t="shared" si="228"/>
        <v>0</v>
      </c>
      <c r="EZ127" s="40">
        <f t="shared" si="229"/>
        <v>0</v>
      </c>
      <c r="FA127" s="40">
        <f t="shared" si="230"/>
        <v>0</v>
      </c>
      <c r="FB127" s="40">
        <f t="shared" si="231"/>
        <v>0</v>
      </c>
      <c r="FC127" s="40">
        <f t="shared" si="232"/>
        <v>0</v>
      </c>
      <c r="FD127" s="40">
        <f t="shared" si="233"/>
        <v>1</v>
      </c>
      <c r="FE127" s="40">
        <f t="shared" si="234"/>
        <v>1</v>
      </c>
      <c r="FF127" s="40">
        <f t="shared" si="235"/>
        <v>1</v>
      </c>
      <c r="FG127" s="40">
        <f t="shared" si="236"/>
        <v>0</v>
      </c>
      <c r="FH127" s="40">
        <f t="shared" si="237"/>
        <v>0</v>
      </c>
      <c r="FI127" s="40">
        <f t="shared" si="238"/>
        <v>1</v>
      </c>
      <c r="FJ127" s="40">
        <f t="shared" si="239"/>
        <v>1</v>
      </c>
      <c r="FK127" s="38">
        <f t="shared" si="265"/>
        <v>5</v>
      </c>
      <c r="FL127">
        <v>7</v>
      </c>
      <c r="FM127">
        <v>7</v>
      </c>
      <c r="FN127">
        <v>7</v>
      </c>
      <c r="FO127">
        <v>7</v>
      </c>
      <c r="FP127">
        <v>7</v>
      </c>
      <c r="FQ127">
        <v>7</v>
      </c>
      <c r="FR127">
        <v>7</v>
      </c>
      <c r="FS127">
        <v>7</v>
      </c>
      <c r="FT127">
        <v>7</v>
      </c>
      <c r="FU127">
        <v>7</v>
      </c>
      <c r="FV127" s="38">
        <f t="shared" si="184"/>
        <v>42</v>
      </c>
      <c r="FW127" s="38">
        <f t="shared" si="185"/>
        <v>28</v>
      </c>
      <c r="FX127">
        <v>5</v>
      </c>
      <c r="FY127">
        <v>5</v>
      </c>
      <c r="FZ127">
        <v>5</v>
      </c>
      <c r="GA127">
        <v>5</v>
      </c>
      <c r="GB127">
        <v>5</v>
      </c>
      <c r="GC127">
        <v>5</v>
      </c>
      <c r="GD127">
        <v>5</v>
      </c>
      <c r="GE127">
        <v>5</v>
      </c>
      <c r="GF127">
        <v>5</v>
      </c>
      <c r="GG127">
        <v>5</v>
      </c>
      <c r="GH127">
        <v>5</v>
      </c>
      <c r="GI127">
        <v>5</v>
      </c>
      <c r="GJ127">
        <v>5</v>
      </c>
      <c r="GK127">
        <v>5</v>
      </c>
      <c r="GL127">
        <v>5</v>
      </c>
      <c r="GM127">
        <v>5</v>
      </c>
      <c r="GN127">
        <v>5</v>
      </c>
      <c r="GO127">
        <v>5</v>
      </c>
      <c r="GP127">
        <v>5</v>
      </c>
      <c r="GQ127">
        <v>5</v>
      </c>
      <c r="GR127">
        <v>5</v>
      </c>
      <c r="GS127">
        <v>5</v>
      </c>
      <c r="GT127">
        <v>5</v>
      </c>
      <c r="GU127">
        <v>5</v>
      </c>
      <c r="GV127">
        <v>5</v>
      </c>
      <c r="GW127">
        <v>5</v>
      </c>
      <c r="GX127">
        <v>5</v>
      </c>
      <c r="GY127">
        <v>5</v>
      </c>
      <c r="GZ127">
        <v>5</v>
      </c>
      <c r="HA127">
        <v>5</v>
      </c>
      <c r="HB127">
        <v>5</v>
      </c>
      <c r="HC127">
        <v>5</v>
      </c>
      <c r="HD127" s="38">
        <f t="shared" si="186"/>
        <v>5</v>
      </c>
      <c r="HE127" s="38">
        <f t="shared" si="187"/>
        <v>5</v>
      </c>
      <c r="HF127" s="38">
        <f t="shared" si="188"/>
        <v>5</v>
      </c>
      <c r="HG127" s="38">
        <f t="shared" si="189"/>
        <v>5</v>
      </c>
      <c r="HH127" s="38">
        <f t="shared" si="190"/>
        <v>5</v>
      </c>
      <c r="HI127" s="38">
        <f t="shared" si="191"/>
        <v>5</v>
      </c>
      <c r="HJ127" s="38">
        <f t="shared" si="192"/>
        <v>5</v>
      </c>
      <c r="HK127" s="38">
        <f t="shared" si="193"/>
        <v>5</v>
      </c>
      <c r="HL127" t="s">
        <v>1006</v>
      </c>
      <c r="HM127">
        <v>0</v>
      </c>
      <c r="HN127" t="s">
        <v>575</v>
      </c>
      <c r="HO127">
        <v>1</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1</v>
      </c>
      <c r="JG127">
        <v>1</v>
      </c>
      <c r="JH127">
        <v>0</v>
      </c>
      <c r="JI127">
        <v>0</v>
      </c>
      <c r="JJ127">
        <v>0</v>
      </c>
      <c r="JK127">
        <v>0</v>
      </c>
      <c r="JL127">
        <v>0</v>
      </c>
      <c r="JM127">
        <v>0</v>
      </c>
      <c r="JN127">
        <v>0</v>
      </c>
      <c r="JO127">
        <v>2</v>
      </c>
      <c r="JP127">
        <v>2</v>
      </c>
      <c r="JQ127">
        <v>2</v>
      </c>
      <c r="JR127">
        <v>2</v>
      </c>
      <c r="JS127">
        <v>2</v>
      </c>
      <c r="JT127">
        <v>2</v>
      </c>
      <c r="JU127">
        <v>2</v>
      </c>
      <c r="JV127">
        <v>2</v>
      </c>
      <c r="JW127">
        <v>2</v>
      </c>
      <c r="JX127">
        <v>2</v>
      </c>
      <c r="JY127">
        <v>2</v>
      </c>
      <c r="JZ127">
        <v>2</v>
      </c>
      <c r="KA127">
        <v>2</v>
      </c>
      <c r="KB127">
        <v>2</v>
      </c>
      <c r="KC127">
        <v>2</v>
      </c>
      <c r="KD127" s="52">
        <f t="shared" si="194"/>
        <v>22</v>
      </c>
      <c r="KE127" s="48">
        <f t="shared" si="195"/>
        <v>8</v>
      </c>
      <c r="KF127" s="53">
        <f t="shared" si="196"/>
        <v>30</v>
      </c>
      <c r="KG127">
        <v>73</v>
      </c>
      <c r="KH127">
        <v>1</v>
      </c>
      <c r="KI127">
        <v>1</v>
      </c>
      <c r="KJ127">
        <v>1</v>
      </c>
      <c r="KK127">
        <v>0</v>
      </c>
      <c r="KL127">
        <v>0</v>
      </c>
      <c r="KM127">
        <v>0</v>
      </c>
      <c r="KN127">
        <v>0</v>
      </c>
      <c r="KO127">
        <v>0</v>
      </c>
      <c r="KP127">
        <v>0</v>
      </c>
      <c r="KQ127">
        <v>0</v>
      </c>
      <c r="KR127">
        <v>0</v>
      </c>
      <c r="KS127" t="s">
        <v>575</v>
      </c>
      <c r="KT127" t="s">
        <v>599</v>
      </c>
      <c r="KU127" t="s">
        <v>599</v>
      </c>
      <c r="KV127">
        <v>3</v>
      </c>
      <c r="KW127">
        <v>1</v>
      </c>
      <c r="KX127">
        <v>1</v>
      </c>
      <c r="KY127">
        <v>1</v>
      </c>
      <c r="KZ127">
        <v>1</v>
      </c>
      <c r="LA127">
        <v>1</v>
      </c>
      <c r="LB127">
        <v>2</v>
      </c>
      <c r="LC127">
        <v>1</v>
      </c>
      <c r="LD127">
        <v>2</v>
      </c>
      <c r="LE127">
        <v>1</v>
      </c>
      <c r="LF127">
        <v>1</v>
      </c>
      <c r="LG127" t="s">
        <v>575</v>
      </c>
      <c r="LH127">
        <v>5</v>
      </c>
      <c r="LI127">
        <v>5</v>
      </c>
      <c r="LJ127">
        <v>5</v>
      </c>
      <c r="LK127">
        <v>5</v>
      </c>
      <c r="LL127">
        <v>5</v>
      </c>
      <c r="LM127">
        <v>5</v>
      </c>
      <c r="LN127">
        <v>5</v>
      </c>
      <c r="LO127">
        <v>5</v>
      </c>
      <c r="LP127">
        <v>5</v>
      </c>
      <c r="LQ127">
        <v>5</v>
      </c>
      <c r="LR127">
        <v>5</v>
      </c>
      <c r="LS127">
        <v>5</v>
      </c>
      <c r="LT127">
        <v>5</v>
      </c>
      <c r="LU127">
        <v>5</v>
      </c>
      <c r="LV127">
        <v>5</v>
      </c>
      <c r="LW127">
        <v>5</v>
      </c>
      <c r="LX127">
        <v>5</v>
      </c>
      <c r="LY127">
        <v>5</v>
      </c>
      <c r="LZ127">
        <v>5</v>
      </c>
      <c r="MA127">
        <v>5</v>
      </c>
      <c r="MB127" s="3">
        <f t="shared" si="262"/>
        <v>5</v>
      </c>
      <c r="MC127" s="3">
        <f t="shared" si="240"/>
        <v>1</v>
      </c>
      <c r="MD127" s="3">
        <f t="shared" si="250"/>
        <v>5</v>
      </c>
      <c r="ME127" s="3">
        <f t="shared" si="251"/>
        <v>5</v>
      </c>
      <c r="MF127" s="3">
        <f t="shared" si="248"/>
        <v>5</v>
      </c>
      <c r="MG127" s="3">
        <f t="shared" si="249"/>
        <v>5</v>
      </c>
      <c r="MH127" s="3">
        <f t="shared" si="241"/>
        <v>1</v>
      </c>
      <c r="MI127" s="3">
        <f t="shared" si="242"/>
        <v>1</v>
      </c>
      <c r="MJ127" s="3">
        <f t="shared" si="257"/>
        <v>5</v>
      </c>
      <c r="MK127" s="3">
        <f t="shared" si="252"/>
        <v>5</v>
      </c>
      <c r="ML127" s="3">
        <f t="shared" si="258"/>
        <v>5</v>
      </c>
      <c r="MM127" s="3">
        <f t="shared" si="246"/>
        <v>5</v>
      </c>
      <c r="MN127" s="3">
        <f t="shared" si="259"/>
        <v>5</v>
      </c>
      <c r="MO127" s="3">
        <f t="shared" si="253"/>
        <v>5</v>
      </c>
      <c r="MP127" s="3">
        <f t="shared" si="260"/>
        <v>5</v>
      </c>
      <c r="MQ127" s="3">
        <f t="shared" si="261"/>
        <v>5</v>
      </c>
      <c r="MR127" s="3">
        <f t="shared" si="255"/>
        <v>5</v>
      </c>
      <c r="MS127" s="3">
        <f t="shared" si="243"/>
        <v>1</v>
      </c>
      <c r="MT127" s="3">
        <f t="shared" si="254"/>
        <v>5</v>
      </c>
      <c r="MU127" s="3">
        <f t="shared" si="244"/>
        <v>1</v>
      </c>
      <c r="MV127" s="34">
        <f t="shared" si="245"/>
        <v>80</v>
      </c>
      <c r="MW127">
        <v>2</v>
      </c>
      <c r="MX127">
        <v>1</v>
      </c>
      <c r="MY127">
        <v>2</v>
      </c>
      <c r="MZ127">
        <v>1</v>
      </c>
      <c r="NA127">
        <v>2</v>
      </c>
      <c r="NB127">
        <v>2</v>
      </c>
      <c r="NC127">
        <v>2</v>
      </c>
      <c r="ND127">
        <v>2</v>
      </c>
      <c r="NE127">
        <v>3</v>
      </c>
      <c r="NF127">
        <v>5</v>
      </c>
      <c r="NG127">
        <v>2</v>
      </c>
      <c r="NH127" s="59">
        <f t="shared" si="266"/>
        <v>0</v>
      </c>
      <c r="NI127">
        <f t="shared" si="267"/>
        <v>50</v>
      </c>
      <c r="NJ127">
        <f t="shared" si="268"/>
        <v>22</v>
      </c>
      <c r="NK127" s="34">
        <f t="shared" si="269"/>
        <v>44</v>
      </c>
    </row>
    <row r="128" spans="1:375" x14ac:dyDescent="0.2">
      <c r="A128" t="s">
        <v>216</v>
      </c>
      <c r="B128">
        <v>127</v>
      </c>
      <c r="C128" s="26">
        <v>42934</v>
      </c>
      <c r="D128">
        <v>9</v>
      </c>
      <c r="E128">
        <v>10</v>
      </c>
      <c r="F128">
        <v>8</v>
      </c>
      <c r="G128">
        <v>1</v>
      </c>
      <c r="H128">
        <v>0</v>
      </c>
      <c r="I128">
        <v>0</v>
      </c>
      <c r="J128">
        <v>0</v>
      </c>
      <c r="K128">
        <v>0</v>
      </c>
      <c r="L128">
        <v>0</v>
      </c>
      <c r="M128">
        <v>0</v>
      </c>
      <c r="N128">
        <v>0</v>
      </c>
      <c r="O128">
        <v>2</v>
      </c>
      <c r="P128">
        <v>0</v>
      </c>
      <c r="Q128">
        <v>3</v>
      </c>
      <c r="R128">
        <v>0</v>
      </c>
      <c r="S128">
        <v>3</v>
      </c>
      <c r="T128">
        <f t="shared" si="263"/>
        <v>0</v>
      </c>
      <c r="U128">
        <f t="shared" si="264"/>
        <v>0</v>
      </c>
      <c r="V128" s="35">
        <f t="shared" si="247"/>
        <v>8</v>
      </c>
      <c r="W128">
        <v>4</v>
      </c>
      <c r="X128">
        <v>0</v>
      </c>
      <c r="Y128">
        <v>2</v>
      </c>
      <c r="Z128">
        <v>4</v>
      </c>
      <c r="AA128">
        <v>2</v>
      </c>
      <c r="AB128">
        <v>3</v>
      </c>
      <c r="AC128">
        <v>0</v>
      </c>
      <c r="AD128">
        <v>4</v>
      </c>
      <c r="AE128">
        <v>2</v>
      </c>
      <c r="AF128">
        <v>2</v>
      </c>
      <c r="AG128">
        <v>4</v>
      </c>
      <c r="AH128">
        <v>2</v>
      </c>
      <c r="AI128">
        <v>0</v>
      </c>
      <c r="AJ128" s="38">
        <f t="shared" si="180"/>
        <v>12</v>
      </c>
      <c r="AK128" s="38">
        <f t="shared" si="181"/>
        <v>3</v>
      </c>
      <c r="AL128" s="38">
        <f t="shared" si="182"/>
        <v>14</v>
      </c>
      <c r="AM128" s="38">
        <f t="shared" si="183"/>
        <v>29</v>
      </c>
      <c r="AN128">
        <v>1</v>
      </c>
      <c r="AO128">
        <v>0</v>
      </c>
      <c r="AP128">
        <v>0</v>
      </c>
      <c r="AQ128">
        <v>0</v>
      </c>
      <c r="AR128">
        <v>0</v>
      </c>
      <c r="AS128">
        <v>1</v>
      </c>
      <c r="AT128">
        <v>0</v>
      </c>
      <c r="AU128">
        <v>0</v>
      </c>
      <c r="AV128">
        <v>0</v>
      </c>
      <c r="AW128">
        <v>0</v>
      </c>
      <c r="AX128">
        <v>1</v>
      </c>
      <c r="AY128">
        <v>0</v>
      </c>
      <c r="AZ128">
        <v>0</v>
      </c>
      <c r="BA128">
        <v>0</v>
      </c>
      <c r="BB128">
        <v>0</v>
      </c>
      <c r="BC128">
        <v>0</v>
      </c>
      <c r="BD128">
        <v>1</v>
      </c>
      <c r="BE128">
        <v>0</v>
      </c>
      <c r="BF128">
        <v>0</v>
      </c>
      <c r="BG128">
        <v>0</v>
      </c>
      <c r="BH128">
        <v>1</v>
      </c>
      <c r="BI128">
        <v>0</v>
      </c>
      <c r="BJ128">
        <v>0</v>
      </c>
      <c r="BK128">
        <v>0</v>
      </c>
      <c r="BL128">
        <v>0</v>
      </c>
      <c r="BM128">
        <v>1</v>
      </c>
      <c r="BN128">
        <v>0</v>
      </c>
      <c r="BO128">
        <v>0</v>
      </c>
      <c r="BP128">
        <v>0</v>
      </c>
      <c r="BQ128">
        <v>0</v>
      </c>
      <c r="BR128">
        <v>1</v>
      </c>
      <c r="BS128">
        <v>0</v>
      </c>
      <c r="BT128">
        <v>0</v>
      </c>
      <c r="BU128">
        <v>0</v>
      </c>
      <c r="BV128">
        <v>0</v>
      </c>
      <c r="BW128">
        <v>1</v>
      </c>
      <c r="BX128">
        <v>0</v>
      </c>
      <c r="BY128">
        <v>0</v>
      </c>
      <c r="BZ128">
        <v>0</v>
      </c>
      <c r="CA128">
        <v>0</v>
      </c>
      <c r="CB128">
        <v>1</v>
      </c>
      <c r="CC128">
        <v>0</v>
      </c>
      <c r="CD128">
        <v>0</v>
      </c>
      <c r="CE128">
        <v>0</v>
      </c>
      <c r="CF128">
        <v>0</v>
      </c>
      <c r="CG128">
        <v>0</v>
      </c>
      <c r="CH128">
        <v>1</v>
      </c>
      <c r="CI128">
        <v>0</v>
      </c>
      <c r="CJ128">
        <v>0</v>
      </c>
      <c r="CK128">
        <v>0</v>
      </c>
      <c r="CL128">
        <v>0</v>
      </c>
      <c r="CM128">
        <v>1</v>
      </c>
      <c r="CN128">
        <v>0</v>
      </c>
      <c r="CO128">
        <v>0</v>
      </c>
      <c r="CP128">
        <v>0</v>
      </c>
      <c r="CQ128">
        <v>1</v>
      </c>
      <c r="CR128">
        <v>0</v>
      </c>
      <c r="CS128">
        <v>0</v>
      </c>
      <c r="CT128">
        <v>0</v>
      </c>
      <c r="CU128">
        <v>0</v>
      </c>
      <c r="CV128">
        <v>1</v>
      </c>
      <c r="CW128">
        <v>0</v>
      </c>
      <c r="CX128">
        <v>0</v>
      </c>
      <c r="CY128">
        <v>0</v>
      </c>
      <c r="CZ128">
        <v>0</v>
      </c>
      <c r="DA128">
        <v>1</v>
      </c>
      <c r="DB128">
        <v>0</v>
      </c>
      <c r="DC128">
        <v>0</v>
      </c>
      <c r="DD128">
        <v>0</v>
      </c>
      <c r="DE128">
        <v>0</v>
      </c>
      <c r="DF128">
        <v>0</v>
      </c>
      <c r="DG128">
        <v>1</v>
      </c>
      <c r="DH128">
        <v>0</v>
      </c>
      <c r="DI128">
        <v>0</v>
      </c>
      <c r="DJ128">
        <v>0</v>
      </c>
      <c r="DK128">
        <v>0</v>
      </c>
      <c r="DL128">
        <v>1</v>
      </c>
      <c r="DM128">
        <v>0</v>
      </c>
      <c r="DN128">
        <v>0</v>
      </c>
      <c r="DO128">
        <v>0</v>
      </c>
      <c r="DP128">
        <v>0</v>
      </c>
      <c r="DQ128">
        <v>1</v>
      </c>
      <c r="DR128">
        <v>0</v>
      </c>
      <c r="DS128">
        <v>0</v>
      </c>
      <c r="DT128">
        <v>0</v>
      </c>
      <c r="DU128">
        <v>1</v>
      </c>
      <c r="DV128">
        <v>0</v>
      </c>
      <c r="DW128">
        <v>0</v>
      </c>
      <c r="DX128">
        <v>0</v>
      </c>
      <c r="DY128">
        <v>0</v>
      </c>
      <c r="DZ128">
        <v>1</v>
      </c>
      <c r="EA128">
        <v>0</v>
      </c>
      <c r="EB128">
        <v>0</v>
      </c>
      <c r="EC128">
        <v>0</v>
      </c>
      <c r="ED128">
        <v>0</v>
      </c>
      <c r="EF128">
        <v>0</v>
      </c>
      <c r="EG128">
        <v>0</v>
      </c>
      <c r="EH128">
        <v>1</v>
      </c>
      <c r="EI128">
        <v>0</v>
      </c>
      <c r="EJ128">
        <v>0</v>
      </c>
      <c r="EK128">
        <v>0</v>
      </c>
      <c r="EL128">
        <v>1</v>
      </c>
      <c r="EM128">
        <v>0</v>
      </c>
      <c r="EN128">
        <v>0</v>
      </c>
      <c r="EO128">
        <v>0</v>
      </c>
      <c r="EP128" s="40">
        <f t="shared" si="219"/>
        <v>0</v>
      </c>
      <c r="EQ128" s="40">
        <f t="shared" si="220"/>
        <v>0</v>
      </c>
      <c r="ER128" s="40">
        <f t="shared" si="221"/>
        <v>0</v>
      </c>
      <c r="ES128" s="40">
        <f t="shared" si="222"/>
        <v>1</v>
      </c>
      <c r="ET128" s="40">
        <f t="shared" si="223"/>
        <v>0</v>
      </c>
      <c r="EU128" s="40">
        <f t="shared" si="224"/>
        <v>0</v>
      </c>
      <c r="EV128" s="40">
        <f t="shared" si="225"/>
        <v>0</v>
      </c>
      <c r="EW128" s="40">
        <f t="shared" si="226"/>
        <v>0</v>
      </c>
      <c r="EX128" s="40">
        <f t="shared" si="227"/>
        <v>0</v>
      </c>
      <c r="EY128" s="40">
        <f t="shared" si="228"/>
        <v>1</v>
      </c>
      <c r="EZ128" s="40">
        <f t="shared" si="229"/>
        <v>1</v>
      </c>
      <c r="FA128" s="40">
        <f t="shared" si="230"/>
        <v>0</v>
      </c>
      <c r="FB128" s="40">
        <f t="shared" si="231"/>
        <v>0</v>
      </c>
      <c r="FC128" s="40">
        <f t="shared" si="232"/>
        <v>0</v>
      </c>
      <c r="FD128" s="40">
        <f t="shared" si="233"/>
        <v>1</v>
      </c>
      <c r="FE128" s="40">
        <f t="shared" si="234"/>
        <v>1</v>
      </c>
      <c r="FF128" s="40">
        <f t="shared" si="235"/>
        <v>1</v>
      </c>
      <c r="FG128" s="40">
        <f t="shared" si="236"/>
        <v>0</v>
      </c>
      <c r="FH128" s="40">
        <f t="shared" si="237"/>
        <v>0</v>
      </c>
      <c r="FI128" s="40">
        <f t="shared" si="238"/>
        <v>2</v>
      </c>
      <c r="FJ128" s="40">
        <f t="shared" si="239"/>
        <v>1</v>
      </c>
      <c r="FK128" s="38">
        <f t="shared" si="265"/>
        <v>9</v>
      </c>
      <c r="FL128">
        <v>3</v>
      </c>
      <c r="FM128">
        <v>7</v>
      </c>
      <c r="FN128">
        <v>7</v>
      </c>
      <c r="FO128">
        <v>7</v>
      </c>
      <c r="FP128">
        <v>7</v>
      </c>
      <c r="FQ128">
        <v>7</v>
      </c>
      <c r="FR128">
        <v>7</v>
      </c>
      <c r="FS128">
        <v>0</v>
      </c>
      <c r="FT128">
        <v>0</v>
      </c>
      <c r="FU128">
        <v>0</v>
      </c>
      <c r="FV128" s="38">
        <f t="shared" si="184"/>
        <v>24</v>
      </c>
      <c r="FW128" s="38">
        <f t="shared" si="185"/>
        <v>21</v>
      </c>
      <c r="FX128">
        <v>5</v>
      </c>
      <c r="FY128">
        <v>5</v>
      </c>
      <c r="FZ128">
        <v>5</v>
      </c>
      <c r="GA128">
        <v>5</v>
      </c>
      <c r="GB128">
        <v>0</v>
      </c>
      <c r="GC128">
        <v>5</v>
      </c>
      <c r="GD128">
        <v>5</v>
      </c>
      <c r="GE128">
        <v>5</v>
      </c>
      <c r="GF128">
        <v>5</v>
      </c>
      <c r="GG128">
        <v>0</v>
      </c>
      <c r="GH128">
        <v>5</v>
      </c>
      <c r="GI128">
        <v>5</v>
      </c>
      <c r="GJ128">
        <v>5</v>
      </c>
      <c r="GK128">
        <v>5</v>
      </c>
      <c r="GL128">
        <v>5</v>
      </c>
      <c r="GM128">
        <v>5</v>
      </c>
      <c r="GN128">
        <v>5</v>
      </c>
      <c r="GO128">
        <v>5</v>
      </c>
      <c r="GP128">
        <v>5</v>
      </c>
      <c r="GQ128">
        <v>5</v>
      </c>
      <c r="GR128">
        <v>5</v>
      </c>
      <c r="GS128">
        <v>5</v>
      </c>
      <c r="GT128">
        <v>5</v>
      </c>
      <c r="GU128">
        <v>5</v>
      </c>
      <c r="GV128">
        <v>0</v>
      </c>
      <c r="GW128">
        <v>0</v>
      </c>
      <c r="GX128">
        <v>0</v>
      </c>
      <c r="GY128">
        <v>5</v>
      </c>
      <c r="GZ128">
        <v>5</v>
      </c>
      <c r="HA128">
        <v>0</v>
      </c>
      <c r="HB128">
        <v>0</v>
      </c>
      <c r="HC128">
        <v>5</v>
      </c>
      <c r="HD128" s="38">
        <f t="shared" si="186"/>
        <v>5</v>
      </c>
      <c r="HE128" s="38">
        <f t="shared" si="187"/>
        <v>3.3333333333333335</v>
      </c>
      <c r="HF128" s="38">
        <f t="shared" si="188"/>
        <v>3.3333333333333335</v>
      </c>
      <c r="HG128" s="38">
        <f t="shared" si="189"/>
        <v>5</v>
      </c>
      <c r="HH128" s="38">
        <f t="shared" si="190"/>
        <v>5</v>
      </c>
      <c r="HI128" s="38">
        <f t="shared" si="191"/>
        <v>2.5</v>
      </c>
      <c r="HJ128" s="38">
        <f t="shared" si="192"/>
        <v>3.3333333333333335</v>
      </c>
      <c r="HK128" s="38">
        <f t="shared" si="193"/>
        <v>1.6666666666666667</v>
      </c>
      <c r="HL128" t="s">
        <v>1007</v>
      </c>
      <c r="HM128">
        <v>0</v>
      </c>
      <c r="HN128" t="s">
        <v>584</v>
      </c>
      <c r="HO128">
        <v>2</v>
      </c>
      <c r="HP128">
        <v>1</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1</v>
      </c>
      <c r="IU128">
        <v>1</v>
      </c>
      <c r="IV128">
        <v>0</v>
      </c>
      <c r="IW128">
        <v>0</v>
      </c>
      <c r="IX128">
        <v>0</v>
      </c>
      <c r="IY128">
        <v>1</v>
      </c>
      <c r="IZ128">
        <v>0</v>
      </c>
      <c r="JA128">
        <v>0</v>
      </c>
      <c r="JB128">
        <v>0</v>
      </c>
      <c r="JC128">
        <v>1</v>
      </c>
      <c r="JD128">
        <v>1</v>
      </c>
      <c r="JE128">
        <v>1</v>
      </c>
      <c r="JF128">
        <v>1</v>
      </c>
      <c r="JG128">
        <v>0</v>
      </c>
      <c r="JH128">
        <v>0</v>
      </c>
      <c r="JI128">
        <v>0</v>
      </c>
      <c r="JJ128">
        <v>0</v>
      </c>
      <c r="JK128">
        <v>0</v>
      </c>
      <c r="JL128">
        <v>0</v>
      </c>
      <c r="JM128">
        <v>0</v>
      </c>
      <c r="JN128">
        <v>0</v>
      </c>
      <c r="JO128">
        <v>3</v>
      </c>
      <c r="JP128">
        <v>0</v>
      </c>
      <c r="JQ128">
        <v>1</v>
      </c>
      <c r="JR128">
        <v>2</v>
      </c>
      <c r="JS128">
        <v>0</v>
      </c>
      <c r="JT128">
        <v>0</v>
      </c>
      <c r="JU128">
        <v>0</v>
      </c>
      <c r="JV128" s="32">
        <f>AVERAGE(JO128:JU128,JW128:JY128)</f>
        <v>1.2</v>
      </c>
      <c r="JW128">
        <v>2</v>
      </c>
      <c r="JX128">
        <v>2</v>
      </c>
      <c r="JY128">
        <v>2</v>
      </c>
      <c r="JZ128">
        <v>3</v>
      </c>
      <c r="KA128">
        <v>2</v>
      </c>
      <c r="KB128">
        <v>2</v>
      </c>
      <c r="KC128">
        <v>0</v>
      </c>
      <c r="KD128" s="52">
        <f>JO128+JP128+JQ128+JR128+JS128+JT128+JU128+JV128+JW128+JX128+JY128</f>
        <v>13.2</v>
      </c>
      <c r="KE128" s="48">
        <f t="shared" si="195"/>
        <v>7</v>
      </c>
      <c r="KF128" s="53">
        <f t="shared" si="196"/>
        <v>20.2</v>
      </c>
      <c r="KG128">
        <v>86</v>
      </c>
      <c r="KH128">
        <v>1</v>
      </c>
      <c r="KI128">
        <v>0</v>
      </c>
      <c r="KJ128">
        <v>0</v>
      </c>
      <c r="KK128">
        <v>0</v>
      </c>
      <c r="KL128">
        <v>0</v>
      </c>
      <c r="KM128">
        <v>0</v>
      </c>
      <c r="KN128">
        <v>0</v>
      </c>
      <c r="KO128">
        <v>0</v>
      </c>
      <c r="KP128">
        <v>0</v>
      </c>
      <c r="KQ128">
        <v>0</v>
      </c>
      <c r="KR128">
        <v>0</v>
      </c>
      <c r="KS128" t="s">
        <v>584</v>
      </c>
      <c r="KT128" t="s">
        <v>1008</v>
      </c>
      <c r="KU128" t="s">
        <v>1009</v>
      </c>
      <c r="KV128">
        <v>6</v>
      </c>
      <c r="KW128">
        <v>1</v>
      </c>
      <c r="KX128">
        <v>99</v>
      </c>
      <c r="KY128">
        <v>3</v>
      </c>
      <c r="KZ128">
        <v>1</v>
      </c>
      <c r="LA128">
        <v>1</v>
      </c>
      <c r="LB128">
        <v>2</v>
      </c>
      <c r="LC128">
        <v>1</v>
      </c>
      <c r="LD128">
        <v>1</v>
      </c>
      <c r="LE128">
        <v>1</v>
      </c>
      <c r="LF128">
        <v>1</v>
      </c>
      <c r="LG128" t="s">
        <v>584</v>
      </c>
      <c r="LH128">
        <v>5</v>
      </c>
      <c r="LI128">
        <v>5</v>
      </c>
      <c r="LJ128">
        <v>2</v>
      </c>
      <c r="LK128">
        <v>1</v>
      </c>
      <c r="LL128">
        <v>4</v>
      </c>
      <c r="LM128">
        <v>5</v>
      </c>
      <c r="LN128">
        <v>5</v>
      </c>
      <c r="LO128">
        <v>1</v>
      </c>
      <c r="LP128">
        <v>1</v>
      </c>
      <c r="LQ128">
        <v>1</v>
      </c>
      <c r="LR128">
        <v>1</v>
      </c>
      <c r="LS128">
        <v>5</v>
      </c>
      <c r="LT128">
        <v>5</v>
      </c>
      <c r="LU128">
        <v>5</v>
      </c>
      <c r="LV128">
        <v>1</v>
      </c>
      <c r="LW128">
        <v>5</v>
      </c>
      <c r="LX128">
        <v>5</v>
      </c>
      <c r="LY128">
        <v>5</v>
      </c>
      <c r="LZ128">
        <v>1</v>
      </c>
      <c r="MA128">
        <v>5</v>
      </c>
      <c r="MB128" s="3">
        <f t="shared" si="262"/>
        <v>5</v>
      </c>
      <c r="MC128" s="3">
        <f t="shared" si="240"/>
        <v>1</v>
      </c>
      <c r="MD128" s="3">
        <f t="shared" si="250"/>
        <v>2</v>
      </c>
      <c r="ME128" s="3">
        <f t="shared" si="251"/>
        <v>1</v>
      </c>
      <c r="MF128" s="3">
        <f t="shared" si="248"/>
        <v>4</v>
      </c>
      <c r="MG128" s="3">
        <f t="shared" si="249"/>
        <v>5</v>
      </c>
      <c r="MH128" s="3">
        <f t="shared" si="241"/>
        <v>1</v>
      </c>
      <c r="MI128" s="3">
        <f t="shared" si="242"/>
        <v>5</v>
      </c>
      <c r="MJ128" s="3">
        <f t="shared" si="257"/>
        <v>1</v>
      </c>
      <c r="MK128" s="3">
        <f t="shared" si="252"/>
        <v>1</v>
      </c>
      <c r="ML128" s="3">
        <f t="shared" si="258"/>
        <v>1</v>
      </c>
      <c r="MM128" s="3">
        <f t="shared" si="246"/>
        <v>5</v>
      </c>
      <c r="MN128" s="3">
        <f t="shared" si="259"/>
        <v>5</v>
      </c>
      <c r="MO128" s="3">
        <f t="shared" si="253"/>
        <v>5</v>
      </c>
      <c r="MP128" s="3">
        <f t="shared" si="260"/>
        <v>1</v>
      </c>
      <c r="MQ128" s="3">
        <f t="shared" si="261"/>
        <v>5</v>
      </c>
      <c r="MR128" s="3">
        <f t="shared" si="255"/>
        <v>5</v>
      </c>
      <c r="MS128" s="3">
        <f t="shared" si="243"/>
        <v>1</v>
      </c>
      <c r="MT128" s="3">
        <f t="shared" si="254"/>
        <v>1</v>
      </c>
      <c r="MU128" s="3">
        <f t="shared" si="244"/>
        <v>1</v>
      </c>
      <c r="MV128" s="34">
        <f t="shared" si="245"/>
        <v>56</v>
      </c>
      <c r="MW128">
        <v>2</v>
      </c>
      <c r="MX128">
        <v>2</v>
      </c>
      <c r="MY128">
        <v>3</v>
      </c>
      <c r="MZ128">
        <v>2</v>
      </c>
      <c r="NA128">
        <v>2</v>
      </c>
      <c r="NB128">
        <v>4</v>
      </c>
      <c r="NC128">
        <v>3</v>
      </c>
      <c r="ND128">
        <v>3</v>
      </c>
      <c r="NE128">
        <v>3</v>
      </c>
      <c r="NF128">
        <v>2</v>
      </c>
      <c r="NG128">
        <v>2</v>
      </c>
      <c r="NH128" s="59">
        <f t="shared" si="266"/>
        <v>0</v>
      </c>
      <c r="NI128">
        <f t="shared" si="267"/>
        <v>50</v>
      </c>
      <c r="NJ128">
        <f t="shared" si="268"/>
        <v>26</v>
      </c>
      <c r="NK128" s="34">
        <f t="shared" si="269"/>
        <v>52</v>
      </c>
    </row>
    <row r="129" spans="1:375" x14ac:dyDescent="0.2">
      <c r="A129" t="s">
        <v>217</v>
      </c>
      <c r="B129">
        <v>128</v>
      </c>
      <c r="C129" s="26">
        <v>42915</v>
      </c>
      <c r="D129">
        <v>4</v>
      </c>
      <c r="E129">
        <v>4</v>
      </c>
      <c r="F129">
        <v>4</v>
      </c>
      <c r="G129">
        <v>1</v>
      </c>
      <c r="H129">
        <v>0</v>
      </c>
      <c r="I129">
        <v>0</v>
      </c>
      <c r="J129">
        <v>0</v>
      </c>
      <c r="K129">
        <v>0</v>
      </c>
      <c r="L129">
        <v>1</v>
      </c>
      <c r="M129">
        <v>3</v>
      </c>
      <c r="N129">
        <v>2</v>
      </c>
      <c r="O129">
        <v>0</v>
      </c>
      <c r="P129">
        <v>2</v>
      </c>
      <c r="Q129">
        <v>0</v>
      </c>
      <c r="R129">
        <v>1</v>
      </c>
      <c r="S129">
        <v>0</v>
      </c>
      <c r="T129">
        <f t="shared" si="263"/>
        <v>0</v>
      </c>
      <c r="U129">
        <f t="shared" si="264"/>
        <v>2</v>
      </c>
      <c r="V129" s="35">
        <f t="shared" si="247"/>
        <v>10</v>
      </c>
      <c r="W129">
        <v>1</v>
      </c>
      <c r="X129">
        <v>0</v>
      </c>
      <c r="Y129">
        <v>0</v>
      </c>
      <c r="Z129">
        <v>1</v>
      </c>
      <c r="AA129">
        <v>1</v>
      </c>
      <c r="AB129">
        <v>1</v>
      </c>
      <c r="AC129">
        <v>1</v>
      </c>
      <c r="AD129">
        <v>2</v>
      </c>
      <c r="AE129">
        <v>1</v>
      </c>
      <c r="AF129">
        <v>1</v>
      </c>
      <c r="AG129">
        <v>1</v>
      </c>
      <c r="AH129">
        <v>1</v>
      </c>
      <c r="AI129">
        <v>0</v>
      </c>
      <c r="AJ129" s="38">
        <f t="shared" si="180"/>
        <v>5</v>
      </c>
      <c r="AK129" s="38">
        <f t="shared" si="181"/>
        <v>2</v>
      </c>
      <c r="AL129" s="38">
        <f t="shared" si="182"/>
        <v>4</v>
      </c>
      <c r="AM129" s="38">
        <f t="shared" si="183"/>
        <v>11</v>
      </c>
      <c r="AN129">
        <v>1</v>
      </c>
      <c r="AO129">
        <v>0</v>
      </c>
      <c r="AP129">
        <v>0</v>
      </c>
      <c r="AQ129">
        <v>0</v>
      </c>
      <c r="AR129">
        <v>0</v>
      </c>
      <c r="AS129">
        <v>1</v>
      </c>
      <c r="AT129">
        <v>0</v>
      </c>
      <c r="AU129">
        <v>0</v>
      </c>
      <c r="AV129">
        <v>0</v>
      </c>
      <c r="AW129">
        <v>0</v>
      </c>
      <c r="AX129">
        <v>1</v>
      </c>
      <c r="AY129">
        <v>0</v>
      </c>
      <c r="AZ129">
        <v>0</v>
      </c>
      <c r="BA129">
        <v>0</v>
      </c>
      <c r="BB129">
        <v>0</v>
      </c>
      <c r="BC129">
        <v>1</v>
      </c>
      <c r="BD129">
        <v>0</v>
      </c>
      <c r="BE129">
        <v>0</v>
      </c>
      <c r="BF129">
        <v>0</v>
      </c>
      <c r="BG129">
        <v>0</v>
      </c>
      <c r="BH129">
        <v>1</v>
      </c>
      <c r="BI129">
        <v>0</v>
      </c>
      <c r="BJ129">
        <v>0</v>
      </c>
      <c r="BK129">
        <v>0</v>
      </c>
      <c r="BL129">
        <v>0</v>
      </c>
      <c r="BM129">
        <v>1</v>
      </c>
      <c r="BN129">
        <v>0</v>
      </c>
      <c r="BO129">
        <v>0</v>
      </c>
      <c r="BP129">
        <v>0</v>
      </c>
      <c r="BQ129">
        <v>0</v>
      </c>
      <c r="BR129">
        <v>1</v>
      </c>
      <c r="BS129">
        <v>0</v>
      </c>
      <c r="BT129">
        <v>0</v>
      </c>
      <c r="BU129">
        <v>0</v>
      </c>
      <c r="BV129">
        <v>0</v>
      </c>
      <c r="BW129">
        <v>1</v>
      </c>
      <c r="BX129">
        <v>0</v>
      </c>
      <c r="BY129">
        <v>0</v>
      </c>
      <c r="BZ129">
        <v>0</v>
      </c>
      <c r="CA129">
        <v>0</v>
      </c>
      <c r="CB129">
        <v>1</v>
      </c>
      <c r="CC129">
        <v>0</v>
      </c>
      <c r="CD129">
        <v>0</v>
      </c>
      <c r="CE129">
        <v>0</v>
      </c>
      <c r="CF129">
        <v>0</v>
      </c>
      <c r="CG129">
        <v>1</v>
      </c>
      <c r="CH129">
        <v>0</v>
      </c>
      <c r="CI129">
        <v>0</v>
      </c>
      <c r="CJ129">
        <v>0</v>
      </c>
      <c r="CK129">
        <v>0</v>
      </c>
      <c r="CL129">
        <v>1</v>
      </c>
      <c r="CM129">
        <v>0</v>
      </c>
      <c r="CN129">
        <v>0</v>
      </c>
      <c r="CO129">
        <v>0</v>
      </c>
      <c r="CP129">
        <v>0</v>
      </c>
      <c r="CQ129">
        <v>1</v>
      </c>
      <c r="CR129">
        <v>0</v>
      </c>
      <c r="CS129">
        <v>0</v>
      </c>
      <c r="CT129">
        <v>0</v>
      </c>
      <c r="CU129">
        <v>0</v>
      </c>
      <c r="CV129">
        <v>1</v>
      </c>
      <c r="CW129">
        <v>0</v>
      </c>
      <c r="CX129">
        <v>0</v>
      </c>
      <c r="CY129">
        <v>0</v>
      </c>
      <c r="CZ129">
        <v>0</v>
      </c>
      <c r="DA129">
        <v>1</v>
      </c>
      <c r="DB129">
        <v>0</v>
      </c>
      <c r="DC129">
        <v>0</v>
      </c>
      <c r="DD129">
        <v>0</v>
      </c>
      <c r="DE129">
        <v>0</v>
      </c>
      <c r="DF129">
        <v>1</v>
      </c>
      <c r="DG129">
        <v>0</v>
      </c>
      <c r="DH129">
        <v>0</v>
      </c>
      <c r="DI129">
        <v>0</v>
      </c>
      <c r="DJ129">
        <v>0</v>
      </c>
      <c r="DK129">
        <v>0</v>
      </c>
      <c r="DL129">
        <v>1</v>
      </c>
      <c r="DM129">
        <v>0</v>
      </c>
      <c r="DN129">
        <v>0</v>
      </c>
      <c r="DO129">
        <v>0</v>
      </c>
      <c r="DP129">
        <v>1</v>
      </c>
      <c r="DQ129">
        <v>0</v>
      </c>
      <c r="DR129">
        <v>0</v>
      </c>
      <c r="DS129">
        <v>0</v>
      </c>
      <c r="DT129">
        <v>0</v>
      </c>
      <c r="DU129">
        <v>1</v>
      </c>
      <c r="DV129">
        <v>0</v>
      </c>
      <c r="DW129">
        <v>0</v>
      </c>
      <c r="DX129">
        <v>0</v>
      </c>
      <c r="DY129">
        <v>0</v>
      </c>
      <c r="DZ129">
        <v>1</v>
      </c>
      <c r="EA129">
        <v>0</v>
      </c>
      <c r="EB129">
        <v>0</v>
      </c>
      <c r="EC129">
        <v>0</v>
      </c>
      <c r="ED129">
        <v>0</v>
      </c>
      <c r="EF129">
        <v>1</v>
      </c>
      <c r="EG129">
        <v>0</v>
      </c>
      <c r="EH129">
        <v>0</v>
      </c>
      <c r="EI129">
        <v>0</v>
      </c>
      <c r="EJ129">
        <v>0</v>
      </c>
      <c r="EK129">
        <v>0</v>
      </c>
      <c r="EL129">
        <v>0</v>
      </c>
      <c r="EM129">
        <v>0</v>
      </c>
      <c r="EN129">
        <v>1</v>
      </c>
      <c r="EO129">
        <v>0</v>
      </c>
      <c r="EP129" s="40">
        <f t="shared" si="219"/>
        <v>0</v>
      </c>
      <c r="EQ129" s="40">
        <f t="shared" si="220"/>
        <v>0</v>
      </c>
      <c r="ER129" s="40">
        <f t="shared" si="221"/>
        <v>0</v>
      </c>
      <c r="ES129" s="40">
        <f t="shared" si="222"/>
        <v>0</v>
      </c>
      <c r="ET129" s="40">
        <f t="shared" si="223"/>
        <v>0</v>
      </c>
      <c r="EU129" s="40">
        <f t="shared" si="224"/>
        <v>0</v>
      </c>
      <c r="EV129" s="40">
        <f t="shared" si="225"/>
        <v>0</v>
      </c>
      <c r="EW129" s="40">
        <f t="shared" si="226"/>
        <v>0</v>
      </c>
      <c r="EX129" s="40">
        <f t="shared" si="227"/>
        <v>0</v>
      </c>
      <c r="EY129" s="40">
        <f t="shared" si="228"/>
        <v>0</v>
      </c>
      <c r="EZ129" s="40">
        <f t="shared" si="229"/>
        <v>0</v>
      </c>
      <c r="FA129" s="40">
        <f t="shared" si="230"/>
        <v>0</v>
      </c>
      <c r="FB129" s="40">
        <f t="shared" si="231"/>
        <v>0</v>
      </c>
      <c r="FC129" s="40">
        <f t="shared" si="232"/>
        <v>0</v>
      </c>
      <c r="FD129" s="40">
        <f t="shared" si="233"/>
        <v>0</v>
      </c>
      <c r="FE129" s="40">
        <f t="shared" si="234"/>
        <v>1</v>
      </c>
      <c r="FF129" s="40">
        <f t="shared" si="235"/>
        <v>0</v>
      </c>
      <c r="FG129" s="40">
        <f t="shared" si="236"/>
        <v>0</v>
      </c>
      <c r="FH129" s="40">
        <f t="shared" si="237"/>
        <v>0</v>
      </c>
      <c r="FI129" s="40">
        <f t="shared" si="238"/>
        <v>0</v>
      </c>
      <c r="FJ129" s="40">
        <f t="shared" si="239"/>
        <v>3</v>
      </c>
      <c r="FK129" s="38">
        <f t="shared" si="265"/>
        <v>4</v>
      </c>
      <c r="FL129">
        <v>5</v>
      </c>
      <c r="FM129">
        <v>5</v>
      </c>
      <c r="FN129">
        <v>5</v>
      </c>
      <c r="FO129">
        <v>5</v>
      </c>
      <c r="FP129">
        <v>5</v>
      </c>
      <c r="FQ129">
        <v>5</v>
      </c>
      <c r="FR129">
        <v>3</v>
      </c>
      <c r="FS129">
        <v>3</v>
      </c>
      <c r="FT129">
        <v>3</v>
      </c>
      <c r="FU129">
        <v>4</v>
      </c>
      <c r="FV129" s="38">
        <f t="shared" si="184"/>
        <v>25</v>
      </c>
      <c r="FW129" s="38">
        <f t="shared" si="185"/>
        <v>18</v>
      </c>
      <c r="FX129">
        <v>5</v>
      </c>
      <c r="FY129">
        <v>5</v>
      </c>
      <c r="FZ129">
        <v>5</v>
      </c>
      <c r="GA129">
        <v>5</v>
      </c>
      <c r="GB129">
        <v>1</v>
      </c>
      <c r="GC129">
        <v>2</v>
      </c>
      <c r="GD129">
        <v>4</v>
      </c>
      <c r="GE129">
        <v>3</v>
      </c>
      <c r="GF129">
        <v>2</v>
      </c>
      <c r="GG129">
        <v>2</v>
      </c>
      <c r="GH129">
        <v>2</v>
      </c>
      <c r="GI129">
        <v>2</v>
      </c>
      <c r="GJ129">
        <v>2</v>
      </c>
      <c r="GK129">
        <v>2</v>
      </c>
      <c r="GL129">
        <v>2</v>
      </c>
      <c r="GM129">
        <v>2</v>
      </c>
      <c r="GN129">
        <v>2</v>
      </c>
      <c r="GO129">
        <v>2</v>
      </c>
      <c r="GP129">
        <v>2</v>
      </c>
      <c r="GQ129">
        <v>2</v>
      </c>
      <c r="GR129">
        <v>2</v>
      </c>
      <c r="GS129">
        <v>3</v>
      </c>
      <c r="GT129">
        <v>3</v>
      </c>
      <c r="GU129">
        <v>2</v>
      </c>
      <c r="GV129">
        <v>2</v>
      </c>
      <c r="GW129">
        <v>2</v>
      </c>
      <c r="GX129">
        <v>2</v>
      </c>
      <c r="GY129">
        <v>2</v>
      </c>
      <c r="GZ129">
        <v>2</v>
      </c>
      <c r="HA129">
        <v>2</v>
      </c>
      <c r="HB129">
        <v>2</v>
      </c>
      <c r="HC129">
        <v>2</v>
      </c>
      <c r="HD129" s="38">
        <f t="shared" si="186"/>
        <v>5</v>
      </c>
      <c r="HE129" s="38">
        <f t="shared" si="187"/>
        <v>2.3333333333333335</v>
      </c>
      <c r="HF129" s="38">
        <f t="shared" si="188"/>
        <v>2.3333333333333335</v>
      </c>
      <c r="HG129" s="38">
        <f t="shared" si="189"/>
        <v>2</v>
      </c>
      <c r="HH129" s="38">
        <f t="shared" si="190"/>
        <v>2.2000000000000002</v>
      </c>
      <c r="HI129" s="38">
        <f t="shared" si="191"/>
        <v>2.25</v>
      </c>
      <c r="HJ129" s="38">
        <f t="shared" si="192"/>
        <v>2</v>
      </c>
      <c r="HK129" s="38">
        <f t="shared" si="193"/>
        <v>2</v>
      </c>
      <c r="HL129" t="s">
        <v>609</v>
      </c>
      <c r="HM129">
        <v>0</v>
      </c>
      <c r="HN129" t="s">
        <v>584</v>
      </c>
      <c r="HO129">
        <v>1</v>
      </c>
      <c r="HP129">
        <v>0</v>
      </c>
      <c r="HQ129">
        <v>0</v>
      </c>
      <c r="HR129">
        <v>0</v>
      </c>
      <c r="HS129">
        <v>0</v>
      </c>
      <c r="HT129">
        <v>1</v>
      </c>
      <c r="HU129">
        <v>1</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1</v>
      </c>
      <c r="JG129">
        <v>1</v>
      </c>
      <c r="JH129">
        <v>0</v>
      </c>
      <c r="JI129">
        <v>0</v>
      </c>
      <c r="JJ129">
        <v>0</v>
      </c>
      <c r="JK129">
        <v>0</v>
      </c>
      <c r="JL129">
        <v>0</v>
      </c>
      <c r="JM129">
        <v>0</v>
      </c>
      <c r="JN129">
        <v>0</v>
      </c>
      <c r="JO129">
        <v>0</v>
      </c>
      <c r="JP129">
        <v>0</v>
      </c>
      <c r="JQ129">
        <v>0</v>
      </c>
      <c r="JR129">
        <v>0</v>
      </c>
      <c r="JS129">
        <v>0</v>
      </c>
      <c r="JT129">
        <v>1</v>
      </c>
      <c r="JU129">
        <v>2</v>
      </c>
      <c r="JV129">
        <v>2</v>
      </c>
      <c r="JW129">
        <v>0</v>
      </c>
      <c r="JX129">
        <v>0</v>
      </c>
      <c r="JY129">
        <v>0</v>
      </c>
      <c r="JZ129">
        <v>0</v>
      </c>
      <c r="KA129">
        <v>0</v>
      </c>
      <c r="KB129">
        <v>0</v>
      </c>
      <c r="KC129">
        <v>0</v>
      </c>
      <c r="KD129" s="52">
        <f t="shared" si="194"/>
        <v>5</v>
      </c>
      <c r="KE129" s="48">
        <f t="shared" si="195"/>
        <v>0</v>
      </c>
      <c r="KF129" s="53">
        <f t="shared" si="196"/>
        <v>5</v>
      </c>
      <c r="KG129">
        <v>33</v>
      </c>
      <c r="KH129">
        <v>0</v>
      </c>
      <c r="KI129">
        <v>0</v>
      </c>
      <c r="KJ129">
        <v>1</v>
      </c>
      <c r="KK129">
        <v>0</v>
      </c>
      <c r="KL129">
        <v>0</v>
      </c>
      <c r="KM129">
        <v>0</v>
      </c>
      <c r="KN129">
        <v>0</v>
      </c>
      <c r="KO129">
        <v>0</v>
      </c>
      <c r="KP129">
        <v>0</v>
      </c>
      <c r="KQ129">
        <v>0</v>
      </c>
      <c r="KR129">
        <v>0</v>
      </c>
      <c r="KS129" t="s">
        <v>991</v>
      </c>
      <c r="KT129" t="s">
        <v>1010</v>
      </c>
      <c r="KU129" t="s">
        <v>865</v>
      </c>
      <c r="KV129">
        <v>3</v>
      </c>
      <c r="KW129">
        <v>0</v>
      </c>
      <c r="KX129">
        <v>0</v>
      </c>
      <c r="KY129">
        <v>2</v>
      </c>
      <c r="KZ129">
        <v>0</v>
      </c>
      <c r="LA129">
        <v>3</v>
      </c>
      <c r="LB129">
        <v>3</v>
      </c>
      <c r="LC129">
        <v>3</v>
      </c>
      <c r="LD129">
        <v>3</v>
      </c>
      <c r="LE129">
        <v>3</v>
      </c>
      <c r="LF129">
        <v>3</v>
      </c>
      <c r="LG129" t="s">
        <v>584</v>
      </c>
      <c r="LH129">
        <v>3</v>
      </c>
      <c r="LI129">
        <v>4</v>
      </c>
      <c r="LJ129">
        <v>4</v>
      </c>
      <c r="LK129">
        <v>3</v>
      </c>
      <c r="LL129">
        <v>3</v>
      </c>
      <c r="LM129">
        <v>4</v>
      </c>
      <c r="LN129">
        <v>4</v>
      </c>
      <c r="LO129">
        <v>3</v>
      </c>
      <c r="LP129">
        <v>2</v>
      </c>
      <c r="LQ129">
        <v>3</v>
      </c>
      <c r="LR129">
        <v>3</v>
      </c>
      <c r="LS129">
        <v>3</v>
      </c>
      <c r="LT129">
        <v>3</v>
      </c>
      <c r="LU129">
        <v>3</v>
      </c>
      <c r="LV129">
        <v>3</v>
      </c>
      <c r="LW129">
        <v>3</v>
      </c>
      <c r="LX129">
        <v>3</v>
      </c>
      <c r="LY129">
        <v>3</v>
      </c>
      <c r="LZ129">
        <v>3</v>
      </c>
      <c r="MA129">
        <v>3</v>
      </c>
      <c r="MB129" s="3">
        <f t="shared" si="262"/>
        <v>3</v>
      </c>
      <c r="MC129" s="3">
        <f t="shared" si="240"/>
        <v>2</v>
      </c>
      <c r="MD129" s="3">
        <f t="shared" si="250"/>
        <v>4</v>
      </c>
      <c r="ME129" s="3">
        <f t="shared" si="251"/>
        <v>3</v>
      </c>
      <c r="MF129" s="3">
        <f t="shared" si="248"/>
        <v>3</v>
      </c>
      <c r="MG129" s="3">
        <f t="shared" si="249"/>
        <v>4</v>
      </c>
      <c r="MH129" s="3">
        <f t="shared" si="241"/>
        <v>2</v>
      </c>
      <c r="MI129" s="3">
        <f t="shared" si="242"/>
        <v>3</v>
      </c>
      <c r="MJ129" s="3">
        <f t="shared" si="257"/>
        <v>2</v>
      </c>
      <c r="MK129" s="3">
        <f t="shared" si="252"/>
        <v>3</v>
      </c>
      <c r="ML129" s="3">
        <f t="shared" si="258"/>
        <v>3</v>
      </c>
      <c r="MM129" s="3">
        <f t="shared" si="246"/>
        <v>3</v>
      </c>
      <c r="MN129" s="3">
        <f t="shared" si="259"/>
        <v>3</v>
      </c>
      <c r="MO129" s="3">
        <f t="shared" si="253"/>
        <v>3</v>
      </c>
      <c r="MP129" s="3">
        <f t="shared" si="260"/>
        <v>3</v>
      </c>
      <c r="MQ129" s="3">
        <f t="shared" si="261"/>
        <v>3</v>
      </c>
      <c r="MR129" s="3">
        <f t="shared" si="255"/>
        <v>3</v>
      </c>
      <c r="MS129" s="3">
        <f t="shared" si="243"/>
        <v>3</v>
      </c>
      <c r="MT129" s="3">
        <f t="shared" si="254"/>
        <v>3</v>
      </c>
      <c r="MU129" s="3">
        <f t="shared" si="244"/>
        <v>3</v>
      </c>
      <c r="MV129" s="34">
        <f t="shared" si="245"/>
        <v>59</v>
      </c>
      <c r="MW129">
        <v>1</v>
      </c>
      <c r="MX129">
        <v>1</v>
      </c>
      <c r="MY129">
        <v>4</v>
      </c>
      <c r="MZ129">
        <v>3</v>
      </c>
      <c r="NA129">
        <v>1</v>
      </c>
      <c r="NB129">
        <v>3</v>
      </c>
      <c r="NC129">
        <v>1</v>
      </c>
      <c r="ND129">
        <v>0</v>
      </c>
      <c r="NE129">
        <v>1</v>
      </c>
      <c r="NF129">
        <v>1</v>
      </c>
      <c r="NG129">
        <v>2</v>
      </c>
      <c r="NH129" s="59">
        <f t="shared" si="266"/>
        <v>0</v>
      </c>
      <c r="NI129">
        <f t="shared" si="267"/>
        <v>50</v>
      </c>
      <c r="NJ129">
        <f t="shared" si="268"/>
        <v>16</v>
      </c>
      <c r="NK129" s="34">
        <f t="shared" si="269"/>
        <v>32</v>
      </c>
    </row>
    <row r="130" spans="1:375" x14ac:dyDescent="0.2">
      <c r="A130" t="s">
        <v>218</v>
      </c>
      <c r="B130">
        <v>129</v>
      </c>
      <c r="C130" s="26">
        <v>42915</v>
      </c>
      <c r="D130">
        <v>4</v>
      </c>
      <c r="E130">
        <v>8</v>
      </c>
      <c r="F130">
        <v>3</v>
      </c>
      <c r="G130">
        <v>1</v>
      </c>
      <c r="H130">
        <v>0</v>
      </c>
      <c r="I130">
        <v>0</v>
      </c>
      <c r="J130">
        <v>0</v>
      </c>
      <c r="K130">
        <v>0</v>
      </c>
      <c r="L130">
        <v>1</v>
      </c>
      <c r="M130">
        <v>5</v>
      </c>
      <c r="N130">
        <v>5</v>
      </c>
      <c r="O130">
        <v>1</v>
      </c>
      <c r="P130">
        <v>2</v>
      </c>
      <c r="Q130">
        <v>2</v>
      </c>
      <c r="R130">
        <v>5</v>
      </c>
      <c r="S130">
        <v>2</v>
      </c>
      <c r="T130">
        <f t="shared" si="263"/>
        <v>0</v>
      </c>
      <c r="U130">
        <f t="shared" si="264"/>
        <v>2</v>
      </c>
      <c r="V130" s="35">
        <f t="shared" si="247"/>
        <v>24</v>
      </c>
      <c r="W130">
        <v>1</v>
      </c>
      <c r="X130">
        <v>0</v>
      </c>
      <c r="Y130">
        <v>1</v>
      </c>
      <c r="Z130">
        <v>0</v>
      </c>
      <c r="AA130">
        <v>1</v>
      </c>
      <c r="AB130">
        <v>1</v>
      </c>
      <c r="AC130">
        <v>0</v>
      </c>
      <c r="AD130">
        <v>0</v>
      </c>
      <c r="AE130">
        <v>2</v>
      </c>
      <c r="AF130">
        <v>2</v>
      </c>
      <c r="AG130">
        <v>1</v>
      </c>
      <c r="AH130">
        <v>3</v>
      </c>
      <c r="AI130">
        <v>3</v>
      </c>
      <c r="AJ130" s="38">
        <f t="shared" si="180"/>
        <v>5</v>
      </c>
      <c r="AK130" s="38">
        <f t="shared" si="181"/>
        <v>4</v>
      </c>
      <c r="AL130" s="38">
        <f t="shared" si="182"/>
        <v>6</v>
      </c>
      <c r="AM130" s="38">
        <f t="shared" si="183"/>
        <v>15</v>
      </c>
      <c r="AN130">
        <v>1</v>
      </c>
      <c r="AO130">
        <v>0</v>
      </c>
      <c r="AP130">
        <v>0</v>
      </c>
      <c r="AQ130">
        <v>0</v>
      </c>
      <c r="AR130">
        <v>0</v>
      </c>
      <c r="AS130">
        <v>1</v>
      </c>
      <c r="AT130">
        <v>0</v>
      </c>
      <c r="AU130">
        <v>0</v>
      </c>
      <c r="AV130">
        <v>0</v>
      </c>
      <c r="AW130">
        <v>0</v>
      </c>
      <c r="AX130">
        <v>1</v>
      </c>
      <c r="AY130">
        <v>0</v>
      </c>
      <c r="AZ130">
        <v>0</v>
      </c>
      <c r="BA130">
        <v>0</v>
      </c>
      <c r="BB130">
        <v>0</v>
      </c>
      <c r="BC130">
        <v>1</v>
      </c>
      <c r="BD130">
        <v>0</v>
      </c>
      <c r="BE130">
        <v>0</v>
      </c>
      <c r="BF130">
        <v>0</v>
      </c>
      <c r="BG130">
        <v>0</v>
      </c>
      <c r="BH130">
        <v>1</v>
      </c>
      <c r="BI130">
        <v>0</v>
      </c>
      <c r="BJ130">
        <v>0</v>
      </c>
      <c r="BK130">
        <v>0</v>
      </c>
      <c r="BL130">
        <v>0</v>
      </c>
      <c r="BM130">
        <v>1</v>
      </c>
      <c r="BN130">
        <v>0</v>
      </c>
      <c r="BO130">
        <v>0</v>
      </c>
      <c r="BP130">
        <v>0</v>
      </c>
      <c r="BQ130">
        <v>0</v>
      </c>
      <c r="BR130">
        <v>1</v>
      </c>
      <c r="BS130">
        <v>0</v>
      </c>
      <c r="BT130">
        <v>0</v>
      </c>
      <c r="BU130">
        <v>0</v>
      </c>
      <c r="BV130">
        <v>0</v>
      </c>
      <c r="BW130">
        <v>1</v>
      </c>
      <c r="BX130">
        <v>0</v>
      </c>
      <c r="BY130">
        <v>0</v>
      </c>
      <c r="BZ130">
        <v>0</v>
      </c>
      <c r="CA130">
        <v>0</v>
      </c>
      <c r="CB130">
        <v>1</v>
      </c>
      <c r="CC130">
        <v>0</v>
      </c>
      <c r="CD130">
        <v>0</v>
      </c>
      <c r="CE130">
        <v>0</v>
      </c>
      <c r="CF130">
        <v>0</v>
      </c>
      <c r="CG130">
        <v>1</v>
      </c>
      <c r="CH130">
        <v>0</v>
      </c>
      <c r="CI130">
        <v>0</v>
      </c>
      <c r="CJ130">
        <v>0</v>
      </c>
      <c r="CK130">
        <v>0</v>
      </c>
      <c r="CL130">
        <v>1</v>
      </c>
      <c r="CM130">
        <v>0</v>
      </c>
      <c r="CN130">
        <v>0</v>
      </c>
      <c r="CO130">
        <v>0</v>
      </c>
      <c r="CP130">
        <v>0</v>
      </c>
      <c r="CQ130">
        <v>1</v>
      </c>
      <c r="CR130">
        <v>0</v>
      </c>
      <c r="CS130">
        <v>0</v>
      </c>
      <c r="CT130">
        <v>0</v>
      </c>
      <c r="CU130">
        <v>0</v>
      </c>
      <c r="CV130">
        <v>0</v>
      </c>
      <c r="CW130">
        <v>1</v>
      </c>
      <c r="CX130">
        <v>0</v>
      </c>
      <c r="CY130">
        <v>0</v>
      </c>
      <c r="CZ130">
        <v>0</v>
      </c>
      <c r="DA130">
        <v>1</v>
      </c>
      <c r="DB130">
        <v>0</v>
      </c>
      <c r="DC130">
        <v>0</v>
      </c>
      <c r="DD130">
        <v>0</v>
      </c>
      <c r="DE130">
        <v>0</v>
      </c>
      <c r="DF130">
        <v>0</v>
      </c>
      <c r="DG130">
        <v>1</v>
      </c>
      <c r="DH130">
        <v>0</v>
      </c>
      <c r="DI130">
        <v>0</v>
      </c>
      <c r="DJ130">
        <v>0</v>
      </c>
      <c r="DK130">
        <v>0</v>
      </c>
      <c r="DL130">
        <v>1</v>
      </c>
      <c r="DM130">
        <v>0</v>
      </c>
      <c r="DN130">
        <v>0</v>
      </c>
      <c r="DO130">
        <v>0</v>
      </c>
      <c r="DP130">
        <v>0</v>
      </c>
      <c r="DQ130">
        <v>1</v>
      </c>
      <c r="DR130">
        <v>0</v>
      </c>
      <c r="DS130">
        <v>0</v>
      </c>
      <c r="DT130">
        <v>0</v>
      </c>
      <c r="DU130">
        <v>1</v>
      </c>
      <c r="DV130">
        <v>0</v>
      </c>
      <c r="DW130">
        <v>0</v>
      </c>
      <c r="DX130">
        <v>0</v>
      </c>
      <c r="DY130">
        <v>0</v>
      </c>
      <c r="DZ130">
        <v>1</v>
      </c>
      <c r="EA130">
        <v>0</v>
      </c>
      <c r="EB130">
        <v>0</v>
      </c>
      <c r="EC130">
        <v>0</v>
      </c>
      <c r="ED130">
        <v>0</v>
      </c>
      <c r="EF130">
        <v>1</v>
      </c>
      <c r="EG130">
        <v>0</v>
      </c>
      <c r="EH130">
        <v>0</v>
      </c>
      <c r="EI130">
        <v>0</v>
      </c>
      <c r="EJ130">
        <v>0</v>
      </c>
      <c r="EK130">
        <v>1</v>
      </c>
      <c r="EL130">
        <v>0</v>
      </c>
      <c r="EM130">
        <v>0</v>
      </c>
      <c r="EN130">
        <v>0</v>
      </c>
      <c r="EO130">
        <v>0</v>
      </c>
      <c r="EP130" s="40">
        <f t="shared" ref="EP130:EP161" si="270">IF(AQ130=1,3,IF(AP130=1,2,IF(AO130=1,1,IF(AN130=1,0,IF(AR130=1,"SKIP","ERR")))))</f>
        <v>0</v>
      </c>
      <c r="EQ130" s="40">
        <f t="shared" ref="EQ130:EQ161" si="271">IF(AV130=1,3,IF(AU130=1,2,IF(AT130=1,1,IF(AS130=1,0,IF(AW130=1,"SKIP","ERR")))))</f>
        <v>0</v>
      </c>
      <c r="ER130" s="40">
        <f t="shared" ref="ER130:ER161" si="272">IF(BA130=1,3,IF(AZ130=1,2,IF(AY130=1,1,IF(AX130=1,0,IF(BB130=1,"SKIP","ERR")))))</f>
        <v>0</v>
      </c>
      <c r="ES130" s="40">
        <f t="shared" ref="ES130:ES161" si="273">IF(BF130=1,3,IF(BE130=1,2,IF(BD130=1,1,IF(BC130=1,0,IF(BG130=1,"SKIP","ERR")))))</f>
        <v>0</v>
      </c>
      <c r="ET130" s="40">
        <f t="shared" ref="ET130:ET161" si="274">IF(BK130=1,3,IF(BJ130=1,2,IF(BI130=1,1,IF(BH130=1,0,IF(BL130=1,"SKIP","ERR")))))</f>
        <v>0</v>
      </c>
      <c r="EU130" s="40">
        <f t="shared" ref="EU130:EU161" si="275">IF(BP130=1,3,IF(BO130=1,2,IF(BN130=1,1,IF(BM130=1,0,IF(BQ130=1,"SKIP","ERR")))))</f>
        <v>0</v>
      </c>
      <c r="EV130" s="40">
        <f t="shared" ref="EV130:EV161" si="276">IF(BU130=1,3,IF(BT130=1,2,IF(BS130=1,1,IF(BR130=1,0,IF(BV130=1,"SKIP","ERR")))))</f>
        <v>0</v>
      </c>
      <c r="EW130" s="40">
        <f t="shared" ref="EW130:EW161" si="277">IF(BZ130=1,3,IF(BY130=1,2,IF(BX130=1,1,IF(BW130=1,0,IF(CA130=1,"SKIP","ERR")))))</f>
        <v>0</v>
      </c>
      <c r="EX130" s="40">
        <f t="shared" ref="EX130:EX161" si="278">IF(CE130=1,3,IF(CD130=1,2,IF(CC130=1,1,IF(CB130=1,0,IF(CF130=1,"SKIP","ERR")))))</f>
        <v>0</v>
      </c>
      <c r="EY130" s="40">
        <f t="shared" ref="EY130:EY161" si="279">IF(CJ130=1,3,IF(CI130=1,2,IF(CH130=1,1,IF(CG130=1,0,IF(CK130=1,"SKIP","ERR")))))</f>
        <v>0</v>
      </c>
      <c r="EZ130" s="40">
        <f t="shared" ref="EZ130:EZ161" si="280">IF(CO130=1,3,IF(CN130=1,2,IF(CM130=1,1,IF(CL130=1,0,IF(CP130=1,"SKIP","ERR")))))</f>
        <v>0</v>
      </c>
      <c r="FA130" s="40">
        <f t="shared" ref="FA130:FA161" si="281">IF(CT130=1,3,IF(CS130=1,2,IF(CR130=1,1,IF(CQ130=1,0,IF(CU130=1,"SKIP","ERR")))))</f>
        <v>0</v>
      </c>
      <c r="FB130" s="40">
        <f t="shared" ref="FB130:FB161" si="282">IF(CY130=1,3,IF(CX130=1,2,IF(CW130=1,1,IF(CV130=1,0,IF(CZ130=1,"SKIP","ERR")))))</f>
        <v>1</v>
      </c>
      <c r="FC130" s="40">
        <f t="shared" ref="FC130:FC161" si="283">IF(DD130=1,3,IF(DC130=1,2,IF(DB130=1,1,IF(DA130=1,0,IF(DE130=1,"SKIP","ERR")))))</f>
        <v>0</v>
      </c>
      <c r="FD130" s="40">
        <f t="shared" ref="FD130:FD161" si="284">IF(DI130=1,3,IF(DH130=1,2,IF(DG130=1,1,IF(DF130=1,0,IF(DJ130=1,"SKIP","ERR")))))</f>
        <v>1</v>
      </c>
      <c r="FE130" s="40">
        <f t="shared" ref="FE130:FE161" si="285">IF(DN130=1,3,IF(DM130=1,2,IF(DL130=1,1,IF(DK130=1,0,IF(DO130=1,"SKIP","ERR")))))</f>
        <v>1</v>
      </c>
      <c r="FF130" s="40">
        <f t="shared" ref="FF130:FF161" si="286">IF(DS130=1,3,IF(DR130=1,2,IF(DQ130=1,1,IF(DP130=1,0,IF(DT130=1,"SKIP","ERR")))))</f>
        <v>1</v>
      </c>
      <c r="FG130" s="40">
        <f t="shared" ref="FG130:FG161" si="287">IF(DX130=1,3,IF(DW130=1,2,IF(DV130=1,1,IF(DU130=1,0,IF(DY130=1,"SKIP","ERR")))))</f>
        <v>0</v>
      </c>
      <c r="FH130" s="40">
        <f t="shared" ref="FH130:FH161" si="288">IF(EC130=1,3,IF(EB130=1,2,IF(EA130=1,1,IF(DZ130=1,0,IF(ED130=1,"SKIP","ERR")))))</f>
        <v>0</v>
      </c>
      <c r="FI130" s="40">
        <f t="shared" ref="FI130:FI161" si="289">IF(EI130=1,3,IF(EH130=1,2,IF(EG130=1,1,IF(EF130=1,0,IF(EJ130=1,"SKIP","ERR")))))</f>
        <v>0</v>
      </c>
      <c r="FJ130" s="40">
        <f t="shared" ref="FJ130:FJ161" si="290">IF(EN130=1,3,IF(EM130=1,2,IF(EL130=1,1,IF(EK130=1,0,IF(EO130=1,"SKIP","ERR")))))</f>
        <v>0</v>
      </c>
      <c r="FK130" s="38">
        <f t="shared" si="265"/>
        <v>4</v>
      </c>
      <c r="FL130">
        <v>6</v>
      </c>
      <c r="FM130">
        <v>7</v>
      </c>
      <c r="FN130">
        <v>7</v>
      </c>
      <c r="FO130">
        <v>7</v>
      </c>
      <c r="FP130">
        <v>7</v>
      </c>
      <c r="FQ130">
        <v>7</v>
      </c>
      <c r="FR130">
        <v>0</v>
      </c>
      <c r="FS130">
        <v>0</v>
      </c>
      <c r="FT130">
        <v>0</v>
      </c>
      <c r="FU130">
        <v>0</v>
      </c>
      <c r="FV130" s="38">
        <f t="shared" si="184"/>
        <v>20</v>
      </c>
      <c r="FW130" s="38">
        <f t="shared" si="185"/>
        <v>21</v>
      </c>
      <c r="FX130">
        <v>4</v>
      </c>
      <c r="FY130">
        <v>5</v>
      </c>
      <c r="FZ130">
        <v>5</v>
      </c>
      <c r="GA130">
        <v>0</v>
      </c>
      <c r="GB130">
        <v>4</v>
      </c>
      <c r="GC130">
        <v>4</v>
      </c>
      <c r="GD130">
        <v>4</v>
      </c>
      <c r="GE130">
        <v>1</v>
      </c>
      <c r="GF130">
        <v>1</v>
      </c>
      <c r="GG130">
        <v>4</v>
      </c>
      <c r="GH130">
        <v>5</v>
      </c>
      <c r="GI130">
        <v>4</v>
      </c>
      <c r="GJ130">
        <v>4</v>
      </c>
      <c r="GK130">
        <v>4</v>
      </c>
      <c r="GL130">
        <v>4</v>
      </c>
      <c r="GM130">
        <v>4</v>
      </c>
      <c r="GN130">
        <v>1</v>
      </c>
      <c r="GO130">
        <v>1</v>
      </c>
      <c r="GP130">
        <v>1</v>
      </c>
      <c r="GQ130">
        <v>1</v>
      </c>
      <c r="GR130">
        <v>1</v>
      </c>
      <c r="GS130">
        <v>1</v>
      </c>
      <c r="GT130">
        <v>5</v>
      </c>
      <c r="GU130">
        <v>1</v>
      </c>
      <c r="GV130">
        <v>5</v>
      </c>
      <c r="GW130">
        <v>5</v>
      </c>
      <c r="GX130">
        <v>3</v>
      </c>
      <c r="GY130">
        <v>1</v>
      </c>
      <c r="GZ130">
        <v>1</v>
      </c>
      <c r="HA130">
        <v>1</v>
      </c>
      <c r="HB130">
        <v>4</v>
      </c>
      <c r="HC130">
        <v>4</v>
      </c>
      <c r="HD130" s="38">
        <f t="shared" si="186"/>
        <v>3.5</v>
      </c>
      <c r="HE130" s="38">
        <f t="shared" si="187"/>
        <v>4</v>
      </c>
      <c r="HF130" s="38">
        <f t="shared" si="188"/>
        <v>2</v>
      </c>
      <c r="HG130" s="38">
        <f t="shared" si="189"/>
        <v>3.7142857142857144</v>
      </c>
      <c r="HH130" s="38">
        <f t="shared" si="190"/>
        <v>1</v>
      </c>
      <c r="HI130" s="38">
        <f t="shared" si="191"/>
        <v>4</v>
      </c>
      <c r="HJ130" s="38">
        <f t="shared" si="192"/>
        <v>1.6666666666666667</v>
      </c>
      <c r="HK130" s="38">
        <f t="shared" si="193"/>
        <v>3</v>
      </c>
      <c r="HL130">
        <v>42</v>
      </c>
      <c r="HM130">
        <v>1</v>
      </c>
      <c r="HN130" t="s">
        <v>1011</v>
      </c>
      <c r="HO130">
        <v>7</v>
      </c>
      <c r="HP130">
        <v>0</v>
      </c>
      <c r="HQ130">
        <v>0</v>
      </c>
      <c r="HR130">
        <v>0</v>
      </c>
      <c r="HS130">
        <v>0</v>
      </c>
      <c r="HT130">
        <v>0</v>
      </c>
      <c r="HU130">
        <v>1</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1</v>
      </c>
      <c r="IX130">
        <v>0</v>
      </c>
      <c r="IY130">
        <v>0</v>
      </c>
      <c r="IZ130">
        <v>0</v>
      </c>
      <c r="JA130">
        <v>1</v>
      </c>
      <c r="JB130">
        <v>0</v>
      </c>
      <c r="JC130">
        <v>0</v>
      </c>
      <c r="JD130">
        <v>0</v>
      </c>
      <c r="JE130">
        <v>1</v>
      </c>
      <c r="JF130">
        <v>0</v>
      </c>
      <c r="JG130">
        <v>0</v>
      </c>
      <c r="JH130">
        <v>1</v>
      </c>
      <c r="JI130">
        <v>0</v>
      </c>
      <c r="JJ130">
        <v>0</v>
      </c>
      <c r="JK130">
        <v>0</v>
      </c>
      <c r="JL130">
        <v>0</v>
      </c>
      <c r="JM130">
        <v>0</v>
      </c>
      <c r="JN130">
        <v>0</v>
      </c>
      <c r="JO130">
        <v>2</v>
      </c>
      <c r="JP130">
        <v>3</v>
      </c>
      <c r="JQ130">
        <v>2</v>
      </c>
      <c r="JR130">
        <v>3</v>
      </c>
      <c r="JS130">
        <v>2</v>
      </c>
      <c r="JT130">
        <v>2</v>
      </c>
      <c r="JU130">
        <v>3</v>
      </c>
      <c r="JV130">
        <v>3</v>
      </c>
      <c r="JW130">
        <v>1</v>
      </c>
      <c r="JX130">
        <v>1</v>
      </c>
      <c r="JY130">
        <v>2</v>
      </c>
      <c r="JZ130">
        <v>1</v>
      </c>
      <c r="KA130">
        <v>1</v>
      </c>
      <c r="KB130">
        <v>1</v>
      </c>
      <c r="KC130">
        <v>1</v>
      </c>
      <c r="KD130" s="52">
        <f t="shared" si="194"/>
        <v>24</v>
      </c>
      <c r="KE130" s="48">
        <f t="shared" si="195"/>
        <v>4</v>
      </c>
      <c r="KF130" s="53">
        <f t="shared" si="196"/>
        <v>28</v>
      </c>
      <c r="KG130">
        <v>36</v>
      </c>
      <c r="KH130">
        <v>1</v>
      </c>
      <c r="KI130">
        <v>1</v>
      </c>
      <c r="KJ130">
        <v>1</v>
      </c>
      <c r="KK130">
        <v>0</v>
      </c>
      <c r="KL130">
        <v>0</v>
      </c>
      <c r="KM130">
        <v>1</v>
      </c>
      <c r="KN130">
        <v>0</v>
      </c>
      <c r="KO130">
        <v>0</v>
      </c>
      <c r="KP130">
        <v>0</v>
      </c>
      <c r="KQ130">
        <v>0</v>
      </c>
      <c r="KR130">
        <v>0</v>
      </c>
      <c r="KS130" t="s">
        <v>580</v>
      </c>
      <c r="KT130" t="s">
        <v>1012</v>
      </c>
      <c r="KU130" t="s">
        <v>1013</v>
      </c>
      <c r="KV130">
        <v>3</v>
      </c>
      <c r="KW130">
        <v>1</v>
      </c>
      <c r="KX130">
        <v>1</v>
      </c>
      <c r="KY130">
        <v>2</v>
      </c>
      <c r="KZ130">
        <v>0</v>
      </c>
      <c r="LA130">
        <v>2</v>
      </c>
      <c r="LB130">
        <v>2</v>
      </c>
      <c r="LC130">
        <v>2</v>
      </c>
      <c r="LD130">
        <v>2</v>
      </c>
      <c r="LE130">
        <v>2</v>
      </c>
      <c r="LF130">
        <v>1</v>
      </c>
      <c r="LG130" t="s">
        <v>580</v>
      </c>
      <c r="LH130">
        <v>5</v>
      </c>
      <c r="LI130">
        <v>2</v>
      </c>
      <c r="LJ130">
        <v>5</v>
      </c>
      <c r="LK130">
        <v>4</v>
      </c>
      <c r="LL130">
        <v>3</v>
      </c>
      <c r="LM130">
        <v>5</v>
      </c>
      <c r="LN130">
        <v>5</v>
      </c>
      <c r="LO130">
        <v>2</v>
      </c>
      <c r="LP130">
        <v>4</v>
      </c>
      <c r="LQ130">
        <v>2</v>
      </c>
      <c r="LR130">
        <v>4</v>
      </c>
      <c r="LS130">
        <v>5</v>
      </c>
      <c r="LT130">
        <v>4</v>
      </c>
      <c r="LU130">
        <v>1</v>
      </c>
      <c r="LV130">
        <v>4</v>
      </c>
      <c r="LW130">
        <v>2</v>
      </c>
      <c r="LX130">
        <v>5</v>
      </c>
      <c r="LY130">
        <v>2</v>
      </c>
      <c r="LZ130">
        <v>3</v>
      </c>
      <c r="MA130">
        <v>99</v>
      </c>
      <c r="MB130" s="3">
        <f t="shared" si="262"/>
        <v>5</v>
      </c>
      <c r="MC130" s="3">
        <f t="shared" ref="MC130:MC161" si="291">IF(LI130=1,5,IF(LI130=2,4,IF(LI130=4,2,IF(LI130=5,1,3))))</f>
        <v>4</v>
      </c>
      <c r="MD130" s="3">
        <f t="shared" si="250"/>
        <v>5</v>
      </c>
      <c r="ME130" s="3">
        <f t="shared" si="251"/>
        <v>4</v>
      </c>
      <c r="MF130" s="3">
        <f t="shared" si="248"/>
        <v>3</v>
      </c>
      <c r="MG130" s="3">
        <f t="shared" si="249"/>
        <v>5</v>
      </c>
      <c r="MH130" s="3">
        <f t="shared" ref="MH130:MH161" si="292">IF(LN130=1,5,IF(LN130=2,4,IF(LN130=4,2,IF(LN130=5,1,3))))</f>
        <v>1</v>
      </c>
      <c r="MI130" s="3">
        <f t="shared" ref="MI130:MI161" si="293">IF(LO130=1,5,IF(LO130=2,4,IF(LO130=4,2,IF(LO130=5,1,3))))</f>
        <v>4</v>
      </c>
      <c r="MJ130" s="3">
        <f t="shared" si="257"/>
        <v>4</v>
      </c>
      <c r="MK130" s="3">
        <f t="shared" si="252"/>
        <v>2</v>
      </c>
      <c r="ML130" s="3">
        <f t="shared" si="258"/>
        <v>4</v>
      </c>
      <c r="MM130" s="3">
        <f t="shared" si="246"/>
        <v>5</v>
      </c>
      <c r="MN130" s="3">
        <f t="shared" si="259"/>
        <v>4</v>
      </c>
      <c r="MO130" s="3">
        <f t="shared" si="253"/>
        <v>1</v>
      </c>
      <c r="MP130" s="3">
        <f t="shared" si="260"/>
        <v>4</v>
      </c>
      <c r="MQ130" s="3">
        <f t="shared" si="261"/>
        <v>2</v>
      </c>
      <c r="MR130" s="3">
        <f t="shared" si="255"/>
        <v>5</v>
      </c>
      <c r="MS130" s="3">
        <f t="shared" ref="MS130:MS161" si="294">IF(LY130=1,5,IF(LY130=2,4,IF(LY130=4,2,IF(LY130=5,1,3))))</f>
        <v>4</v>
      </c>
      <c r="MT130" s="3">
        <f t="shared" si="254"/>
        <v>3</v>
      </c>
      <c r="MU130" s="3">
        <f t="shared" ref="MU130:MU161" si="295">IF(MA130=1,5,IF(MA130=2,4,IF(MA130=4,2,IF(MA130=5,1,3))))</f>
        <v>3</v>
      </c>
      <c r="MV130" s="34">
        <f t="shared" ref="MV130:MV161" si="296">SUM(MB130:MU130)</f>
        <v>72</v>
      </c>
      <c r="MW130">
        <v>2</v>
      </c>
      <c r="MX130">
        <v>0</v>
      </c>
      <c r="MY130">
        <v>1</v>
      </c>
      <c r="MZ130">
        <v>2</v>
      </c>
      <c r="NA130">
        <v>1</v>
      </c>
      <c r="NB130">
        <v>3</v>
      </c>
      <c r="NC130">
        <v>1</v>
      </c>
      <c r="ND130">
        <v>1</v>
      </c>
      <c r="NE130">
        <v>3</v>
      </c>
      <c r="NF130">
        <v>1</v>
      </c>
      <c r="NG130">
        <v>2</v>
      </c>
      <c r="NH130" s="59">
        <f t="shared" si="266"/>
        <v>0</v>
      </c>
      <c r="NI130">
        <f t="shared" si="267"/>
        <v>50</v>
      </c>
      <c r="NJ130">
        <f t="shared" si="268"/>
        <v>15</v>
      </c>
      <c r="NK130" s="34">
        <f t="shared" si="269"/>
        <v>30</v>
      </c>
    </row>
    <row r="131" spans="1:375" x14ac:dyDescent="0.2">
      <c r="A131" t="s">
        <v>219</v>
      </c>
      <c r="B131">
        <v>130</v>
      </c>
      <c r="C131" s="26">
        <v>43104</v>
      </c>
      <c r="D131">
        <v>7</v>
      </c>
      <c r="E131">
        <v>8</v>
      </c>
      <c r="F131">
        <v>8</v>
      </c>
      <c r="G131">
        <v>0</v>
      </c>
      <c r="H131">
        <v>0</v>
      </c>
      <c r="I131">
        <v>1</v>
      </c>
      <c r="J131">
        <v>0</v>
      </c>
      <c r="K131">
        <v>0</v>
      </c>
      <c r="L131">
        <v>1</v>
      </c>
      <c r="M131">
        <v>3</v>
      </c>
      <c r="N131">
        <v>2</v>
      </c>
      <c r="O131">
        <v>2</v>
      </c>
      <c r="P131">
        <v>2</v>
      </c>
      <c r="Q131">
        <v>1</v>
      </c>
      <c r="R131">
        <v>2</v>
      </c>
      <c r="S131">
        <v>2</v>
      </c>
      <c r="T131">
        <f t="shared" si="263"/>
        <v>1</v>
      </c>
      <c r="U131">
        <f t="shared" si="264"/>
        <v>2</v>
      </c>
      <c r="V131" s="35">
        <f t="shared" si="247"/>
        <v>17</v>
      </c>
      <c r="W131">
        <v>0</v>
      </c>
      <c r="X131">
        <v>0</v>
      </c>
      <c r="Y131">
        <v>0</v>
      </c>
      <c r="Z131">
        <v>0</v>
      </c>
      <c r="AA131">
        <v>0</v>
      </c>
      <c r="AB131">
        <v>0</v>
      </c>
      <c r="AC131">
        <v>0</v>
      </c>
      <c r="AD131">
        <v>0</v>
      </c>
      <c r="AE131">
        <v>0</v>
      </c>
      <c r="AF131">
        <v>0</v>
      </c>
      <c r="AG131">
        <v>0</v>
      </c>
      <c r="AH131">
        <v>0</v>
      </c>
      <c r="AI131">
        <v>0</v>
      </c>
      <c r="AJ131" s="38">
        <f t="shared" ref="AJ131:AJ179" si="297">SUM(AD131:AG131)</f>
        <v>0</v>
      </c>
      <c r="AK131" s="38">
        <f t="shared" ref="AK131:AK179" si="298">AB131+AC131+AI131</f>
        <v>0</v>
      </c>
      <c r="AL131" s="38">
        <f t="shared" ref="AL131:AL179" si="299">W131+X131+Y131+Z131+AA131+AH131</f>
        <v>0</v>
      </c>
      <c r="AM131" s="38">
        <f t="shared" ref="AM131:AM179" si="300">SUM(AJ131:AL131)</f>
        <v>0</v>
      </c>
      <c r="AN131">
        <v>1</v>
      </c>
      <c r="AO131">
        <v>0</v>
      </c>
      <c r="AP131">
        <v>0</v>
      </c>
      <c r="AQ131">
        <v>0</v>
      </c>
      <c r="AR131">
        <v>0</v>
      </c>
      <c r="AS131">
        <v>1</v>
      </c>
      <c r="AT131">
        <v>0</v>
      </c>
      <c r="AU131">
        <v>0</v>
      </c>
      <c r="AV131">
        <v>0</v>
      </c>
      <c r="AW131">
        <v>0</v>
      </c>
      <c r="AX131">
        <v>1</v>
      </c>
      <c r="AY131">
        <v>0</v>
      </c>
      <c r="AZ131">
        <v>0</v>
      </c>
      <c r="BA131">
        <v>0</v>
      </c>
      <c r="BB131">
        <v>0</v>
      </c>
      <c r="BC131">
        <v>1</v>
      </c>
      <c r="BD131">
        <v>0</v>
      </c>
      <c r="BE131">
        <v>0</v>
      </c>
      <c r="BF131">
        <v>0</v>
      </c>
      <c r="BG131">
        <v>0</v>
      </c>
      <c r="BH131">
        <v>1</v>
      </c>
      <c r="BI131">
        <v>0</v>
      </c>
      <c r="BJ131">
        <v>0</v>
      </c>
      <c r="BK131">
        <v>0</v>
      </c>
      <c r="BL131">
        <v>0</v>
      </c>
      <c r="BM131">
        <v>1</v>
      </c>
      <c r="BN131">
        <v>0</v>
      </c>
      <c r="BO131">
        <v>0</v>
      </c>
      <c r="BP131">
        <v>0</v>
      </c>
      <c r="BQ131">
        <v>0</v>
      </c>
      <c r="BR131">
        <v>1</v>
      </c>
      <c r="BS131">
        <v>0</v>
      </c>
      <c r="BT131">
        <v>0</v>
      </c>
      <c r="BU131">
        <v>0</v>
      </c>
      <c r="BV131">
        <v>0</v>
      </c>
      <c r="BW131">
        <v>1</v>
      </c>
      <c r="BX131">
        <v>0</v>
      </c>
      <c r="BY131">
        <v>0</v>
      </c>
      <c r="BZ131">
        <v>0</v>
      </c>
      <c r="CA131">
        <v>0</v>
      </c>
      <c r="CB131">
        <v>1</v>
      </c>
      <c r="CC131">
        <v>0</v>
      </c>
      <c r="CD131">
        <v>0</v>
      </c>
      <c r="CE131">
        <v>0</v>
      </c>
      <c r="CF131">
        <v>0</v>
      </c>
      <c r="CG131">
        <v>1</v>
      </c>
      <c r="CH131">
        <v>0</v>
      </c>
      <c r="CI131">
        <v>0</v>
      </c>
      <c r="CJ131">
        <v>0</v>
      </c>
      <c r="CK131">
        <v>0</v>
      </c>
      <c r="CL131">
        <v>1</v>
      </c>
      <c r="CM131">
        <v>0</v>
      </c>
      <c r="CN131">
        <v>0</v>
      </c>
      <c r="CO131">
        <v>0</v>
      </c>
      <c r="CP131">
        <v>0</v>
      </c>
      <c r="CQ131">
        <v>1</v>
      </c>
      <c r="CR131">
        <v>0</v>
      </c>
      <c r="CS131">
        <v>0</v>
      </c>
      <c r="CT131">
        <v>0</v>
      </c>
      <c r="CU131">
        <v>0</v>
      </c>
      <c r="CV131">
        <v>0</v>
      </c>
      <c r="CW131">
        <v>1</v>
      </c>
      <c r="CX131">
        <v>0</v>
      </c>
      <c r="CY131">
        <v>0</v>
      </c>
      <c r="CZ131">
        <v>0</v>
      </c>
      <c r="DA131">
        <v>0</v>
      </c>
      <c r="DB131">
        <v>1</v>
      </c>
      <c r="DC131">
        <v>0</v>
      </c>
      <c r="DD131">
        <v>0</v>
      </c>
      <c r="DE131">
        <v>0</v>
      </c>
      <c r="DF131">
        <v>0</v>
      </c>
      <c r="DG131">
        <v>1</v>
      </c>
      <c r="DH131">
        <v>0</v>
      </c>
      <c r="DI131">
        <v>0</v>
      </c>
      <c r="DJ131">
        <v>0</v>
      </c>
      <c r="DK131">
        <v>0</v>
      </c>
      <c r="DL131">
        <v>1</v>
      </c>
      <c r="DM131">
        <v>0</v>
      </c>
      <c r="DN131">
        <v>0</v>
      </c>
      <c r="DO131">
        <v>0</v>
      </c>
      <c r="DP131">
        <v>0</v>
      </c>
      <c r="DQ131">
        <v>1</v>
      </c>
      <c r="DR131">
        <v>0</v>
      </c>
      <c r="DS131">
        <v>0</v>
      </c>
      <c r="DT131">
        <v>0</v>
      </c>
      <c r="DU131">
        <v>1</v>
      </c>
      <c r="DV131">
        <v>0</v>
      </c>
      <c r="DW131">
        <v>0</v>
      </c>
      <c r="DX131">
        <v>0</v>
      </c>
      <c r="DY131">
        <v>0</v>
      </c>
      <c r="DZ131">
        <v>0</v>
      </c>
      <c r="EA131">
        <v>1</v>
      </c>
      <c r="EB131">
        <v>0</v>
      </c>
      <c r="EC131">
        <v>0</v>
      </c>
      <c r="ED131">
        <v>0</v>
      </c>
      <c r="EE131">
        <v>1</v>
      </c>
      <c r="EF131">
        <v>0</v>
      </c>
      <c r="EG131">
        <v>1</v>
      </c>
      <c r="EH131">
        <v>0</v>
      </c>
      <c r="EI131">
        <v>0</v>
      </c>
      <c r="EJ131">
        <v>0</v>
      </c>
      <c r="EK131">
        <v>1</v>
      </c>
      <c r="EL131">
        <v>0</v>
      </c>
      <c r="EM131">
        <v>0</v>
      </c>
      <c r="EN131">
        <v>0</v>
      </c>
      <c r="EO131">
        <v>0</v>
      </c>
      <c r="EP131" s="40">
        <f t="shared" si="270"/>
        <v>0</v>
      </c>
      <c r="EQ131" s="40">
        <f t="shared" si="271"/>
        <v>0</v>
      </c>
      <c r="ER131" s="40">
        <f t="shared" si="272"/>
        <v>0</v>
      </c>
      <c r="ES131" s="40">
        <f t="shared" si="273"/>
        <v>0</v>
      </c>
      <c r="ET131" s="40">
        <f t="shared" si="274"/>
        <v>0</v>
      </c>
      <c r="EU131" s="40">
        <f t="shared" si="275"/>
        <v>0</v>
      </c>
      <c r="EV131" s="40">
        <f t="shared" si="276"/>
        <v>0</v>
      </c>
      <c r="EW131" s="40">
        <f t="shared" si="277"/>
        <v>0</v>
      </c>
      <c r="EX131" s="40">
        <f t="shared" si="278"/>
        <v>0</v>
      </c>
      <c r="EY131" s="40">
        <f t="shared" si="279"/>
        <v>0</v>
      </c>
      <c r="EZ131" s="40">
        <f t="shared" si="280"/>
        <v>0</v>
      </c>
      <c r="FA131" s="40">
        <f t="shared" si="281"/>
        <v>0</v>
      </c>
      <c r="FB131" s="40">
        <f t="shared" si="282"/>
        <v>1</v>
      </c>
      <c r="FC131" s="40">
        <f t="shared" si="283"/>
        <v>1</v>
      </c>
      <c r="FD131" s="40">
        <f t="shared" si="284"/>
        <v>1</v>
      </c>
      <c r="FE131" s="40">
        <f t="shared" si="285"/>
        <v>1</v>
      </c>
      <c r="FF131" s="40">
        <f t="shared" si="286"/>
        <v>1</v>
      </c>
      <c r="FG131" s="40">
        <f t="shared" si="287"/>
        <v>0</v>
      </c>
      <c r="FH131" s="40">
        <f t="shared" si="288"/>
        <v>1</v>
      </c>
      <c r="FI131" s="40">
        <f t="shared" si="289"/>
        <v>1</v>
      </c>
      <c r="FJ131" s="40">
        <f t="shared" si="290"/>
        <v>0</v>
      </c>
      <c r="FK131" s="38">
        <f t="shared" si="265"/>
        <v>7</v>
      </c>
      <c r="FL131">
        <v>6</v>
      </c>
      <c r="FM131">
        <v>6</v>
      </c>
      <c r="FN131">
        <v>5</v>
      </c>
      <c r="FO131">
        <v>5</v>
      </c>
      <c r="FP131">
        <v>5</v>
      </c>
      <c r="FQ131">
        <v>5</v>
      </c>
      <c r="FR131">
        <v>3</v>
      </c>
      <c r="FS131">
        <v>3</v>
      </c>
      <c r="FT131">
        <v>3</v>
      </c>
      <c r="FU131">
        <v>3</v>
      </c>
      <c r="FV131" s="38">
        <f t="shared" ref="FV131:FV179" si="301">FL131+FN131+FP131+FR131+FS131+FU131</f>
        <v>25</v>
      </c>
      <c r="FW131" s="38">
        <f t="shared" ref="FW131:FW179" si="302">FM131+FO131+FQ131+FT131</f>
        <v>19</v>
      </c>
      <c r="FX131">
        <v>3</v>
      </c>
      <c r="FY131">
        <v>5</v>
      </c>
      <c r="FZ131">
        <v>5</v>
      </c>
      <c r="GA131">
        <v>4</v>
      </c>
      <c r="GB131">
        <v>4</v>
      </c>
      <c r="GC131">
        <v>3</v>
      </c>
      <c r="GD131">
        <v>4</v>
      </c>
      <c r="GE131">
        <v>2</v>
      </c>
      <c r="GF131">
        <v>3</v>
      </c>
      <c r="GG131">
        <v>3</v>
      </c>
      <c r="GH131">
        <v>4</v>
      </c>
      <c r="GI131">
        <v>5</v>
      </c>
      <c r="GJ131">
        <v>3</v>
      </c>
      <c r="GK131">
        <v>4</v>
      </c>
      <c r="GL131">
        <v>4</v>
      </c>
      <c r="GM131">
        <v>4</v>
      </c>
      <c r="GN131">
        <v>4</v>
      </c>
      <c r="GO131">
        <v>4</v>
      </c>
      <c r="GP131">
        <v>4</v>
      </c>
      <c r="GQ131">
        <v>5</v>
      </c>
      <c r="GR131">
        <v>5</v>
      </c>
      <c r="GS131">
        <v>5</v>
      </c>
      <c r="GT131">
        <v>4</v>
      </c>
      <c r="GU131">
        <v>5</v>
      </c>
      <c r="GV131">
        <v>4</v>
      </c>
      <c r="GW131">
        <v>5</v>
      </c>
      <c r="GX131">
        <v>4</v>
      </c>
      <c r="GY131">
        <v>4</v>
      </c>
      <c r="GZ131">
        <v>4</v>
      </c>
      <c r="HA131">
        <v>5</v>
      </c>
      <c r="HB131">
        <v>5</v>
      </c>
      <c r="HC131">
        <v>4</v>
      </c>
      <c r="HD131" s="38">
        <f t="shared" ref="HD131:HD179" si="303">AVERAGE(FX131:GA131)</f>
        <v>4.25</v>
      </c>
      <c r="HE131" s="38">
        <f t="shared" ref="HE131:HE179" si="304">AVERAGE(GB131:GD131)</f>
        <v>3.6666666666666665</v>
      </c>
      <c r="HF131" s="38">
        <f t="shared" ref="HF131:HF179" si="305">AVERAGE(GE131:GG131)</f>
        <v>2.6666666666666665</v>
      </c>
      <c r="HG131" s="38">
        <f t="shared" ref="HG131:HG179" si="306">AVERAGE(GH131:GN131)</f>
        <v>4</v>
      </c>
      <c r="HH131" s="38">
        <f t="shared" ref="HH131:HH179" si="307">AVERAGE(GO131:GS131)</f>
        <v>4.5999999999999996</v>
      </c>
      <c r="HI131" s="38">
        <f t="shared" ref="HI131:HI179" si="308">AVERAGE(GT131:GW131)</f>
        <v>4.5</v>
      </c>
      <c r="HJ131" s="38">
        <f t="shared" ref="HJ131:HJ179" si="309">AVERAGE(GX131:GZ131)</f>
        <v>4</v>
      </c>
      <c r="HK131" s="38">
        <f t="shared" ref="HK131:HK179" si="310">AVERAGE(HA131:HC131)</f>
        <v>4.666666666666667</v>
      </c>
      <c r="HL131" t="s">
        <v>1014</v>
      </c>
      <c r="HM131">
        <v>1</v>
      </c>
      <c r="HN131" t="s">
        <v>1015</v>
      </c>
      <c r="HO131">
        <v>4</v>
      </c>
      <c r="HP131">
        <v>0</v>
      </c>
      <c r="HQ131">
        <v>0</v>
      </c>
      <c r="HR131">
        <v>0</v>
      </c>
      <c r="HS131">
        <v>0</v>
      </c>
      <c r="HT131">
        <v>0</v>
      </c>
      <c r="HU131">
        <v>0</v>
      </c>
      <c r="HV131">
        <v>0</v>
      </c>
      <c r="HW131">
        <v>0</v>
      </c>
      <c r="HX131">
        <v>0</v>
      </c>
      <c r="HY131">
        <v>0</v>
      </c>
      <c r="HZ131">
        <v>0</v>
      </c>
      <c r="IA131">
        <v>0</v>
      </c>
      <c r="IB131">
        <v>0</v>
      </c>
      <c r="IC131">
        <v>0</v>
      </c>
      <c r="ID131">
        <v>0</v>
      </c>
      <c r="IE131">
        <v>1</v>
      </c>
      <c r="IF131">
        <v>1</v>
      </c>
      <c r="IG131">
        <v>1</v>
      </c>
      <c r="IH131">
        <v>0</v>
      </c>
      <c r="II131">
        <v>0</v>
      </c>
      <c r="IJ131">
        <v>0</v>
      </c>
      <c r="IK131">
        <v>0</v>
      </c>
      <c r="IL131">
        <v>0</v>
      </c>
      <c r="IM131">
        <v>1</v>
      </c>
      <c r="IN131">
        <v>0</v>
      </c>
      <c r="IO131">
        <v>1</v>
      </c>
      <c r="IP131">
        <v>0</v>
      </c>
      <c r="IQ131">
        <v>0</v>
      </c>
      <c r="IR131">
        <v>0</v>
      </c>
      <c r="IS131">
        <v>0</v>
      </c>
      <c r="IT131">
        <v>1</v>
      </c>
      <c r="IU131">
        <v>1</v>
      </c>
      <c r="IV131">
        <v>0</v>
      </c>
      <c r="IW131">
        <v>0</v>
      </c>
      <c r="IX131">
        <v>0</v>
      </c>
      <c r="IY131">
        <v>0</v>
      </c>
      <c r="IZ131">
        <v>0</v>
      </c>
      <c r="JA131">
        <v>0</v>
      </c>
      <c r="JB131">
        <v>0</v>
      </c>
      <c r="JC131">
        <v>1</v>
      </c>
      <c r="JD131">
        <v>0</v>
      </c>
      <c r="JE131">
        <v>0</v>
      </c>
      <c r="JF131">
        <v>0</v>
      </c>
      <c r="JG131">
        <v>1</v>
      </c>
      <c r="JH131">
        <v>0</v>
      </c>
      <c r="JI131">
        <v>0</v>
      </c>
      <c r="JJ131">
        <v>0</v>
      </c>
      <c r="JK131">
        <v>0</v>
      </c>
      <c r="JL131">
        <v>0</v>
      </c>
      <c r="JM131">
        <v>0</v>
      </c>
      <c r="JN131">
        <v>0</v>
      </c>
      <c r="JO131">
        <v>2</v>
      </c>
      <c r="JP131">
        <v>1</v>
      </c>
      <c r="JQ131">
        <v>1</v>
      </c>
      <c r="JR131">
        <v>2</v>
      </c>
      <c r="JS131">
        <v>1</v>
      </c>
      <c r="JT131">
        <v>2</v>
      </c>
      <c r="JU131">
        <v>1</v>
      </c>
      <c r="JV131">
        <v>2</v>
      </c>
      <c r="JW131">
        <v>1</v>
      </c>
      <c r="JX131">
        <v>1</v>
      </c>
      <c r="JY131">
        <v>0</v>
      </c>
      <c r="JZ131">
        <v>0</v>
      </c>
      <c r="KA131">
        <v>0</v>
      </c>
      <c r="KB131">
        <v>0</v>
      </c>
      <c r="KC131">
        <v>0</v>
      </c>
      <c r="KD131" s="52">
        <f t="shared" ref="KD131:KD179" si="311">JO131+JP131+JQ131+JR131+JS131+JT131+JU131+JV131+JW131+JX131+JY131</f>
        <v>14</v>
      </c>
      <c r="KE131" s="48">
        <f t="shared" ref="KE131:KE179" si="312">JZ131+KA131+KB131+KC131</f>
        <v>0</v>
      </c>
      <c r="KF131" s="53">
        <f t="shared" ref="KF131:KF179" si="313">KD131+KE131</f>
        <v>14</v>
      </c>
      <c r="KG131">
        <v>62</v>
      </c>
      <c r="KH131">
        <v>0</v>
      </c>
      <c r="KI131">
        <v>0</v>
      </c>
      <c r="KJ131">
        <v>0</v>
      </c>
      <c r="KK131">
        <v>0</v>
      </c>
      <c r="KL131">
        <v>0</v>
      </c>
      <c r="KM131">
        <v>1</v>
      </c>
      <c r="KN131">
        <v>0</v>
      </c>
      <c r="KO131">
        <v>0</v>
      </c>
      <c r="KP131">
        <v>0</v>
      </c>
      <c r="KQ131">
        <v>0</v>
      </c>
      <c r="KR131">
        <v>0</v>
      </c>
      <c r="KS131" t="s">
        <v>584</v>
      </c>
      <c r="KT131" t="s">
        <v>1016</v>
      </c>
      <c r="KU131" t="s">
        <v>1017</v>
      </c>
      <c r="KV131">
        <v>3</v>
      </c>
      <c r="KW131">
        <v>1</v>
      </c>
      <c r="KX131">
        <v>1</v>
      </c>
      <c r="KY131">
        <v>1</v>
      </c>
      <c r="KZ131">
        <v>1</v>
      </c>
      <c r="LA131">
        <v>2</v>
      </c>
      <c r="LB131">
        <v>2</v>
      </c>
      <c r="LC131">
        <v>1</v>
      </c>
      <c r="LD131">
        <v>1</v>
      </c>
      <c r="LE131">
        <v>1</v>
      </c>
      <c r="LF131">
        <v>1</v>
      </c>
      <c r="LG131" t="s">
        <v>584</v>
      </c>
      <c r="LH131">
        <v>4</v>
      </c>
      <c r="LI131">
        <v>3</v>
      </c>
      <c r="LJ131">
        <v>4</v>
      </c>
      <c r="LK131">
        <v>4</v>
      </c>
      <c r="LL131">
        <v>3</v>
      </c>
      <c r="LM131">
        <v>4</v>
      </c>
      <c r="LN131">
        <v>4</v>
      </c>
      <c r="LO131">
        <v>3</v>
      </c>
      <c r="LP131">
        <v>3</v>
      </c>
      <c r="LQ131">
        <v>3</v>
      </c>
      <c r="LR131">
        <v>3</v>
      </c>
      <c r="LS131">
        <v>3</v>
      </c>
      <c r="LT131">
        <v>4</v>
      </c>
      <c r="LU131">
        <v>4</v>
      </c>
      <c r="LV131">
        <v>3</v>
      </c>
      <c r="LW131">
        <v>2</v>
      </c>
      <c r="LX131">
        <v>4</v>
      </c>
      <c r="LY131">
        <v>2</v>
      </c>
      <c r="LZ131">
        <v>3</v>
      </c>
      <c r="MA131">
        <v>4</v>
      </c>
      <c r="MB131" s="3">
        <f t="shared" si="262"/>
        <v>4</v>
      </c>
      <c r="MC131" s="3">
        <f t="shared" si="291"/>
        <v>3</v>
      </c>
      <c r="MD131" s="3">
        <f t="shared" si="250"/>
        <v>4</v>
      </c>
      <c r="ME131" s="3">
        <f t="shared" si="251"/>
        <v>4</v>
      </c>
      <c r="MF131" s="3">
        <f t="shared" si="248"/>
        <v>3</v>
      </c>
      <c r="MG131" s="3">
        <f t="shared" si="249"/>
        <v>4</v>
      </c>
      <c r="MH131" s="3">
        <f t="shared" si="292"/>
        <v>2</v>
      </c>
      <c r="MI131" s="3">
        <f t="shared" si="293"/>
        <v>3</v>
      </c>
      <c r="MJ131" s="3">
        <f t="shared" si="257"/>
        <v>3</v>
      </c>
      <c r="MK131" s="3">
        <f t="shared" si="252"/>
        <v>3</v>
      </c>
      <c r="ML131" s="3">
        <f t="shared" si="258"/>
        <v>3</v>
      </c>
      <c r="MM131" s="3">
        <f t="shared" si="246"/>
        <v>3</v>
      </c>
      <c r="MN131" s="3">
        <f t="shared" si="259"/>
        <v>4</v>
      </c>
      <c r="MO131" s="3">
        <f t="shared" si="253"/>
        <v>4</v>
      </c>
      <c r="MP131" s="3">
        <f t="shared" si="260"/>
        <v>3</v>
      </c>
      <c r="MQ131" s="3">
        <f t="shared" si="261"/>
        <v>2</v>
      </c>
      <c r="MR131" s="3">
        <f t="shared" si="255"/>
        <v>4</v>
      </c>
      <c r="MS131" s="3">
        <f t="shared" si="294"/>
        <v>4</v>
      </c>
      <c r="MT131" s="3">
        <f t="shared" si="254"/>
        <v>3</v>
      </c>
      <c r="MU131" s="3">
        <f t="shared" si="295"/>
        <v>2</v>
      </c>
      <c r="MV131" s="34">
        <f t="shared" si="296"/>
        <v>65</v>
      </c>
      <c r="MW131">
        <v>2</v>
      </c>
      <c r="MX131">
        <v>0</v>
      </c>
      <c r="MY131">
        <v>2</v>
      </c>
      <c r="MZ131">
        <v>1</v>
      </c>
      <c r="NA131">
        <v>2</v>
      </c>
      <c r="NB131">
        <v>2</v>
      </c>
      <c r="NC131">
        <v>1</v>
      </c>
      <c r="ND131">
        <v>1</v>
      </c>
      <c r="NE131">
        <v>1</v>
      </c>
      <c r="NF131">
        <v>1</v>
      </c>
      <c r="NG131">
        <v>2</v>
      </c>
      <c r="NH131" s="59">
        <f t="shared" si="266"/>
        <v>0</v>
      </c>
      <c r="NI131">
        <f t="shared" si="267"/>
        <v>50</v>
      </c>
      <c r="NJ131">
        <f t="shared" si="268"/>
        <v>13</v>
      </c>
      <c r="NK131" s="34">
        <f t="shared" si="269"/>
        <v>26</v>
      </c>
    </row>
    <row r="132" spans="1:375" x14ac:dyDescent="0.2">
      <c r="A132" t="s">
        <v>220</v>
      </c>
      <c r="B132">
        <v>131</v>
      </c>
      <c r="C132" s="26">
        <v>42942</v>
      </c>
      <c r="D132">
        <v>7</v>
      </c>
      <c r="E132">
        <v>9</v>
      </c>
      <c r="F132">
        <v>7</v>
      </c>
      <c r="G132">
        <v>1</v>
      </c>
      <c r="H132">
        <v>0</v>
      </c>
      <c r="I132">
        <v>0</v>
      </c>
      <c r="J132">
        <v>0</v>
      </c>
      <c r="K132">
        <v>0</v>
      </c>
      <c r="L132">
        <v>1</v>
      </c>
      <c r="M132">
        <v>2</v>
      </c>
      <c r="N132">
        <v>2</v>
      </c>
      <c r="O132">
        <v>1</v>
      </c>
      <c r="P132">
        <v>3</v>
      </c>
      <c r="Q132">
        <v>2</v>
      </c>
      <c r="R132">
        <v>0</v>
      </c>
      <c r="S132">
        <v>1</v>
      </c>
      <c r="T132">
        <f t="shared" si="263"/>
        <v>0</v>
      </c>
      <c r="U132">
        <f t="shared" si="264"/>
        <v>2</v>
      </c>
      <c r="V132" s="35">
        <f t="shared" si="247"/>
        <v>13</v>
      </c>
      <c r="W132">
        <v>1</v>
      </c>
      <c r="X132">
        <v>0</v>
      </c>
      <c r="Y132">
        <v>0</v>
      </c>
      <c r="Z132">
        <v>0</v>
      </c>
      <c r="AA132">
        <v>0</v>
      </c>
      <c r="AB132">
        <v>0</v>
      </c>
      <c r="AC132">
        <v>1</v>
      </c>
      <c r="AD132">
        <v>1</v>
      </c>
      <c r="AE132">
        <v>0</v>
      </c>
      <c r="AF132">
        <v>0</v>
      </c>
      <c r="AG132">
        <v>0</v>
      </c>
      <c r="AH132">
        <v>0</v>
      </c>
      <c r="AI132">
        <v>0</v>
      </c>
      <c r="AJ132" s="38">
        <f t="shared" si="297"/>
        <v>1</v>
      </c>
      <c r="AK132" s="38">
        <f t="shared" si="298"/>
        <v>1</v>
      </c>
      <c r="AL132" s="38">
        <f t="shared" si="299"/>
        <v>1</v>
      </c>
      <c r="AM132" s="38">
        <f t="shared" si="300"/>
        <v>3</v>
      </c>
      <c r="AN132">
        <v>1</v>
      </c>
      <c r="AO132">
        <v>0</v>
      </c>
      <c r="AP132">
        <v>0</v>
      </c>
      <c r="AQ132">
        <v>0</v>
      </c>
      <c r="AR132">
        <v>0</v>
      </c>
      <c r="AS132">
        <v>1</v>
      </c>
      <c r="AT132">
        <v>0</v>
      </c>
      <c r="AU132">
        <v>0</v>
      </c>
      <c r="AV132">
        <v>0</v>
      </c>
      <c r="AW132">
        <v>0</v>
      </c>
      <c r="AX132">
        <v>1</v>
      </c>
      <c r="AY132">
        <v>0</v>
      </c>
      <c r="AZ132">
        <v>0</v>
      </c>
      <c r="BA132">
        <v>0</v>
      </c>
      <c r="BB132">
        <v>0</v>
      </c>
      <c r="BC132">
        <v>1</v>
      </c>
      <c r="BD132">
        <v>0</v>
      </c>
      <c r="BE132">
        <v>0</v>
      </c>
      <c r="BF132">
        <v>0</v>
      </c>
      <c r="BG132">
        <v>0</v>
      </c>
      <c r="BH132">
        <v>1</v>
      </c>
      <c r="BI132">
        <v>0</v>
      </c>
      <c r="BJ132">
        <v>0</v>
      </c>
      <c r="BK132">
        <v>0</v>
      </c>
      <c r="BL132">
        <v>0</v>
      </c>
      <c r="BM132">
        <v>1</v>
      </c>
      <c r="BN132">
        <v>0</v>
      </c>
      <c r="BO132">
        <v>0</v>
      </c>
      <c r="BP132">
        <v>0</v>
      </c>
      <c r="BQ132">
        <v>0</v>
      </c>
      <c r="BR132">
        <v>1</v>
      </c>
      <c r="BS132">
        <v>0</v>
      </c>
      <c r="BT132">
        <v>0</v>
      </c>
      <c r="BU132">
        <v>0</v>
      </c>
      <c r="BV132">
        <v>0</v>
      </c>
      <c r="BW132">
        <v>1</v>
      </c>
      <c r="BX132">
        <v>0</v>
      </c>
      <c r="BY132">
        <v>0</v>
      </c>
      <c r="BZ132">
        <v>0</v>
      </c>
      <c r="CA132">
        <v>0</v>
      </c>
      <c r="CB132">
        <v>1</v>
      </c>
      <c r="CC132">
        <v>0</v>
      </c>
      <c r="CD132">
        <v>0</v>
      </c>
      <c r="CE132">
        <v>0</v>
      </c>
      <c r="CF132">
        <v>0</v>
      </c>
      <c r="CG132">
        <v>1</v>
      </c>
      <c r="CH132">
        <v>0</v>
      </c>
      <c r="CI132">
        <v>0</v>
      </c>
      <c r="CJ132">
        <v>0</v>
      </c>
      <c r="CK132">
        <v>0</v>
      </c>
      <c r="CL132">
        <v>1</v>
      </c>
      <c r="CM132">
        <v>0</v>
      </c>
      <c r="CN132">
        <v>0</v>
      </c>
      <c r="CO132">
        <v>0</v>
      </c>
      <c r="CP132">
        <v>0</v>
      </c>
      <c r="CQ132">
        <v>0</v>
      </c>
      <c r="CR132">
        <v>1</v>
      </c>
      <c r="CS132">
        <v>0</v>
      </c>
      <c r="CT132">
        <v>0</v>
      </c>
      <c r="CU132">
        <v>0</v>
      </c>
      <c r="CV132">
        <v>0</v>
      </c>
      <c r="CW132">
        <v>1</v>
      </c>
      <c r="CX132">
        <v>0</v>
      </c>
      <c r="CY132">
        <v>0</v>
      </c>
      <c r="CZ132">
        <v>0</v>
      </c>
      <c r="DA132">
        <v>1</v>
      </c>
      <c r="DB132">
        <v>0</v>
      </c>
      <c r="DC132">
        <v>0</v>
      </c>
      <c r="DD132">
        <v>0</v>
      </c>
      <c r="DE132">
        <v>0</v>
      </c>
      <c r="DF132">
        <v>0</v>
      </c>
      <c r="DG132">
        <v>1</v>
      </c>
      <c r="DH132">
        <v>0</v>
      </c>
      <c r="DI132">
        <v>0</v>
      </c>
      <c r="DJ132">
        <v>0</v>
      </c>
      <c r="DK132">
        <v>0</v>
      </c>
      <c r="DL132">
        <v>0</v>
      </c>
      <c r="DM132">
        <v>1</v>
      </c>
      <c r="DN132">
        <v>0</v>
      </c>
      <c r="DO132">
        <v>0</v>
      </c>
      <c r="DP132">
        <v>0</v>
      </c>
      <c r="DQ132">
        <v>1</v>
      </c>
      <c r="DR132">
        <v>0</v>
      </c>
      <c r="DS132">
        <v>0</v>
      </c>
      <c r="DT132">
        <v>0</v>
      </c>
      <c r="DU132">
        <v>1</v>
      </c>
      <c r="DV132">
        <v>0</v>
      </c>
      <c r="DW132">
        <v>0</v>
      </c>
      <c r="DX132">
        <v>0</v>
      </c>
      <c r="DY132">
        <v>0</v>
      </c>
      <c r="DZ132">
        <v>1</v>
      </c>
      <c r="EA132">
        <v>0</v>
      </c>
      <c r="EB132">
        <v>0</v>
      </c>
      <c r="EC132">
        <v>0</v>
      </c>
      <c r="ED132">
        <v>0</v>
      </c>
      <c r="EF132">
        <v>1</v>
      </c>
      <c r="EG132">
        <v>0</v>
      </c>
      <c r="EH132">
        <v>0</v>
      </c>
      <c r="EI132">
        <v>0</v>
      </c>
      <c r="EJ132">
        <v>0</v>
      </c>
      <c r="EK132">
        <v>0</v>
      </c>
      <c r="EL132">
        <v>1</v>
      </c>
      <c r="EM132">
        <v>0</v>
      </c>
      <c r="EN132">
        <v>0</v>
      </c>
      <c r="EO132">
        <v>0</v>
      </c>
      <c r="EP132" s="40">
        <f t="shared" si="270"/>
        <v>0</v>
      </c>
      <c r="EQ132" s="40">
        <f t="shared" si="271"/>
        <v>0</v>
      </c>
      <c r="ER132" s="40">
        <f t="shared" si="272"/>
        <v>0</v>
      </c>
      <c r="ES132" s="40">
        <f t="shared" si="273"/>
        <v>0</v>
      </c>
      <c r="ET132" s="40">
        <f t="shared" si="274"/>
        <v>0</v>
      </c>
      <c r="EU132" s="40">
        <f t="shared" si="275"/>
        <v>0</v>
      </c>
      <c r="EV132" s="40">
        <f t="shared" si="276"/>
        <v>0</v>
      </c>
      <c r="EW132" s="40">
        <f t="shared" si="277"/>
        <v>0</v>
      </c>
      <c r="EX132" s="40">
        <f t="shared" si="278"/>
        <v>0</v>
      </c>
      <c r="EY132" s="40">
        <f t="shared" si="279"/>
        <v>0</v>
      </c>
      <c r="EZ132" s="40">
        <f t="shared" si="280"/>
        <v>0</v>
      </c>
      <c r="FA132" s="40">
        <f t="shared" si="281"/>
        <v>1</v>
      </c>
      <c r="FB132" s="40">
        <f t="shared" si="282"/>
        <v>1</v>
      </c>
      <c r="FC132" s="40">
        <f t="shared" si="283"/>
        <v>0</v>
      </c>
      <c r="FD132" s="40">
        <f t="shared" si="284"/>
        <v>1</v>
      </c>
      <c r="FE132" s="40">
        <f t="shared" si="285"/>
        <v>2</v>
      </c>
      <c r="FF132" s="40">
        <f t="shared" si="286"/>
        <v>1</v>
      </c>
      <c r="FG132" s="40">
        <f t="shared" si="287"/>
        <v>0</v>
      </c>
      <c r="FH132" s="40">
        <f t="shared" si="288"/>
        <v>0</v>
      </c>
      <c r="FI132" s="40">
        <f t="shared" si="289"/>
        <v>0</v>
      </c>
      <c r="FJ132" s="40">
        <f t="shared" si="290"/>
        <v>1</v>
      </c>
      <c r="FK132" s="38">
        <f t="shared" si="265"/>
        <v>7</v>
      </c>
      <c r="FL132">
        <v>6</v>
      </c>
      <c r="FM132">
        <v>5</v>
      </c>
      <c r="FN132">
        <v>7</v>
      </c>
      <c r="FO132">
        <v>7</v>
      </c>
      <c r="FP132">
        <v>6</v>
      </c>
      <c r="FQ132">
        <v>6</v>
      </c>
      <c r="FR132">
        <v>0</v>
      </c>
      <c r="FS132">
        <v>0</v>
      </c>
      <c r="FT132">
        <v>0</v>
      </c>
      <c r="FU132">
        <v>0</v>
      </c>
      <c r="FV132" s="38">
        <f t="shared" si="301"/>
        <v>19</v>
      </c>
      <c r="FW132" s="38">
        <f t="shared" si="302"/>
        <v>18</v>
      </c>
      <c r="FX132">
        <v>5</v>
      </c>
      <c r="FY132">
        <v>4</v>
      </c>
      <c r="FZ132">
        <v>4</v>
      </c>
      <c r="GA132">
        <v>4</v>
      </c>
      <c r="GB132">
        <v>1</v>
      </c>
      <c r="GC132">
        <v>3</v>
      </c>
      <c r="GD132">
        <v>3</v>
      </c>
      <c r="GE132">
        <v>2</v>
      </c>
      <c r="GF132">
        <v>2</v>
      </c>
      <c r="GG132">
        <v>4</v>
      </c>
      <c r="GH132">
        <v>3</v>
      </c>
      <c r="GI132">
        <v>3</v>
      </c>
      <c r="GJ132">
        <v>3</v>
      </c>
      <c r="GK132">
        <v>4</v>
      </c>
      <c r="GL132">
        <v>4</v>
      </c>
      <c r="GM132">
        <v>4</v>
      </c>
      <c r="GN132">
        <v>2</v>
      </c>
      <c r="GO132">
        <v>3</v>
      </c>
      <c r="GP132">
        <v>4</v>
      </c>
      <c r="GQ132">
        <v>5</v>
      </c>
      <c r="GR132">
        <v>5</v>
      </c>
      <c r="GS132">
        <v>5</v>
      </c>
      <c r="GT132">
        <v>4</v>
      </c>
      <c r="GU132">
        <v>5</v>
      </c>
      <c r="GV132">
        <v>5</v>
      </c>
      <c r="GW132">
        <v>5</v>
      </c>
      <c r="GX132">
        <v>4</v>
      </c>
      <c r="GY132">
        <v>4</v>
      </c>
      <c r="GZ132">
        <v>4</v>
      </c>
      <c r="HA132">
        <v>3</v>
      </c>
      <c r="HB132">
        <v>3</v>
      </c>
      <c r="HC132">
        <v>3</v>
      </c>
      <c r="HD132" s="38">
        <f t="shared" si="303"/>
        <v>4.25</v>
      </c>
      <c r="HE132" s="38">
        <f t="shared" si="304"/>
        <v>2.3333333333333335</v>
      </c>
      <c r="HF132" s="38">
        <f t="shared" si="305"/>
        <v>2.6666666666666665</v>
      </c>
      <c r="HG132" s="38">
        <f t="shared" si="306"/>
        <v>3.2857142857142856</v>
      </c>
      <c r="HH132" s="38">
        <f t="shared" si="307"/>
        <v>4.4000000000000004</v>
      </c>
      <c r="HI132" s="38">
        <f t="shared" si="308"/>
        <v>4.75</v>
      </c>
      <c r="HJ132" s="38">
        <f t="shared" si="309"/>
        <v>4</v>
      </c>
      <c r="HK132" s="38">
        <f t="shared" si="310"/>
        <v>3</v>
      </c>
      <c r="HL132" t="s">
        <v>1018</v>
      </c>
      <c r="HM132">
        <v>1</v>
      </c>
      <c r="HN132" t="s">
        <v>1019</v>
      </c>
      <c r="HO132">
        <v>4</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1</v>
      </c>
      <c r="JG132">
        <v>1</v>
      </c>
      <c r="JH132">
        <v>0</v>
      </c>
      <c r="JI132">
        <v>0</v>
      </c>
      <c r="JJ132">
        <v>0</v>
      </c>
      <c r="JK132">
        <v>0</v>
      </c>
      <c r="JL132">
        <v>0</v>
      </c>
      <c r="JM132">
        <v>0</v>
      </c>
      <c r="JN132">
        <v>0</v>
      </c>
      <c r="JO132">
        <v>2</v>
      </c>
      <c r="JP132">
        <v>2</v>
      </c>
      <c r="JQ132">
        <v>1</v>
      </c>
      <c r="JR132">
        <v>2</v>
      </c>
      <c r="JS132">
        <v>0</v>
      </c>
      <c r="JT132">
        <v>1</v>
      </c>
      <c r="JU132">
        <v>0</v>
      </c>
      <c r="JV132">
        <v>3</v>
      </c>
      <c r="JW132">
        <v>0</v>
      </c>
      <c r="JX132">
        <v>0</v>
      </c>
      <c r="JY132">
        <v>0</v>
      </c>
      <c r="JZ132">
        <v>0</v>
      </c>
      <c r="KA132">
        <v>0</v>
      </c>
      <c r="KB132">
        <v>0</v>
      </c>
      <c r="KC132">
        <v>0</v>
      </c>
      <c r="KD132" s="52">
        <f t="shared" si="311"/>
        <v>11</v>
      </c>
      <c r="KE132" s="48">
        <f t="shared" si="312"/>
        <v>0</v>
      </c>
      <c r="KF132" s="53">
        <f t="shared" si="313"/>
        <v>11</v>
      </c>
      <c r="KG132">
        <v>58</v>
      </c>
      <c r="KH132">
        <v>0</v>
      </c>
      <c r="KI132">
        <v>0</v>
      </c>
      <c r="KJ132">
        <v>0</v>
      </c>
      <c r="KK132">
        <v>0</v>
      </c>
      <c r="KL132">
        <v>1</v>
      </c>
      <c r="KM132">
        <v>0</v>
      </c>
      <c r="KN132">
        <v>0</v>
      </c>
      <c r="KO132">
        <v>0</v>
      </c>
      <c r="KP132">
        <v>0</v>
      </c>
      <c r="KQ132">
        <v>0</v>
      </c>
      <c r="KR132">
        <v>0</v>
      </c>
      <c r="KS132" t="s">
        <v>584</v>
      </c>
      <c r="KT132" t="s">
        <v>1020</v>
      </c>
      <c r="KU132" t="s">
        <v>1021</v>
      </c>
      <c r="KV132">
        <v>3</v>
      </c>
      <c r="KW132">
        <v>1</v>
      </c>
      <c r="KX132">
        <v>1</v>
      </c>
      <c r="KY132">
        <v>3</v>
      </c>
      <c r="KZ132">
        <v>1</v>
      </c>
      <c r="LA132">
        <v>2</v>
      </c>
      <c r="LB132">
        <v>2</v>
      </c>
      <c r="LC132">
        <v>2</v>
      </c>
      <c r="LD132">
        <v>2</v>
      </c>
      <c r="LE132">
        <v>1</v>
      </c>
      <c r="LF132">
        <v>2</v>
      </c>
      <c r="LG132" t="s">
        <v>604</v>
      </c>
      <c r="LH132">
        <v>3</v>
      </c>
      <c r="LI132">
        <v>2</v>
      </c>
      <c r="LJ132">
        <v>4</v>
      </c>
      <c r="LK132">
        <v>3</v>
      </c>
      <c r="LL132">
        <v>4</v>
      </c>
      <c r="LM132">
        <v>4</v>
      </c>
      <c r="LN132">
        <v>3</v>
      </c>
      <c r="LO132">
        <v>1</v>
      </c>
      <c r="LP132">
        <v>4</v>
      </c>
      <c r="LQ132">
        <v>3</v>
      </c>
      <c r="LR132">
        <v>4</v>
      </c>
      <c r="LS132">
        <v>4</v>
      </c>
      <c r="LT132">
        <v>4</v>
      </c>
      <c r="LU132">
        <v>2</v>
      </c>
      <c r="LV132">
        <v>4</v>
      </c>
      <c r="LW132">
        <v>1</v>
      </c>
      <c r="LX132">
        <v>3</v>
      </c>
      <c r="LY132">
        <v>3</v>
      </c>
      <c r="LZ132">
        <v>3</v>
      </c>
      <c r="MA132">
        <v>5</v>
      </c>
      <c r="MB132" s="3">
        <f t="shared" si="262"/>
        <v>3</v>
      </c>
      <c r="MC132" s="3">
        <f t="shared" si="291"/>
        <v>4</v>
      </c>
      <c r="MD132" s="3">
        <f t="shared" si="250"/>
        <v>4</v>
      </c>
      <c r="ME132" s="3">
        <f t="shared" si="251"/>
        <v>3</v>
      </c>
      <c r="MF132" s="3">
        <f t="shared" si="248"/>
        <v>4</v>
      </c>
      <c r="MG132" s="3">
        <f t="shared" si="249"/>
        <v>4</v>
      </c>
      <c r="MH132" s="3">
        <f t="shared" si="292"/>
        <v>3</v>
      </c>
      <c r="MI132" s="3">
        <f t="shared" si="293"/>
        <v>5</v>
      </c>
      <c r="MJ132" s="3">
        <f t="shared" si="257"/>
        <v>4</v>
      </c>
      <c r="MK132" s="3">
        <f t="shared" si="252"/>
        <v>3</v>
      </c>
      <c r="ML132" s="3">
        <f t="shared" si="258"/>
        <v>4</v>
      </c>
      <c r="MM132" s="3">
        <f t="shared" si="246"/>
        <v>4</v>
      </c>
      <c r="MN132" s="3">
        <f t="shared" si="259"/>
        <v>4</v>
      </c>
      <c r="MO132" s="3">
        <f t="shared" si="253"/>
        <v>2</v>
      </c>
      <c r="MP132" s="3">
        <f t="shared" si="260"/>
        <v>4</v>
      </c>
      <c r="MQ132" s="3">
        <f t="shared" si="261"/>
        <v>1</v>
      </c>
      <c r="MR132" s="3">
        <f t="shared" si="255"/>
        <v>3</v>
      </c>
      <c r="MS132" s="3">
        <f t="shared" si="294"/>
        <v>3</v>
      </c>
      <c r="MT132" s="3">
        <f t="shared" si="254"/>
        <v>3</v>
      </c>
      <c r="MU132" s="3">
        <f t="shared" si="295"/>
        <v>1</v>
      </c>
      <c r="MV132" s="34">
        <f t="shared" si="296"/>
        <v>66</v>
      </c>
      <c r="MW132">
        <v>2</v>
      </c>
      <c r="MX132">
        <v>2</v>
      </c>
      <c r="MY132">
        <v>3</v>
      </c>
      <c r="MZ132">
        <v>2</v>
      </c>
      <c r="NA132">
        <v>2</v>
      </c>
      <c r="NB132">
        <v>3</v>
      </c>
      <c r="NC132">
        <v>3</v>
      </c>
      <c r="ND132">
        <v>1</v>
      </c>
      <c r="NE132">
        <v>3</v>
      </c>
      <c r="NF132">
        <v>1</v>
      </c>
      <c r="NG132">
        <v>2</v>
      </c>
      <c r="NH132" s="59">
        <f t="shared" si="266"/>
        <v>0</v>
      </c>
      <c r="NI132">
        <f t="shared" si="267"/>
        <v>50</v>
      </c>
      <c r="NJ132">
        <f t="shared" si="268"/>
        <v>22</v>
      </c>
      <c r="NK132" s="34">
        <f t="shared" si="269"/>
        <v>44</v>
      </c>
    </row>
    <row r="133" spans="1:375" x14ac:dyDescent="0.2">
      <c r="A133" t="s">
        <v>221</v>
      </c>
      <c r="B133">
        <v>132</v>
      </c>
      <c r="C133" s="26">
        <v>43129</v>
      </c>
      <c r="D133">
        <v>3</v>
      </c>
      <c r="E133">
        <v>10</v>
      </c>
      <c r="F133">
        <v>10</v>
      </c>
      <c r="G133">
        <v>0</v>
      </c>
      <c r="H133">
        <v>1</v>
      </c>
      <c r="I133">
        <v>0</v>
      </c>
      <c r="J133">
        <v>0</v>
      </c>
      <c r="K133">
        <v>0</v>
      </c>
      <c r="L133">
        <v>1</v>
      </c>
      <c r="M133">
        <v>0</v>
      </c>
      <c r="N133">
        <v>2</v>
      </c>
      <c r="O133">
        <v>2</v>
      </c>
      <c r="P133">
        <v>3</v>
      </c>
      <c r="Q133">
        <v>3</v>
      </c>
      <c r="R133">
        <v>3</v>
      </c>
      <c r="S133">
        <v>4</v>
      </c>
      <c r="T133">
        <f t="shared" si="263"/>
        <v>-1</v>
      </c>
      <c r="U133">
        <f t="shared" si="264"/>
        <v>2</v>
      </c>
      <c r="V133" s="35">
        <f t="shared" si="247"/>
        <v>18</v>
      </c>
      <c r="W133">
        <v>2</v>
      </c>
      <c r="X133">
        <v>0</v>
      </c>
      <c r="Y133">
        <v>2</v>
      </c>
      <c r="Z133">
        <v>2</v>
      </c>
      <c r="AA133">
        <v>1</v>
      </c>
      <c r="AB133">
        <v>3</v>
      </c>
      <c r="AC133">
        <v>1</v>
      </c>
      <c r="AD133">
        <v>3</v>
      </c>
      <c r="AE133">
        <v>0</v>
      </c>
      <c r="AF133">
        <v>3</v>
      </c>
      <c r="AG133">
        <v>3</v>
      </c>
      <c r="AH133">
        <v>1</v>
      </c>
      <c r="AI133">
        <v>0</v>
      </c>
      <c r="AJ133" s="38">
        <f t="shared" si="297"/>
        <v>9</v>
      </c>
      <c r="AK133" s="38">
        <f t="shared" si="298"/>
        <v>4</v>
      </c>
      <c r="AL133" s="38">
        <f t="shared" si="299"/>
        <v>8</v>
      </c>
      <c r="AM133" s="38">
        <f t="shared" si="300"/>
        <v>21</v>
      </c>
      <c r="AN133">
        <v>1</v>
      </c>
      <c r="AO133">
        <v>0</v>
      </c>
      <c r="AP133">
        <v>0</v>
      </c>
      <c r="AQ133">
        <v>0</v>
      </c>
      <c r="AR133">
        <v>0</v>
      </c>
      <c r="AS133">
        <v>1</v>
      </c>
      <c r="AT133">
        <v>0</v>
      </c>
      <c r="AU133">
        <v>0</v>
      </c>
      <c r="AV133">
        <v>0</v>
      </c>
      <c r="AW133">
        <v>0</v>
      </c>
      <c r="AX133">
        <v>0</v>
      </c>
      <c r="AY133">
        <v>1</v>
      </c>
      <c r="AZ133">
        <v>0</v>
      </c>
      <c r="BA133">
        <v>0</v>
      </c>
      <c r="BB133">
        <v>0</v>
      </c>
      <c r="BC133">
        <v>0</v>
      </c>
      <c r="BD133">
        <v>1</v>
      </c>
      <c r="BE133">
        <v>0</v>
      </c>
      <c r="BF133">
        <v>0</v>
      </c>
      <c r="BG133">
        <v>0</v>
      </c>
      <c r="BH133">
        <v>1</v>
      </c>
      <c r="BI133">
        <v>0</v>
      </c>
      <c r="BJ133">
        <v>0</v>
      </c>
      <c r="BK133">
        <v>0</v>
      </c>
      <c r="BL133">
        <v>0</v>
      </c>
      <c r="BM133">
        <v>0</v>
      </c>
      <c r="BN133">
        <v>0</v>
      </c>
      <c r="BO133">
        <v>0</v>
      </c>
      <c r="BP133">
        <v>0</v>
      </c>
      <c r="BQ133">
        <v>1</v>
      </c>
      <c r="BR133">
        <v>1</v>
      </c>
      <c r="BS133">
        <v>0</v>
      </c>
      <c r="BT133">
        <v>0</v>
      </c>
      <c r="BU133">
        <v>0</v>
      </c>
      <c r="BV133">
        <v>0</v>
      </c>
      <c r="BW133">
        <v>1</v>
      </c>
      <c r="BX133">
        <v>0</v>
      </c>
      <c r="BY133">
        <v>0</v>
      </c>
      <c r="BZ133">
        <v>0</v>
      </c>
      <c r="CA133">
        <v>0</v>
      </c>
      <c r="CB133">
        <v>1</v>
      </c>
      <c r="CC133">
        <v>0</v>
      </c>
      <c r="CD133">
        <v>0</v>
      </c>
      <c r="CE133">
        <v>0</v>
      </c>
      <c r="CF133">
        <v>0</v>
      </c>
      <c r="CG133">
        <v>0</v>
      </c>
      <c r="CH133">
        <v>0</v>
      </c>
      <c r="CI133">
        <v>0</v>
      </c>
      <c r="CJ133">
        <v>0</v>
      </c>
      <c r="CK133">
        <v>1</v>
      </c>
      <c r="CL133">
        <v>0</v>
      </c>
      <c r="CM133">
        <v>0</v>
      </c>
      <c r="CN133">
        <v>0</v>
      </c>
      <c r="CO133">
        <v>1</v>
      </c>
      <c r="CP133">
        <v>0</v>
      </c>
      <c r="CQ133">
        <v>1</v>
      </c>
      <c r="CR133">
        <v>0</v>
      </c>
      <c r="CS133">
        <v>0</v>
      </c>
      <c r="CT133">
        <v>0</v>
      </c>
      <c r="CU133">
        <v>0</v>
      </c>
      <c r="CV133">
        <v>0</v>
      </c>
      <c r="CW133">
        <v>0</v>
      </c>
      <c r="CX133">
        <v>0</v>
      </c>
      <c r="CY133">
        <v>0</v>
      </c>
      <c r="CZ133">
        <v>1</v>
      </c>
      <c r="DA133">
        <v>1</v>
      </c>
      <c r="DB133">
        <v>0</v>
      </c>
      <c r="DC133">
        <v>0</v>
      </c>
      <c r="DD133">
        <v>0</v>
      </c>
      <c r="DE133">
        <v>0</v>
      </c>
      <c r="DF133">
        <v>0</v>
      </c>
      <c r="DG133">
        <v>0</v>
      </c>
      <c r="DH133">
        <v>1</v>
      </c>
      <c r="DI133">
        <v>0</v>
      </c>
      <c r="DJ133">
        <v>0</v>
      </c>
      <c r="DK133">
        <v>0</v>
      </c>
      <c r="DL133">
        <v>1</v>
      </c>
      <c r="DM133">
        <v>0</v>
      </c>
      <c r="DN133">
        <v>0</v>
      </c>
      <c r="DO133">
        <v>0</v>
      </c>
      <c r="DP133">
        <v>0</v>
      </c>
      <c r="DQ133">
        <v>1</v>
      </c>
      <c r="DR133">
        <v>0</v>
      </c>
      <c r="DS133">
        <v>0</v>
      </c>
      <c r="DT133">
        <v>0</v>
      </c>
      <c r="DU133">
        <v>1</v>
      </c>
      <c r="DV133">
        <v>0</v>
      </c>
      <c r="DW133">
        <v>0</v>
      </c>
      <c r="DX133">
        <v>0</v>
      </c>
      <c r="DY133">
        <v>0</v>
      </c>
      <c r="DZ133">
        <v>0</v>
      </c>
      <c r="EA133">
        <v>0</v>
      </c>
      <c r="EB133">
        <v>1</v>
      </c>
      <c r="EC133">
        <v>0</v>
      </c>
      <c r="ED133">
        <v>0</v>
      </c>
      <c r="EE133">
        <v>0</v>
      </c>
      <c r="EF133">
        <v>0</v>
      </c>
      <c r="EG133">
        <v>0</v>
      </c>
      <c r="EH133">
        <v>1</v>
      </c>
      <c r="EI133">
        <v>0</v>
      </c>
      <c r="EJ133">
        <v>0</v>
      </c>
      <c r="EK133">
        <v>0</v>
      </c>
      <c r="EL133">
        <v>0</v>
      </c>
      <c r="EM133">
        <v>0</v>
      </c>
      <c r="EN133">
        <v>1</v>
      </c>
      <c r="EO133">
        <v>0</v>
      </c>
      <c r="EP133" s="40">
        <f t="shared" si="270"/>
        <v>0</v>
      </c>
      <c r="EQ133" s="40">
        <f t="shared" si="271"/>
        <v>0</v>
      </c>
      <c r="ER133" s="40">
        <f t="shared" si="272"/>
        <v>1</v>
      </c>
      <c r="ES133" s="40">
        <f t="shared" si="273"/>
        <v>1</v>
      </c>
      <c r="ET133" s="40">
        <f t="shared" si="274"/>
        <v>0</v>
      </c>
      <c r="EU133" s="40" t="str">
        <f t="shared" si="275"/>
        <v>SKIP</v>
      </c>
      <c r="EV133" s="40">
        <f t="shared" si="276"/>
        <v>0</v>
      </c>
      <c r="EW133" s="40">
        <f t="shared" si="277"/>
        <v>0</v>
      </c>
      <c r="EX133" s="40">
        <f t="shared" si="278"/>
        <v>0</v>
      </c>
      <c r="EY133" s="40" t="str">
        <f t="shared" si="279"/>
        <v>SKIP</v>
      </c>
      <c r="EZ133" s="40">
        <f t="shared" si="280"/>
        <v>3</v>
      </c>
      <c r="FA133" s="40">
        <f t="shared" si="281"/>
        <v>0</v>
      </c>
      <c r="FB133" s="40" t="str">
        <f t="shared" si="282"/>
        <v>SKIP</v>
      </c>
      <c r="FC133" s="40">
        <f t="shared" si="283"/>
        <v>0</v>
      </c>
      <c r="FD133" s="40">
        <f t="shared" si="284"/>
        <v>2</v>
      </c>
      <c r="FE133" s="40">
        <f t="shared" si="285"/>
        <v>1</v>
      </c>
      <c r="FF133" s="40">
        <f t="shared" si="286"/>
        <v>1</v>
      </c>
      <c r="FG133" s="40">
        <f t="shared" si="287"/>
        <v>0</v>
      </c>
      <c r="FH133" s="40">
        <f t="shared" si="288"/>
        <v>2</v>
      </c>
      <c r="FI133" s="40">
        <f t="shared" si="289"/>
        <v>2</v>
      </c>
      <c r="FJ133" s="40">
        <f t="shared" si="290"/>
        <v>3</v>
      </c>
      <c r="FK133" s="38">
        <f t="shared" si="265"/>
        <v>16</v>
      </c>
      <c r="FL133">
        <v>2</v>
      </c>
      <c r="FM133">
        <v>2</v>
      </c>
      <c r="FN133">
        <v>3</v>
      </c>
      <c r="FO133">
        <v>5</v>
      </c>
      <c r="FP133">
        <v>4</v>
      </c>
      <c r="FQ133">
        <v>3</v>
      </c>
      <c r="FR133">
        <v>0</v>
      </c>
      <c r="FS133">
        <v>1</v>
      </c>
      <c r="FT133">
        <v>1</v>
      </c>
      <c r="FU133">
        <v>2</v>
      </c>
      <c r="FV133" s="38">
        <f t="shared" si="301"/>
        <v>12</v>
      </c>
      <c r="FW133" s="38">
        <f t="shared" si="302"/>
        <v>11</v>
      </c>
      <c r="FX133">
        <v>1</v>
      </c>
      <c r="FY133">
        <v>2</v>
      </c>
      <c r="FZ133">
        <v>1</v>
      </c>
      <c r="GA133">
        <v>2</v>
      </c>
      <c r="GB133">
        <v>2</v>
      </c>
      <c r="GC133">
        <v>2</v>
      </c>
      <c r="GD133">
        <v>2</v>
      </c>
      <c r="GE133">
        <v>1</v>
      </c>
      <c r="GF133">
        <v>1</v>
      </c>
      <c r="GG133">
        <v>2</v>
      </c>
      <c r="GH133">
        <v>2</v>
      </c>
      <c r="GI133">
        <v>2</v>
      </c>
      <c r="GJ133">
        <v>2</v>
      </c>
      <c r="GK133">
        <v>1</v>
      </c>
      <c r="GL133">
        <v>2</v>
      </c>
      <c r="GM133">
        <v>2</v>
      </c>
      <c r="GN133">
        <v>1</v>
      </c>
      <c r="GO133">
        <v>2</v>
      </c>
      <c r="GP133">
        <v>2</v>
      </c>
      <c r="GQ133">
        <v>2</v>
      </c>
      <c r="GR133">
        <v>1</v>
      </c>
      <c r="GS133">
        <v>1</v>
      </c>
      <c r="GT133">
        <v>2</v>
      </c>
      <c r="GU133">
        <v>1</v>
      </c>
      <c r="GV133">
        <v>1</v>
      </c>
      <c r="GW133">
        <v>1</v>
      </c>
      <c r="GX133">
        <v>2</v>
      </c>
      <c r="GY133">
        <v>1</v>
      </c>
      <c r="GZ133">
        <v>1</v>
      </c>
      <c r="HA133">
        <v>2</v>
      </c>
      <c r="HB133">
        <v>2</v>
      </c>
      <c r="HC133">
        <v>2</v>
      </c>
      <c r="HD133" s="38">
        <f t="shared" si="303"/>
        <v>1.5</v>
      </c>
      <c r="HE133" s="38">
        <f t="shared" si="304"/>
        <v>2</v>
      </c>
      <c r="HF133" s="38">
        <f t="shared" si="305"/>
        <v>1.3333333333333333</v>
      </c>
      <c r="HG133" s="38">
        <f t="shared" si="306"/>
        <v>1.7142857142857142</v>
      </c>
      <c r="HH133" s="38">
        <f t="shared" si="307"/>
        <v>1.6</v>
      </c>
      <c r="HI133" s="38">
        <f t="shared" si="308"/>
        <v>1.25</v>
      </c>
      <c r="HJ133" s="38">
        <f t="shared" si="309"/>
        <v>1.3333333333333333</v>
      </c>
      <c r="HK133" s="38">
        <f t="shared" si="310"/>
        <v>2</v>
      </c>
      <c r="HL133" t="s">
        <v>1022</v>
      </c>
      <c r="HM133">
        <v>1</v>
      </c>
      <c r="HN133" t="s">
        <v>1023</v>
      </c>
      <c r="HO133">
        <v>4</v>
      </c>
      <c r="HP133">
        <v>0</v>
      </c>
      <c r="HQ133">
        <v>0</v>
      </c>
      <c r="HR133">
        <v>0</v>
      </c>
      <c r="HS133">
        <v>0</v>
      </c>
      <c r="HT133">
        <v>0</v>
      </c>
      <c r="HU133">
        <v>0</v>
      </c>
      <c r="HV133">
        <v>1</v>
      </c>
      <c r="HW133">
        <v>1</v>
      </c>
      <c r="HX133">
        <v>1</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1</v>
      </c>
      <c r="IW133">
        <v>1</v>
      </c>
      <c r="IX133">
        <v>0</v>
      </c>
      <c r="IY133">
        <v>0</v>
      </c>
      <c r="IZ133">
        <v>0</v>
      </c>
      <c r="JA133">
        <v>0</v>
      </c>
      <c r="JB133">
        <v>0</v>
      </c>
      <c r="JC133">
        <v>0</v>
      </c>
      <c r="JD133">
        <v>0</v>
      </c>
      <c r="JE133">
        <v>1</v>
      </c>
      <c r="JF133">
        <v>0</v>
      </c>
      <c r="JG133">
        <v>0</v>
      </c>
      <c r="JH133">
        <v>0</v>
      </c>
      <c r="JI133">
        <v>0</v>
      </c>
      <c r="JJ133">
        <v>0</v>
      </c>
      <c r="JK133">
        <v>0</v>
      </c>
      <c r="JL133">
        <v>0</v>
      </c>
      <c r="JM133">
        <v>0</v>
      </c>
      <c r="JN133">
        <v>0</v>
      </c>
      <c r="JO133">
        <v>2</v>
      </c>
      <c r="JP133">
        <v>3</v>
      </c>
      <c r="JQ133">
        <v>3</v>
      </c>
      <c r="JR133">
        <v>3</v>
      </c>
      <c r="JS133">
        <v>1</v>
      </c>
      <c r="JT133">
        <v>1</v>
      </c>
      <c r="JU133">
        <v>1</v>
      </c>
      <c r="JV133">
        <v>3</v>
      </c>
      <c r="JW133">
        <v>0</v>
      </c>
      <c r="JX133">
        <v>3</v>
      </c>
      <c r="JY133">
        <v>3</v>
      </c>
      <c r="JZ133">
        <v>3</v>
      </c>
      <c r="KA133" s="32">
        <v>3</v>
      </c>
      <c r="KB133" s="32">
        <v>3</v>
      </c>
      <c r="KC133" s="32">
        <v>3</v>
      </c>
      <c r="KD133" s="52">
        <f t="shared" si="311"/>
        <v>23</v>
      </c>
      <c r="KE133" s="48">
        <f>JZ133+KA133+KB133+KC133</f>
        <v>12</v>
      </c>
      <c r="KF133" s="53">
        <f t="shared" si="313"/>
        <v>35</v>
      </c>
      <c r="KG133">
        <v>75</v>
      </c>
      <c r="KH133">
        <v>1</v>
      </c>
      <c r="KI133">
        <v>1</v>
      </c>
      <c r="KJ133">
        <v>1</v>
      </c>
      <c r="KK133">
        <v>0</v>
      </c>
      <c r="KL133">
        <v>0</v>
      </c>
      <c r="KM133">
        <v>0</v>
      </c>
      <c r="KN133">
        <v>0</v>
      </c>
      <c r="KO133">
        <v>0</v>
      </c>
      <c r="KP133">
        <v>0</v>
      </c>
      <c r="KQ133">
        <v>0</v>
      </c>
      <c r="KR133">
        <v>0</v>
      </c>
      <c r="KS133" t="s">
        <v>584</v>
      </c>
      <c r="KT133" t="s">
        <v>1024</v>
      </c>
      <c r="KU133" t="s">
        <v>969</v>
      </c>
      <c r="KV133">
        <v>3</v>
      </c>
      <c r="KW133">
        <v>1</v>
      </c>
      <c r="KX133">
        <v>1</v>
      </c>
      <c r="KY133">
        <v>1</v>
      </c>
      <c r="KZ133">
        <v>1</v>
      </c>
      <c r="LA133">
        <v>1</v>
      </c>
      <c r="LB133">
        <v>2</v>
      </c>
      <c r="LC133">
        <v>1</v>
      </c>
      <c r="LD133">
        <v>2</v>
      </c>
      <c r="LE133">
        <v>1</v>
      </c>
      <c r="LF133">
        <v>1</v>
      </c>
      <c r="LG133" t="s">
        <v>584</v>
      </c>
      <c r="LH133">
        <v>3</v>
      </c>
      <c r="LI133">
        <v>2</v>
      </c>
      <c r="LJ133">
        <v>4</v>
      </c>
      <c r="LK133">
        <v>3</v>
      </c>
      <c r="LL133">
        <v>2</v>
      </c>
      <c r="LM133">
        <v>2</v>
      </c>
      <c r="LN133">
        <v>3</v>
      </c>
      <c r="LO133">
        <v>2</v>
      </c>
      <c r="LP133">
        <v>3</v>
      </c>
      <c r="LQ133">
        <v>3</v>
      </c>
      <c r="LR133">
        <v>2</v>
      </c>
      <c r="LS133">
        <v>1</v>
      </c>
      <c r="LT133">
        <v>1</v>
      </c>
      <c r="LU133">
        <v>4</v>
      </c>
      <c r="LV133">
        <v>3</v>
      </c>
      <c r="LW133">
        <v>3</v>
      </c>
      <c r="LX133">
        <v>1</v>
      </c>
      <c r="LY133">
        <v>3</v>
      </c>
      <c r="LZ133">
        <v>3</v>
      </c>
      <c r="MA133">
        <v>3</v>
      </c>
      <c r="MB133" s="3">
        <f t="shared" si="262"/>
        <v>3</v>
      </c>
      <c r="MC133" s="3">
        <f t="shared" si="291"/>
        <v>4</v>
      </c>
      <c r="MD133" s="3">
        <f t="shared" si="250"/>
        <v>4</v>
      </c>
      <c r="ME133" s="3">
        <f t="shared" si="251"/>
        <v>3</v>
      </c>
      <c r="MF133" s="3">
        <f t="shared" si="248"/>
        <v>2</v>
      </c>
      <c r="MG133" s="3">
        <f t="shared" si="249"/>
        <v>2</v>
      </c>
      <c r="MH133" s="3">
        <f t="shared" si="292"/>
        <v>3</v>
      </c>
      <c r="MI133" s="3">
        <f t="shared" si="293"/>
        <v>4</v>
      </c>
      <c r="MJ133" s="3">
        <f t="shared" si="257"/>
        <v>3</v>
      </c>
      <c r="MK133" s="3">
        <f t="shared" si="252"/>
        <v>3</v>
      </c>
      <c r="ML133" s="3">
        <f t="shared" si="258"/>
        <v>2</v>
      </c>
      <c r="MM133" s="3">
        <f t="shared" si="246"/>
        <v>1</v>
      </c>
      <c r="MN133" s="3">
        <f t="shared" si="259"/>
        <v>1</v>
      </c>
      <c r="MO133" s="3">
        <f t="shared" si="253"/>
        <v>4</v>
      </c>
      <c r="MP133" s="3">
        <f t="shared" si="260"/>
        <v>3</v>
      </c>
      <c r="MQ133" s="3">
        <f t="shared" si="261"/>
        <v>3</v>
      </c>
      <c r="MR133" s="3">
        <f t="shared" si="255"/>
        <v>1</v>
      </c>
      <c r="MS133" s="3">
        <f t="shared" si="294"/>
        <v>3</v>
      </c>
      <c r="MT133" s="3">
        <f t="shared" si="254"/>
        <v>3</v>
      </c>
      <c r="MU133" s="3">
        <f t="shared" si="295"/>
        <v>3</v>
      </c>
      <c r="MV133" s="34">
        <f t="shared" si="296"/>
        <v>55</v>
      </c>
      <c r="MW133">
        <v>2</v>
      </c>
      <c r="MX133">
        <v>2</v>
      </c>
      <c r="MY133">
        <v>4</v>
      </c>
      <c r="MZ133">
        <v>1</v>
      </c>
      <c r="NA133">
        <v>2</v>
      </c>
      <c r="NB133">
        <v>2</v>
      </c>
      <c r="NC133">
        <v>2</v>
      </c>
      <c r="ND133">
        <v>0</v>
      </c>
      <c r="NE133">
        <v>3</v>
      </c>
      <c r="NF133">
        <v>3</v>
      </c>
      <c r="NG133">
        <v>2</v>
      </c>
      <c r="NH133" s="59">
        <f t="shared" si="266"/>
        <v>0</v>
      </c>
      <c r="NI133">
        <f t="shared" si="267"/>
        <v>50</v>
      </c>
      <c r="NJ133">
        <f t="shared" si="268"/>
        <v>21</v>
      </c>
      <c r="NK133" s="34">
        <f t="shared" si="269"/>
        <v>42</v>
      </c>
    </row>
    <row r="134" spans="1:375" x14ac:dyDescent="0.2">
      <c r="A134" t="s">
        <v>222</v>
      </c>
      <c r="B134">
        <v>133</v>
      </c>
      <c r="C134" s="26">
        <v>43053</v>
      </c>
      <c r="D134">
        <v>6</v>
      </c>
      <c r="E134">
        <v>9</v>
      </c>
      <c r="F134">
        <v>7</v>
      </c>
      <c r="G134">
        <v>1</v>
      </c>
      <c r="H134">
        <v>0</v>
      </c>
      <c r="I134">
        <v>0</v>
      </c>
      <c r="J134">
        <v>0</v>
      </c>
      <c r="K134">
        <v>0</v>
      </c>
      <c r="L134">
        <v>0</v>
      </c>
      <c r="M134">
        <v>5</v>
      </c>
      <c r="N134">
        <v>0</v>
      </c>
      <c r="O134">
        <v>0</v>
      </c>
      <c r="P134">
        <v>4</v>
      </c>
      <c r="Q134">
        <v>0</v>
      </c>
      <c r="R134">
        <v>0</v>
      </c>
      <c r="S134">
        <v>1</v>
      </c>
      <c r="T134">
        <f t="shared" si="263"/>
        <v>0</v>
      </c>
      <c r="U134">
        <f t="shared" si="264"/>
        <v>0</v>
      </c>
      <c r="V134" s="35">
        <f t="shared" si="247"/>
        <v>10</v>
      </c>
      <c r="W134">
        <v>4</v>
      </c>
      <c r="X134">
        <v>0</v>
      </c>
      <c r="Y134">
        <v>2</v>
      </c>
      <c r="Z134">
        <v>0</v>
      </c>
      <c r="AA134">
        <v>0</v>
      </c>
      <c r="AB134">
        <v>2</v>
      </c>
      <c r="AC134">
        <v>0</v>
      </c>
      <c r="AD134">
        <v>2</v>
      </c>
      <c r="AE134">
        <v>0</v>
      </c>
      <c r="AF134">
        <v>0</v>
      </c>
      <c r="AG134">
        <v>3</v>
      </c>
      <c r="AH134">
        <v>0</v>
      </c>
      <c r="AI134">
        <v>3</v>
      </c>
      <c r="AJ134" s="38">
        <f t="shared" si="297"/>
        <v>5</v>
      </c>
      <c r="AK134" s="38">
        <f t="shared" si="298"/>
        <v>5</v>
      </c>
      <c r="AL134" s="38">
        <f t="shared" si="299"/>
        <v>6</v>
      </c>
      <c r="AM134" s="38">
        <f t="shared" si="300"/>
        <v>16</v>
      </c>
      <c r="AN134">
        <v>1</v>
      </c>
      <c r="AO134">
        <v>0</v>
      </c>
      <c r="AP134">
        <v>0</v>
      </c>
      <c r="AQ134">
        <v>0</v>
      </c>
      <c r="AR134">
        <v>0</v>
      </c>
      <c r="AS134">
        <v>1</v>
      </c>
      <c r="AT134">
        <v>0</v>
      </c>
      <c r="AU134">
        <v>0</v>
      </c>
      <c r="AV134">
        <v>0</v>
      </c>
      <c r="AW134">
        <v>0</v>
      </c>
      <c r="AX134">
        <v>1</v>
      </c>
      <c r="AY134">
        <v>0</v>
      </c>
      <c r="AZ134">
        <v>0</v>
      </c>
      <c r="BA134">
        <v>0</v>
      </c>
      <c r="BB134">
        <v>0</v>
      </c>
      <c r="BC134">
        <v>1</v>
      </c>
      <c r="BD134">
        <v>0</v>
      </c>
      <c r="BE134">
        <v>0</v>
      </c>
      <c r="BF134">
        <v>0</v>
      </c>
      <c r="BG134">
        <v>0</v>
      </c>
      <c r="BH134">
        <v>1</v>
      </c>
      <c r="BI134">
        <v>0</v>
      </c>
      <c r="BJ134">
        <v>0</v>
      </c>
      <c r="BK134">
        <v>0</v>
      </c>
      <c r="BL134">
        <v>0</v>
      </c>
      <c r="BM134">
        <v>1</v>
      </c>
      <c r="BN134">
        <v>0</v>
      </c>
      <c r="BO134">
        <v>0</v>
      </c>
      <c r="BP134">
        <v>0</v>
      </c>
      <c r="BQ134">
        <v>0</v>
      </c>
      <c r="BR134">
        <v>1</v>
      </c>
      <c r="BS134">
        <v>0</v>
      </c>
      <c r="BT134">
        <v>0</v>
      </c>
      <c r="BU134">
        <v>0</v>
      </c>
      <c r="BV134">
        <v>0</v>
      </c>
      <c r="BW134">
        <v>0</v>
      </c>
      <c r="BX134">
        <v>1</v>
      </c>
      <c r="BY134">
        <v>0</v>
      </c>
      <c r="BZ134">
        <v>0</v>
      </c>
      <c r="CA134">
        <v>0</v>
      </c>
      <c r="CB134">
        <v>1</v>
      </c>
      <c r="CC134">
        <v>0</v>
      </c>
      <c r="CD134">
        <v>0</v>
      </c>
      <c r="CE134">
        <v>0</v>
      </c>
      <c r="CF134">
        <v>0</v>
      </c>
      <c r="CG134">
        <v>1</v>
      </c>
      <c r="CH134">
        <v>0</v>
      </c>
      <c r="CI134">
        <v>0</v>
      </c>
      <c r="CJ134">
        <v>0</v>
      </c>
      <c r="CK134">
        <v>0</v>
      </c>
      <c r="CL134">
        <v>0</v>
      </c>
      <c r="CM134">
        <v>1</v>
      </c>
      <c r="CN134">
        <v>0</v>
      </c>
      <c r="CO134">
        <v>0</v>
      </c>
      <c r="CP134">
        <v>0</v>
      </c>
      <c r="CQ134">
        <v>1</v>
      </c>
      <c r="CR134">
        <v>0</v>
      </c>
      <c r="CS134">
        <v>0</v>
      </c>
      <c r="CT134">
        <v>0</v>
      </c>
      <c r="CU134">
        <v>0</v>
      </c>
      <c r="CV134">
        <v>1</v>
      </c>
      <c r="CW134">
        <v>0</v>
      </c>
      <c r="CX134">
        <v>0</v>
      </c>
      <c r="CY134">
        <v>0</v>
      </c>
      <c r="CZ134">
        <v>0</v>
      </c>
      <c r="DA134">
        <v>0</v>
      </c>
      <c r="DB134">
        <v>1</v>
      </c>
      <c r="DC134">
        <v>0</v>
      </c>
      <c r="DD134">
        <v>0</v>
      </c>
      <c r="DE134">
        <v>0</v>
      </c>
      <c r="DF134">
        <v>0</v>
      </c>
      <c r="DG134">
        <v>0</v>
      </c>
      <c r="DH134">
        <v>1</v>
      </c>
      <c r="DI134">
        <v>0</v>
      </c>
      <c r="DJ134">
        <v>0</v>
      </c>
      <c r="DK134">
        <v>1</v>
      </c>
      <c r="DL134">
        <v>0</v>
      </c>
      <c r="DM134">
        <v>0</v>
      </c>
      <c r="DN134">
        <v>0</v>
      </c>
      <c r="DO134">
        <v>0</v>
      </c>
      <c r="DP134">
        <v>0</v>
      </c>
      <c r="DQ134">
        <v>1</v>
      </c>
      <c r="DR134">
        <v>0</v>
      </c>
      <c r="DS134">
        <v>0</v>
      </c>
      <c r="DT134">
        <v>0</v>
      </c>
      <c r="DU134">
        <v>1</v>
      </c>
      <c r="DV134">
        <v>0</v>
      </c>
      <c r="DW134">
        <v>0</v>
      </c>
      <c r="DX134">
        <v>0</v>
      </c>
      <c r="DY134">
        <v>0</v>
      </c>
      <c r="DZ134">
        <v>0</v>
      </c>
      <c r="EA134">
        <v>1</v>
      </c>
      <c r="EB134">
        <v>0</v>
      </c>
      <c r="EC134">
        <v>0</v>
      </c>
      <c r="ED134">
        <v>0</v>
      </c>
      <c r="EE134">
        <v>1</v>
      </c>
      <c r="EF134">
        <v>0</v>
      </c>
      <c r="EG134">
        <v>1</v>
      </c>
      <c r="EH134">
        <v>0</v>
      </c>
      <c r="EI134">
        <v>0</v>
      </c>
      <c r="EJ134">
        <v>0</v>
      </c>
      <c r="EK134">
        <v>1</v>
      </c>
      <c r="EL134">
        <v>0</v>
      </c>
      <c r="EM134">
        <v>0</v>
      </c>
      <c r="EN134">
        <v>0</v>
      </c>
      <c r="EO134">
        <v>0</v>
      </c>
      <c r="EP134" s="40">
        <f t="shared" si="270"/>
        <v>0</v>
      </c>
      <c r="EQ134" s="40">
        <f t="shared" si="271"/>
        <v>0</v>
      </c>
      <c r="ER134" s="40">
        <f t="shared" si="272"/>
        <v>0</v>
      </c>
      <c r="ES134" s="40">
        <f t="shared" si="273"/>
        <v>0</v>
      </c>
      <c r="ET134" s="40">
        <f t="shared" si="274"/>
        <v>0</v>
      </c>
      <c r="EU134" s="40">
        <f t="shared" si="275"/>
        <v>0</v>
      </c>
      <c r="EV134" s="40">
        <f t="shared" si="276"/>
        <v>0</v>
      </c>
      <c r="EW134" s="40">
        <f t="shared" si="277"/>
        <v>1</v>
      </c>
      <c r="EX134" s="40">
        <f t="shared" si="278"/>
        <v>0</v>
      </c>
      <c r="EY134" s="40">
        <f t="shared" si="279"/>
        <v>0</v>
      </c>
      <c r="EZ134" s="40">
        <f t="shared" si="280"/>
        <v>1</v>
      </c>
      <c r="FA134" s="40">
        <f t="shared" si="281"/>
        <v>0</v>
      </c>
      <c r="FB134" s="40">
        <f t="shared" si="282"/>
        <v>0</v>
      </c>
      <c r="FC134" s="40">
        <f t="shared" si="283"/>
        <v>1</v>
      </c>
      <c r="FD134" s="40">
        <f t="shared" si="284"/>
        <v>2</v>
      </c>
      <c r="FE134" s="40">
        <f t="shared" si="285"/>
        <v>0</v>
      </c>
      <c r="FF134" s="40">
        <f t="shared" si="286"/>
        <v>1</v>
      </c>
      <c r="FG134" s="40">
        <f t="shared" si="287"/>
        <v>0</v>
      </c>
      <c r="FH134" s="40">
        <f t="shared" si="288"/>
        <v>1</v>
      </c>
      <c r="FI134" s="40">
        <f t="shared" si="289"/>
        <v>1</v>
      </c>
      <c r="FJ134" s="40">
        <f t="shared" si="290"/>
        <v>0</v>
      </c>
      <c r="FK134" s="38">
        <f t="shared" si="265"/>
        <v>8</v>
      </c>
      <c r="FL134">
        <v>5</v>
      </c>
      <c r="FM134">
        <v>5</v>
      </c>
      <c r="FN134">
        <v>5</v>
      </c>
      <c r="FO134">
        <v>5</v>
      </c>
      <c r="FP134">
        <v>5</v>
      </c>
      <c r="FQ134">
        <v>5</v>
      </c>
      <c r="FR134">
        <v>4</v>
      </c>
      <c r="FS134">
        <v>6</v>
      </c>
      <c r="FT134">
        <v>4</v>
      </c>
      <c r="FU134">
        <v>5</v>
      </c>
      <c r="FV134" s="38">
        <f t="shared" si="301"/>
        <v>30</v>
      </c>
      <c r="FW134" s="38">
        <f t="shared" si="302"/>
        <v>19</v>
      </c>
      <c r="FX134">
        <v>5</v>
      </c>
      <c r="FY134">
        <v>5</v>
      </c>
      <c r="FZ134">
        <v>4</v>
      </c>
      <c r="GA134">
        <v>5</v>
      </c>
      <c r="GB134">
        <v>4</v>
      </c>
      <c r="GC134">
        <v>4</v>
      </c>
      <c r="GD134">
        <v>4</v>
      </c>
      <c r="GE134">
        <v>0</v>
      </c>
      <c r="GF134">
        <v>3</v>
      </c>
      <c r="GG134">
        <v>4</v>
      </c>
      <c r="GH134">
        <v>4</v>
      </c>
      <c r="GI134">
        <v>3</v>
      </c>
      <c r="GJ134">
        <v>2</v>
      </c>
      <c r="GK134">
        <v>2</v>
      </c>
      <c r="GL134">
        <v>2</v>
      </c>
      <c r="GM134">
        <v>2</v>
      </c>
      <c r="GN134">
        <v>3</v>
      </c>
      <c r="GO134">
        <v>3</v>
      </c>
      <c r="GP134">
        <v>2</v>
      </c>
      <c r="GQ134">
        <v>3</v>
      </c>
      <c r="GR134">
        <v>4</v>
      </c>
      <c r="GS134">
        <v>4</v>
      </c>
      <c r="GT134">
        <v>4</v>
      </c>
      <c r="GU134">
        <v>4</v>
      </c>
      <c r="GV134">
        <v>3</v>
      </c>
      <c r="GW134">
        <v>2</v>
      </c>
      <c r="GX134">
        <v>0</v>
      </c>
      <c r="GY134">
        <v>1</v>
      </c>
      <c r="GZ134">
        <v>4</v>
      </c>
      <c r="HA134">
        <v>5</v>
      </c>
      <c r="HB134">
        <v>3</v>
      </c>
      <c r="HC134">
        <v>4</v>
      </c>
      <c r="HD134" s="38">
        <f t="shared" si="303"/>
        <v>4.75</v>
      </c>
      <c r="HE134" s="38">
        <f t="shared" si="304"/>
        <v>4</v>
      </c>
      <c r="HF134" s="38">
        <f t="shared" si="305"/>
        <v>2.3333333333333335</v>
      </c>
      <c r="HG134" s="38">
        <f t="shared" si="306"/>
        <v>2.5714285714285716</v>
      </c>
      <c r="HH134" s="38">
        <f t="shared" si="307"/>
        <v>3.2</v>
      </c>
      <c r="HI134" s="38">
        <f t="shared" si="308"/>
        <v>3.25</v>
      </c>
      <c r="HJ134" s="38">
        <f t="shared" si="309"/>
        <v>1.6666666666666667</v>
      </c>
      <c r="HK134" s="38">
        <f t="shared" si="310"/>
        <v>4</v>
      </c>
      <c r="HL134" t="s">
        <v>1025</v>
      </c>
      <c r="HM134">
        <v>0</v>
      </c>
      <c r="HN134" t="s">
        <v>584</v>
      </c>
      <c r="HO134">
        <v>1</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1</v>
      </c>
      <c r="JH134">
        <v>1</v>
      </c>
      <c r="JI134">
        <v>0</v>
      </c>
      <c r="JJ134">
        <v>0</v>
      </c>
      <c r="JK134">
        <v>0</v>
      </c>
      <c r="JL134">
        <v>0</v>
      </c>
      <c r="JM134">
        <v>0</v>
      </c>
      <c r="JN134">
        <v>0</v>
      </c>
      <c r="JO134">
        <v>1</v>
      </c>
      <c r="JP134">
        <v>1</v>
      </c>
      <c r="JQ134">
        <v>3</v>
      </c>
      <c r="JR134">
        <v>2</v>
      </c>
      <c r="JS134">
        <v>0</v>
      </c>
      <c r="JT134">
        <v>2</v>
      </c>
      <c r="JU134">
        <v>0</v>
      </c>
      <c r="JV134">
        <v>2</v>
      </c>
      <c r="JW134">
        <v>0</v>
      </c>
      <c r="JX134">
        <v>0</v>
      </c>
      <c r="JY134">
        <v>0</v>
      </c>
      <c r="JZ134">
        <v>0</v>
      </c>
      <c r="KA134">
        <v>0</v>
      </c>
      <c r="KB134">
        <v>0</v>
      </c>
      <c r="KC134">
        <v>0</v>
      </c>
      <c r="KD134" s="52">
        <f t="shared" si="311"/>
        <v>11</v>
      </c>
      <c r="KE134" s="48">
        <f t="shared" si="312"/>
        <v>0</v>
      </c>
      <c r="KF134" s="53">
        <f t="shared" si="313"/>
        <v>11</v>
      </c>
      <c r="KG134">
        <v>65</v>
      </c>
      <c r="KH134">
        <v>1</v>
      </c>
      <c r="KI134">
        <v>0</v>
      </c>
      <c r="KJ134">
        <v>1</v>
      </c>
      <c r="KK134">
        <v>0</v>
      </c>
      <c r="KL134">
        <v>0</v>
      </c>
      <c r="KM134">
        <v>0</v>
      </c>
      <c r="KN134">
        <v>0</v>
      </c>
      <c r="KO134">
        <v>0</v>
      </c>
      <c r="KP134">
        <v>0</v>
      </c>
      <c r="KQ134">
        <v>0</v>
      </c>
      <c r="KR134">
        <v>0</v>
      </c>
      <c r="KS134" t="s">
        <v>584</v>
      </c>
      <c r="KT134" t="s">
        <v>1026</v>
      </c>
      <c r="KU134" t="s">
        <v>1027</v>
      </c>
      <c r="KV134">
        <v>3</v>
      </c>
      <c r="KW134">
        <v>1</v>
      </c>
      <c r="KX134">
        <v>0</v>
      </c>
      <c r="KY134">
        <v>1</v>
      </c>
      <c r="KZ134">
        <v>0</v>
      </c>
      <c r="LA134">
        <v>3</v>
      </c>
      <c r="LB134">
        <v>3</v>
      </c>
      <c r="LC134">
        <v>3</v>
      </c>
      <c r="LD134">
        <v>3</v>
      </c>
      <c r="LE134">
        <v>3</v>
      </c>
      <c r="LF134">
        <v>3</v>
      </c>
      <c r="LG134" t="s">
        <v>584</v>
      </c>
      <c r="LH134">
        <v>5</v>
      </c>
      <c r="LI134">
        <v>5</v>
      </c>
      <c r="LJ134">
        <v>1</v>
      </c>
      <c r="LK134">
        <v>4</v>
      </c>
      <c r="LL134">
        <v>1</v>
      </c>
      <c r="LM134">
        <v>3</v>
      </c>
      <c r="LN134">
        <v>4</v>
      </c>
      <c r="LO134">
        <v>1</v>
      </c>
      <c r="LP134">
        <v>3</v>
      </c>
      <c r="LQ134">
        <v>1</v>
      </c>
      <c r="LR134">
        <v>3</v>
      </c>
      <c r="LS134">
        <v>4</v>
      </c>
      <c r="LT134">
        <v>5</v>
      </c>
      <c r="LU134">
        <v>4</v>
      </c>
      <c r="LV134">
        <v>4</v>
      </c>
      <c r="LW134">
        <v>5</v>
      </c>
      <c r="LX134">
        <v>5</v>
      </c>
      <c r="LY134">
        <v>1</v>
      </c>
      <c r="LZ134">
        <v>3</v>
      </c>
      <c r="MA134">
        <v>5</v>
      </c>
      <c r="MB134" s="3">
        <f t="shared" si="262"/>
        <v>5</v>
      </c>
      <c r="MC134" s="3">
        <f t="shared" si="291"/>
        <v>1</v>
      </c>
      <c r="MD134" s="3">
        <f t="shared" si="250"/>
        <v>1</v>
      </c>
      <c r="ME134" s="3">
        <f t="shared" si="251"/>
        <v>4</v>
      </c>
      <c r="MF134" s="3">
        <f t="shared" si="248"/>
        <v>1</v>
      </c>
      <c r="MG134" s="3">
        <f t="shared" si="249"/>
        <v>3</v>
      </c>
      <c r="MH134" s="3">
        <f t="shared" si="292"/>
        <v>2</v>
      </c>
      <c r="MI134" s="3">
        <f t="shared" si="293"/>
        <v>5</v>
      </c>
      <c r="MJ134" s="3">
        <f t="shared" si="257"/>
        <v>3</v>
      </c>
      <c r="MK134" s="3">
        <f t="shared" si="252"/>
        <v>1</v>
      </c>
      <c r="ML134" s="3">
        <f t="shared" si="258"/>
        <v>3</v>
      </c>
      <c r="MM134" s="3">
        <f t="shared" si="246"/>
        <v>4</v>
      </c>
      <c r="MN134" s="3">
        <f t="shared" si="259"/>
        <v>5</v>
      </c>
      <c r="MO134" s="3">
        <f t="shared" si="253"/>
        <v>4</v>
      </c>
      <c r="MP134" s="3">
        <f t="shared" si="260"/>
        <v>4</v>
      </c>
      <c r="MQ134" s="3">
        <f t="shared" si="261"/>
        <v>5</v>
      </c>
      <c r="MR134" s="3">
        <f t="shared" si="255"/>
        <v>5</v>
      </c>
      <c r="MS134" s="3">
        <f t="shared" si="294"/>
        <v>5</v>
      </c>
      <c r="MT134" s="3">
        <f t="shared" si="254"/>
        <v>3</v>
      </c>
      <c r="MU134" s="3">
        <f t="shared" si="295"/>
        <v>1</v>
      </c>
      <c r="MV134" s="34">
        <f t="shared" si="296"/>
        <v>65</v>
      </c>
      <c r="MW134">
        <v>2</v>
      </c>
      <c r="MX134">
        <v>1</v>
      </c>
      <c r="MY134">
        <v>3</v>
      </c>
      <c r="MZ134">
        <v>2</v>
      </c>
      <c r="NA134">
        <v>2</v>
      </c>
      <c r="NB134">
        <v>3</v>
      </c>
      <c r="NC134">
        <v>1</v>
      </c>
      <c r="ND134">
        <v>0</v>
      </c>
      <c r="NE134">
        <v>0</v>
      </c>
      <c r="NF134">
        <v>1</v>
      </c>
      <c r="NG134">
        <v>2</v>
      </c>
      <c r="NH134" s="59">
        <f t="shared" si="266"/>
        <v>0</v>
      </c>
      <c r="NI134">
        <f t="shared" si="267"/>
        <v>50</v>
      </c>
      <c r="NJ134">
        <f t="shared" si="268"/>
        <v>15</v>
      </c>
      <c r="NK134" s="34">
        <f t="shared" si="269"/>
        <v>30</v>
      </c>
    </row>
    <row r="135" spans="1:375" x14ac:dyDescent="0.2">
      <c r="A135" t="s">
        <v>223</v>
      </c>
      <c r="B135">
        <v>134</v>
      </c>
      <c r="C135" s="26">
        <v>42954</v>
      </c>
      <c r="D135">
        <v>1</v>
      </c>
      <c r="E135">
        <v>8</v>
      </c>
      <c r="F135">
        <v>7</v>
      </c>
      <c r="G135">
        <v>1</v>
      </c>
      <c r="H135">
        <v>0</v>
      </c>
      <c r="I135">
        <v>0</v>
      </c>
      <c r="J135">
        <v>0</v>
      </c>
      <c r="K135">
        <v>0</v>
      </c>
      <c r="L135">
        <v>0</v>
      </c>
      <c r="M135">
        <v>2</v>
      </c>
      <c r="N135">
        <v>2</v>
      </c>
      <c r="O135">
        <v>1</v>
      </c>
      <c r="P135">
        <v>2</v>
      </c>
      <c r="Q135">
        <v>1</v>
      </c>
      <c r="R135">
        <v>1</v>
      </c>
      <c r="S135">
        <v>1</v>
      </c>
      <c r="T135">
        <f t="shared" si="263"/>
        <v>0</v>
      </c>
      <c r="U135">
        <f t="shared" si="264"/>
        <v>0</v>
      </c>
      <c r="V135" s="35">
        <f t="shared" si="247"/>
        <v>10</v>
      </c>
      <c r="W135">
        <v>2</v>
      </c>
      <c r="X135">
        <v>1</v>
      </c>
      <c r="Y135">
        <v>1</v>
      </c>
      <c r="Z135">
        <v>1</v>
      </c>
      <c r="AA135">
        <v>1</v>
      </c>
      <c r="AB135">
        <v>2</v>
      </c>
      <c r="AC135">
        <v>1</v>
      </c>
      <c r="AD135">
        <v>3</v>
      </c>
      <c r="AE135">
        <v>1</v>
      </c>
      <c r="AF135">
        <v>1</v>
      </c>
      <c r="AG135">
        <v>1</v>
      </c>
      <c r="AH135">
        <v>1</v>
      </c>
      <c r="AI135">
        <v>1</v>
      </c>
      <c r="AJ135" s="38">
        <f t="shared" si="297"/>
        <v>6</v>
      </c>
      <c r="AK135" s="38">
        <f t="shared" si="298"/>
        <v>4</v>
      </c>
      <c r="AL135" s="38">
        <f t="shared" si="299"/>
        <v>7</v>
      </c>
      <c r="AM135" s="38">
        <f t="shared" si="300"/>
        <v>17</v>
      </c>
      <c r="AN135">
        <v>1</v>
      </c>
      <c r="AO135">
        <v>0</v>
      </c>
      <c r="AP135">
        <v>0</v>
      </c>
      <c r="AQ135">
        <v>0</v>
      </c>
      <c r="AR135">
        <v>0</v>
      </c>
      <c r="AS135">
        <v>1</v>
      </c>
      <c r="AT135">
        <v>0</v>
      </c>
      <c r="AU135">
        <v>0</v>
      </c>
      <c r="AV135">
        <v>0</v>
      </c>
      <c r="AW135">
        <v>0</v>
      </c>
      <c r="AX135">
        <v>1</v>
      </c>
      <c r="AY135">
        <v>0</v>
      </c>
      <c r="AZ135">
        <v>0</v>
      </c>
      <c r="BA135">
        <v>0</v>
      </c>
      <c r="BB135">
        <v>0</v>
      </c>
      <c r="BC135">
        <v>1</v>
      </c>
      <c r="BD135">
        <v>0</v>
      </c>
      <c r="BE135">
        <v>0</v>
      </c>
      <c r="BF135">
        <v>0</v>
      </c>
      <c r="BG135">
        <v>0</v>
      </c>
      <c r="BH135">
        <v>1</v>
      </c>
      <c r="BI135">
        <v>0</v>
      </c>
      <c r="BJ135">
        <v>0</v>
      </c>
      <c r="BK135">
        <v>0</v>
      </c>
      <c r="BL135">
        <v>0</v>
      </c>
      <c r="BM135">
        <v>1</v>
      </c>
      <c r="BN135">
        <v>0</v>
      </c>
      <c r="BO135">
        <v>0</v>
      </c>
      <c r="BP135">
        <v>0</v>
      </c>
      <c r="BQ135">
        <v>0</v>
      </c>
      <c r="BR135">
        <v>1</v>
      </c>
      <c r="BS135">
        <v>0</v>
      </c>
      <c r="BT135">
        <v>0</v>
      </c>
      <c r="BU135">
        <v>0</v>
      </c>
      <c r="BV135">
        <v>0</v>
      </c>
      <c r="BW135">
        <v>1</v>
      </c>
      <c r="BX135">
        <v>0</v>
      </c>
      <c r="BY135">
        <v>0</v>
      </c>
      <c r="BZ135">
        <v>0</v>
      </c>
      <c r="CA135">
        <v>0</v>
      </c>
      <c r="CB135">
        <v>1</v>
      </c>
      <c r="CC135">
        <v>0</v>
      </c>
      <c r="CD135">
        <v>0</v>
      </c>
      <c r="CE135">
        <v>0</v>
      </c>
      <c r="CF135">
        <v>0</v>
      </c>
      <c r="CG135">
        <v>1</v>
      </c>
      <c r="CH135">
        <v>0</v>
      </c>
      <c r="CI135">
        <v>0</v>
      </c>
      <c r="CJ135">
        <v>0</v>
      </c>
      <c r="CK135">
        <v>0</v>
      </c>
      <c r="CL135">
        <v>1</v>
      </c>
      <c r="CM135">
        <v>0</v>
      </c>
      <c r="CN135">
        <v>0</v>
      </c>
      <c r="CO135">
        <v>0</v>
      </c>
      <c r="CP135">
        <v>0</v>
      </c>
      <c r="CQ135">
        <v>1</v>
      </c>
      <c r="CR135">
        <v>0</v>
      </c>
      <c r="CS135">
        <v>0</v>
      </c>
      <c r="CT135">
        <v>0</v>
      </c>
      <c r="CU135">
        <v>0</v>
      </c>
      <c r="CV135">
        <v>1</v>
      </c>
      <c r="CW135">
        <v>0</v>
      </c>
      <c r="CX135">
        <v>0</v>
      </c>
      <c r="CY135">
        <v>0</v>
      </c>
      <c r="CZ135">
        <v>0</v>
      </c>
      <c r="DA135">
        <v>1</v>
      </c>
      <c r="DB135">
        <v>0</v>
      </c>
      <c r="DC135">
        <v>0</v>
      </c>
      <c r="DD135">
        <v>0</v>
      </c>
      <c r="DE135">
        <v>0</v>
      </c>
      <c r="DF135">
        <v>1</v>
      </c>
      <c r="DG135">
        <v>0</v>
      </c>
      <c r="DH135">
        <v>0</v>
      </c>
      <c r="DI135">
        <v>0</v>
      </c>
      <c r="DJ135">
        <v>0</v>
      </c>
      <c r="DK135">
        <v>1</v>
      </c>
      <c r="DL135">
        <v>0</v>
      </c>
      <c r="DM135">
        <v>0</v>
      </c>
      <c r="DN135">
        <v>0</v>
      </c>
      <c r="DO135">
        <v>0</v>
      </c>
      <c r="DP135">
        <v>1</v>
      </c>
      <c r="DQ135">
        <v>0</v>
      </c>
      <c r="DR135">
        <v>0</v>
      </c>
      <c r="DS135">
        <v>0</v>
      </c>
      <c r="DT135">
        <v>0</v>
      </c>
      <c r="DU135">
        <v>1</v>
      </c>
      <c r="DV135">
        <v>0</v>
      </c>
      <c r="DW135">
        <v>0</v>
      </c>
      <c r="DX135">
        <v>0</v>
      </c>
      <c r="DY135">
        <v>0</v>
      </c>
      <c r="DZ135">
        <v>1</v>
      </c>
      <c r="EA135">
        <v>0</v>
      </c>
      <c r="EB135">
        <v>0</v>
      </c>
      <c r="EC135">
        <v>0</v>
      </c>
      <c r="ED135">
        <v>0</v>
      </c>
      <c r="EF135">
        <v>1</v>
      </c>
      <c r="EG135">
        <v>0</v>
      </c>
      <c r="EH135">
        <v>0</v>
      </c>
      <c r="EI135">
        <v>0</v>
      </c>
      <c r="EJ135">
        <v>0</v>
      </c>
      <c r="EK135">
        <v>1</v>
      </c>
      <c r="EL135">
        <v>0</v>
      </c>
      <c r="EM135">
        <v>0</v>
      </c>
      <c r="EN135">
        <v>0</v>
      </c>
      <c r="EO135">
        <v>0</v>
      </c>
      <c r="EP135" s="40">
        <f t="shared" si="270"/>
        <v>0</v>
      </c>
      <c r="EQ135" s="40">
        <f t="shared" si="271"/>
        <v>0</v>
      </c>
      <c r="ER135" s="40">
        <f t="shared" si="272"/>
        <v>0</v>
      </c>
      <c r="ES135" s="40">
        <f t="shared" si="273"/>
        <v>0</v>
      </c>
      <c r="ET135" s="40">
        <f t="shared" si="274"/>
        <v>0</v>
      </c>
      <c r="EU135" s="40">
        <f t="shared" si="275"/>
        <v>0</v>
      </c>
      <c r="EV135" s="40">
        <f t="shared" si="276"/>
        <v>0</v>
      </c>
      <c r="EW135" s="40">
        <f t="shared" si="277"/>
        <v>0</v>
      </c>
      <c r="EX135" s="40">
        <f t="shared" si="278"/>
        <v>0</v>
      </c>
      <c r="EY135" s="40">
        <f t="shared" si="279"/>
        <v>0</v>
      </c>
      <c r="EZ135" s="40">
        <f t="shared" si="280"/>
        <v>0</v>
      </c>
      <c r="FA135" s="40">
        <f t="shared" si="281"/>
        <v>0</v>
      </c>
      <c r="FB135" s="40">
        <f t="shared" si="282"/>
        <v>0</v>
      </c>
      <c r="FC135" s="40">
        <f t="shared" si="283"/>
        <v>0</v>
      </c>
      <c r="FD135" s="40">
        <f t="shared" si="284"/>
        <v>0</v>
      </c>
      <c r="FE135" s="40">
        <f t="shared" si="285"/>
        <v>0</v>
      </c>
      <c r="FF135" s="40">
        <f t="shared" si="286"/>
        <v>0</v>
      </c>
      <c r="FG135" s="40">
        <f t="shared" si="287"/>
        <v>0</v>
      </c>
      <c r="FH135" s="40">
        <f t="shared" si="288"/>
        <v>0</v>
      </c>
      <c r="FI135" s="40">
        <f t="shared" si="289"/>
        <v>0</v>
      </c>
      <c r="FJ135" s="40">
        <f t="shared" si="290"/>
        <v>0</v>
      </c>
      <c r="FK135" s="38">
        <f t="shared" si="265"/>
        <v>0</v>
      </c>
      <c r="FL135">
        <v>7</v>
      </c>
      <c r="FM135">
        <v>7</v>
      </c>
      <c r="FN135">
        <v>7</v>
      </c>
      <c r="FO135">
        <v>7</v>
      </c>
      <c r="FP135">
        <v>7</v>
      </c>
      <c r="FQ135">
        <v>7</v>
      </c>
      <c r="FR135">
        <v>7</v>
      </c>
      <c r="FS135">
        <v>7</v>
      </c>
      <c r="FT135">
        <v>2</v>
      </c>
      <c r="FU135">
        <v>4</v>
      </c>
      <c r="FV135" s="38">
        <f t="shared" si="301"/>
        <v>39</v>
      </c>
      <c r="FW135" s="38">
        <f t="shared" si="302"/>
        <v>23</v>
      </c>
      <c r="FX135">
        <v>3</v>
      </c>
      <c r="FY135">
        <v>3</v>
      </c>
      <c r="FZ135">
        <v>3</v>
      </c>
      <c r="GA135">
        <v>4</v>
      </c>
      <c r="GB135">
        <v>1</v>
      </c>
      <c r="GC135">
        <v>2</v>
      </c>
      <c r="GD135">
        <v>3</v>
      </c>
      <c r="GE135">
        <v>3</v>
      </c>
      <c r="GF135">
        <v>2</v>
      </c>
      <c r="GG135">
        <v>3</v>
      </c>
      <c r="GH135">
        <v>1</v>
      </c>
      <c r="GI135">
        <v>1</v>
      </c>
      <c r="GJ135">
        <v>1</v>
      </c>
      <c r="GK135">
        <v>1</v>
      </c>
      <c r="GL135">
        <v>1</v>
      </c>
      <c r="GM135">
        <v>1</v>
      </c>
      <c r="GN135">
        <v>1</v>
      </c>
      <c r="GO135">
        <v>1</v>
      </c>
      <c r="GP135">
        <v>1</v>
      </c>
      <c r="GQ135">
        <v>1</v>
      </c>
      <c r="GR135">
        <v>1</v>
      </c>
      <c r="GS135">
        <v>1</v>
      </c>
      <c r="GT135">
        <v>1</v>
      </c>
      <c r="GU135">
        <v>1</v>
      </c>
      <c r="GV135">
        <v>1</v>
      </c>
      <c r="GW135">
        <v>1</v>
      </c>
      <c r="GX135">
        <v>1</v>
      </c>
      <c r="GY135">
        <v>1</v>
      </c>
      <c r="GZ135">
        <v>1</v>
      </c>
      <c r="HA135">
        <v>1</v>
      </c>
      <c r="HB135">
        <v>1</v>
      </c>
      <c r="HC135">
        <v>1</v>
      </c>
      <c r="HD135" s="38">
        <f t="shared" si="303"/>
        <v>3.25</v>
      </c>
      <c r="HE135" s="38">
        <f t="shared" si="304"/>
        <v>2</v>
      </c>
      <c r="HF135" s="38">
        <f t="shared" si="305"/>
        <v>2.6666666666666665</v>
      </c>
      <c r="HG135" s="38">
        <f t="shared" si="306"/>
        <v>1</v>
      </c>
      <c r="HH135" s="38">
        <f t="shared" si="307"/>
        <v>1</v>
      </c>
      <c r="HI135" s="38">
        <f t="shared" si="308"/>
        <v>1</v>
      </c>
      <c r="HJ135" s="38">
        <f t="shared" si="309"/>
        <v>1</v>
      </c>
      <c r="HK135" s="38">
        <f t="shared" si="310"/>
        <v>1</v>
      </c>
      <c r="HL135" t="s">
        <v>922</v>
      </c>
      <c r="HM135">
        <v>0</v>
      </c>
      <c r="HN135" t="s">
        <v>933</v>
      </c>
      <c r="HO135">
        <v>2</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1</v>
      </c>
      <c r="JA135">
        <v>1</v>
      </c>
      <c r="JB135">
        <v>0</v>
      </c>
      <c r="JC135">
        <v>0</v>
      </c>
      <c r="JD135">
        <v>0</v>
      </c>
      <c r="JE135">
        <v>0</v>
      </c>
      <c r="JF135">
        <v>0</v>
      </c>
      <c r="JG135">
        <v>0</v>
      </c>
      <c r="JH135">
        <v>0</v>
      </c>
      <c r="JI135">
        <v>0</v>
      </c>
      <c r="JJ135">
        <v>0</v>
      </c>
      <c r="JK135">
        <v>0</v>
      </c>
      <c r="JL135">
        <v>0</v>
      </c>
      <c r="JM135">
        <v>0</v>
      </c>
      <c r="JN135">
        <v>0</v>
      </c>
      <c r="JO135">
        <v>1</v>
      </c>
      <c r="JP135">
        <v>1</v>
      </c>
      <c r="JQ135">
        <v>2</v>
      </c>
      <c r="JR135">
        <v>1</v>
      </c>
      <c r="JS135">
        <v>1</v>
      </c>
      <c r="JT135">
        <v>1</v>
      </c>
      <c r="JU135">
        <v>1</v>
      </c>
      <c r="JV135">
        <v>1</v>
      </c>
      <c r="JW135">
        <v>1</v>
      </c>
      <c r="JX135">
        <v>1</v>
      </c>
      <c r="JY135">
        <v>1</v>
      </c>
      <c r="JZ135">
        <v>0</v>
      </c>
      <c r="KA135">
        <v>1</v>
      </c>
      <c r="KB135">
        <v>1</v>
      </c>
      <c r="KC135">
        <v>1</v>
      </c>
      <c r="KD135" s="52">
        <f t="shared" si="311"/>
        <v>12</v>
      </c>
      <c r="KE135" s="48">
        <f t="shared" si="312"/>
        <v>3</v>
      </c>
      <c r="KF135" s="53">
        <f t="shared" si="313"/>
        <v>15</v>
      </c>
      <c r="KG135">
        <v>15</v>
      </c>
      <c r="KH135">
        <v>0</v>
      </c>
      <c r="KI135">
        <v>0</v>
      </c>
      <c r="KJ135">
        <v>0</v>
      </c>
      <c r="KK135">
        <v>0</v>
      </c>
      <c r="KL135">
        <v>1</v>
      </c>
      <c r="KM135">
        <v>0</v>
      </c>
      <c r="KN135">
        <v>0</v>
      </c>
      <c r="KO135">
        <v>0</v>
      </c>
      <c r="KP135">
        <v>0</v>
      </c>
      <c r="KQ135">
        <v>0</v>
      </c>
      <c r="KR135">
        <v>0</v>
      </c>
      <c r="KS135" t="s">
        <v>584</v>
      </c>
      <c r="KT135" t="s">
        <v>1028</v>
      </c>
      <c r="KU135" t="s">
        <v>584</v>
      </c>
      <c r="KV135">
        <v>2</v>
      </c>
      <c r="KW135">
        <v>1</v>
      </c>
      <c r="KX135">
        <v>1</v>
      </c>
      <c r="KY135">
        <v>1</v>
      </c>
      <c r="KZ135">
        <v>1</v>
      </c>
      <c r="LA135">
        <v>2</v>
      </c>
      <c r="LB135">
        <v>2</v>
      </c>
      <c r="LC135">
        <v>2</v>
      </c>
      <c r="LD135">
        <v>2</v>
      </c>
      <c r="LE135">
        <v>2</v>
      </c>
      <c r="LF135">
        <v>2</v>
      </c>
      <c r="LG135" t="s">
        <v>584</v>
      </c>
      <c r="LH135">
        <v>5</v>
      </c>
      <c r="LI135">
        <v>1</v>
      </c>
      <c r="LJ135">
        <v>5</v>
      </c>
      <c r="LK135">
        <v>5</v>
      </c>
      <c r="LL135">
        <v>3</v>
      </c>
      <c r="LM135">
        <v>5</v>
      </c>
      <c r="LN135">
        <v>3</v>
      </c>
      <c r="LO135">
        <v>1</v>
      </c>
      <c r="LP135">
        <v>99</v>
      </c>
      <c r="LQ135">
        <v>3</v>
      </c>
      <c r="LR135">
        <v>99</v>
      </c>
      <c r="LS135">
        <v>99</v>
      </c>
      <c r="LT135">
        <v>99</v>
      </c>
      <c r="LU135">
        <v>1</v>
      </c>
      <c r="LV135">
        <v>99</v>
      </c>
      <c r="LW135">
        <v>99</v>
      </c>
      <c r="LX135">
        <v>2</v>
      </c>
      <c r="LY135">
        <v>99</v>
      </c>
      <c r="LZ135">
        <v>3</v>
      </c>
      <c r="MA135">
        <v>99</v>
      </c>
      <c r="MB135" s="3">
        <f t="shared" si="262"/>
        <v>5</v>
      </c>
      <c r="MC135" s="3">
        <f t="shared" si="291"/>
        <v>5</v>
      </c>
      <c r="MD135" s="3">
        <f t="shared" si="250"/>
        <v>5</v>
      </c>
      <c r="ME135" s="3">
        <f t="shared" si="251"/>
        <v>5</v>
      </c>
      <c r="MF135" s="3">
        <f t="shared" si="248"/>
        <v>3</v>
      </c>
      <c r="MG135" s="3">
        <f t="shared" si="249"/>
        <v>5</v>
      </c>
      <c r="MH135" s="3">
        <f t="shared" si="292"/>
        <v>3</v>
      </c>
      <c r="MI135" s="3">
        <f t="shared" si="293"/>
        <v>5</v>
      </c>
      <c r="MJ135" s="56">
        <f>AVERAGE(MB135:MI135,MK135,MO135,MR135:MU135)</f>
        <v>3.6428571428571428</v>
      </c>
      <c r="MK135" s="3">
        <f t="shared" si="252"/>
        <v>3</v>
      </c>
      <c r="ML135" s="56">
        <f>MJ135</f>
        <v>3.6428571428571428</v>
      </c>
      <c r="MM135" s="56">
        <f>MJ135</f>
        <v>3.6428571428571428</v>
      </c>
      <c r="MN135" s="56">
        <f>MJ135</f>
        <v>3.6428571428571428</v>
      </c>
      <c r="MO135" s="3">
        <f t="shared" si="253"/>
        <v>1</v>
      </c>
      <c r="MP135" s="56">
        <f>MJ135</f>
        <v>3.6428571428571428</v>
      </c>
      <c r="MQ135" s="56">
        <f>MJ135</f>
        <v>3.6428571428571428</v>
      </c>
      <c r="MR135" s="3">
        <f t="shared" si="255"/>
        <v>2</v>
      </c>
      <c r="MS135" s="3">
        <f t="shared" si="294"/>
        <v>3</v>
      </c>
      <c r="MT135" s="3">
        <f t="shared" si="254"/>
        <v>3</v>
      </c>
      <c r="MU135" s="3">
        <f t="shared" si="295"/>
        <v>3</v>
      </c>
      <c r="MV135" s="34">
        <f t="shared" si="296"/>
        <v>72.857142857142875</v>
      </c>
      <c r="MW135">
        <v>1</v>
      </c>
      <c r="MX135">
        <v>0</v>
      </c>
      <c r="MY135">
        <v>3</v>
      </c>
      <c r="MZ135">
        <v>0</v>
      </c>
      <c r="NA135">
        <v>1</v>
      </c>
      <c r="NB135">
        <v>2</v>
      </c>
      <c r="NC135">
        <v>1</v>
      </c>
      <c r="ND135">
        <v>1</v>
      </c>
      <c r="NE135">
        <v>3</v>
      </c>
      <c r="NF135">
        <v>1</v>
      </c>
      <c r="NG135">
        <v>2</v>
      </c>
      <c r="NH135" s="59">
        <f>COUNTIF(MW135:NF135,"SKIP")</f>
        <v>0</v>
      </c>
      <c r="NI135">
        <f t="shared" si="267"/>
        <v>50</v>
      </c>
      <c r="NJ135">
        <f t="shared" si="268"/>
        <v>13</v>
      </c>
      <c r="NK135" s="34">
        <f t="shared" si="269"/>
        <v>26</v>
      </c>
    </row>
    <row r="136" spans="1:375" x14ac:dyDescent="0.2">
      <c r="A136" t="s">
        <v>224</v>
      </c>
      <c r="B136">
        <v>135</v>
      </c>
      <c r="C136" s="26">
        <v>42972</v>
      </c>
      <c r="D136">
        <v>9</v>
      </c>
      <c r="E136">
        <v>10</v>
      </c>
      <c r="F136">
        <v>10</v>
      </c>
      <c r="G136">
        <v>0</v>
      </c>
      <c r="H136">
        <v>0</v>
      </c>
      <c r="I136">
        <v>0</v>
      </c>
      <c r="J136">
        <v>1</v>
      </c>
      <c r="K136">
        <v>0</v>
      </c>
      <c r="L136">
        <v>1</v>
      </c>
      <c r="M136">
        <v>5</v>
      </c>
      <c r="N136">
        <v>5</v>
      </c>
      <c r="O136">
        <v>5</v>
      </c>
      <c r="P136">
        <v>5</v>
      </c>
      <c r="Q136">
        <v>1</v>
      </c>
      <c r="R136">
        <v>4</v>
      </c>
      <c r="S136">
        <v>5</v>
      </c>
      <c r="T136">
        <f t="shared" si="263"/>
        <v>1</v>
      </c>
      <c r="U136">
        <f t="shared" si="264"/>
        <v>2</v>
      </c>
      <c r="V136" s="35">
        <f t="shared" si="247"/>
        <v>33</v>
      </c>
      <c r="W136">
        <v>3</v>
      </c>
      <c r="X136">
        <v>1</v>
      </c>
      <c r="Y136">
        <v>3</v>
      </c>
      <c r="Z136">
        <v>3</v>
      </c>
      <c r="AA136">
        <v>4</v>
      </c>
      <c r="AB136">
        <v>4</v>
      </c>
      <c r="AC136">
        <v>1</v>
      </c>
      <c r="AD136">
        <v>4</v>
      </c>
      <c r="AE136">
        <v>3</v>
      </c>
      <c r="AF136">
        <v>4</v>
      </c>
      <c r="AG136">
        <v>4</v>
      </c>
      <c r="AH136">
        <v>4</v>
      </c>
      <c r="AI136">
        <v>4</v>
      </c>
      <c r="AJ136" s="38">
        <f t="shared" si="297"/>
        <v>15</v>
      </c>
      <c r="AK136" s="38">
        <f t="shared" si="298"/>
        <v>9</v>
      </c>
      <c r="AL136" s="38">
        <f t="shared" si="299"/>
        <v>18</v>
      </c>
      <c r="AM136" s="38">
        <f t="shared" si="300"/>
        <v>42</v>
      </c>
      <c r="AN136">
        <v>0</v>
      </c>
      <c r="AO136">
        <v>1</v>
      </c>
      <c r="AP136">
        <v>0</v>
      </c>
      <c r="AQ136">
        <v>0</v>
      </c>
      <c r="AR136">
        <v>0</v>
      </c>
      <c r="AS136">
        <v>1</v>
      </c>
      <c r="AT136">
        <v>0</v>
      </c>
      <c r="AU136">
        <v>0</v>
      </c>
      <c r="AV136">
        <v>0</v>
      </c>
      <c r="AW136">
        <v>0</v>
      </c>
      <c r="AX136">
        <v>1</v>
      </c>
      <c r="AY136">
        <v>0</v>
      </c>
      <c r="AZ136">
        <v>0</v>
      </c>
      <c r="BA136">
        <v>0</v>
      </c>
      <c r="BB136">
        <v>0</v>
      </c>
      <c r="BC136">
        <v>0</v>
      </c>
      <c r="BD136">
        <v>1</v>
      </c>
      <c r="BE136">
        <v>0</v>
      </c>
      <c r="BF136">
        <v>0</v>
      </c>
      <c r="BG136">
        <v>0</v>
      </c>
      <c r="BH136">
        <v>1</v>
      </c>
      <c r="BI136">
        <v>0</v>
      </c>
      <c r="BJ136">
        <v>0</v>
      </c>
      <c r="BK136">
        <v>0</v>
      </c>
      <c r="BL136">
        <v>0</v>
      </c>
      <c r="BM136">
        <v>1</v>
      </c>
      <c r="BN136">
        <v>0</v>
      </c>
      <c r="BO136">
        <v>0</v>
      </c>
      <c r="BP136">
        <v>0</v>
      </c>
      <c r="BQ136">
        <v>0</v>
      </c>
      <c r="BR136">
        <v>1</v>
      </c>
      <c r="BS136">
        <v>0</v>
      </c>
      <c r="BT136">
        <v>0</v>
      </c>
      <c r="BU136">
        <v>0</v>
      </c>
      <c r="BV136">
        <v>0</v>
      </c>
      <c r="BW136">
        <v>1</v>
      </c>
      <c r="BX136">
        <v>0</v>
      </c>
      <c r="BY136">
        <v>0</v>
      </c>
      <c r="BZ136">
        <v>0</v>
      </c>
      <c r="CA136">
        <v>0</v>
      </c>
      <c r="CB136">
        <v>1</v>
      </c>
      <c r="CC136">
        <v>0</v>
      </c>
      <c r="CD136">
        <v>0</v>
      </c>
      <c r="CE136">
        <v>0</v>
      </c>
      <c r="CF136">
        <v>0</v>
      </c>
      <c r="CG136">
        <v>0</v>
      </c>
      <c r="CH136">
        <v>1</v>
      </c>
      <c r="CI136">
        <v>0</v>
      </c>
      <c r="CJ136">
        <v>0</v>
      </c>
      <c r="CK136">
        <v>0</v>
      </c>
      <c r="CL136">
        <v>0</v>
      </c>
      <c r="CM136">
        <v>1</v>
      </c>
      <c r="CN136">
        <v>0</v>
      </c>
      <c r="CO136">
        <v>0</v>
      </c>
      <c r="CP136">
        <v>0</v>
      </c>
      <c r="CQ136">
        <v>0</v>
      </c>
      <c r="CR136">
        <v>1</v>
      </c>
      <c r="CS136">
        <v>0</v>
      </c>
      <c r="CT136">
        <v>0</v>
      </c>
      <c r="CU136">
        <v>0</v>
      </c>
      <c r="CV136">
        <v>1</v>
      </c>
      <c r="CW136">
        <v>0</v>
      </c>
      <c r="CX136">
        <v>0</v>
      </c>
      <c r="CY136">
        <v>0</v>
      </c>
      <c r="CZ136">
        <v>0</v>
      </c>
      <c r="DA136">
        <v>1</v>
      </c>
      <c r="DB136">
        <v>0</v>
      </c>
      <c r="DC136">
        <v>0</v>
      </c>
      <c r="DD136">
        <v>0</v>
      </c>
      <c r="DE136">
        <v>0</v>
      </c>
      <c r="DF136">
        <v>0</v>
      </c>
      <c r="DG136">
        <v>1</v>
      </c>
      <c r="DH136">
        <v>0</v>
      </c>
      <c r="DI136">
        <v>0</v>
      </c>
      <c r="DJ136">
        <v>0</v>
      </c>
      <c r="DK136">
        <v>0</v>
      </c>
      <c r="DL136">
        <v>1</v>
      </c>
      <c r="DM136">
        <v>0</v>
      </c>
      <c r="DN136">
        <v>0</v>
      </c>
      <c r="DO136">
        <v>0</v>
      </c>
      <c r="DP136">
        <v>0</v>
      </c>
      <c r="DQ136">
        <v>1</v>
      </c>
      <c r="DR136">
        <v>0</v>
      </c>
      <c r="DS136">
        <v>0</v>
      </c>
      <c r="DT136">
        <v>0</v>
      </c>
      <c r="DU136">
        <v>1</v>
      </c>
      <c r="DV136">
        <v>0</v>
      </c>
      <c r="DW136">
        <v>0</v>
      </c>
      <c r="DX136">
        <v>0</v>
      </c>
      <c r="DY136">
        <v>0</v>
      </c>
      <c r="DZ136">
        <v>1</v>
      </c>
      <c r="EA136">
        <v>0</v>
      </c>
      <c r="EB136">
        <v>0</v>
      </c>
      <c r="EC136">
        <v>0</v>
      </c>
      <c r="ED136">
        <v>0</v>
      </c>
      <c r="EF136">
        <v>0</v>
      </c>
      <c r="EG136">
        <v>0</v>
      </c>
      <c r="EH136">
        <v>0</v>
      </c>
      <c r="EI136">
        <v>1</v>
      </c>
      <c r="EJ136">
        <v>0</v>
      </c>
      <c r="EK136">
        <v>0</v>
      </c>
      <c r="EL136">
        <v>1</v>
      </c>
      <c r="EM136">
        <v>0</v>
      </c>
      <c r="EN136">
        <v>0</v>
      </c>
      <c r="EO136">
        <v>0</v>
      </c>
      <c r="EP136" s="40">
        <f t="shared" si="270"/>
        <v>1</v>
      </c>
      <c r="EQ136" s="40">
        <f t="shared" si="271"/>
        <v>0</v>
      </c>
      <c r="ER136" s="40">
        <f t="shared" si="272"/>
        <v>0</v>
      </c>
      <c r="ES136" s="40">
        <f t="shared" si="273"/>
        <v>1</v>
      </c>
      <c r="ET136" s="40">
        <f t="shared" si="274"/>
        <v>0</v>
      </c>
      <c r="EU136" s="40">
        <f t="shared" si="275"/>
        <v>0</v>
      </c>
      <c r="EV136" s="40">
        <f t="shared" si="276"/>
        <v>0</v>
      </c>
      <c r="EW136" s="40">
        <f t="shared" si="277"/>
        <v>0</v>
      </c>
      <c r="EX136" s="40">
        <f t="shared" si="278"/>
        <v>0</v>
      </c>
      <c r="EY136" s="40">
        <f t="shared" si="279"/>
        <v>1</v>
      </c>
      <c r="EZ136" s="40">
        <f t="shared" si="280"/>
        <v>1</v>
      </c>
      <c r="FA136" s="40">
        <f t="shared" si="281"/>
        <v>1</v>
      </c>
      <c r="FB136" s="40">
        <f t="shared" si="282"/>
        <v>0</v>
      </c>
      <c r="FC136" s="40">
        <f t="shared" si="283"/>
        <v>0</v>
      </c>
      <c r="FD136" s="40">
        <f t="shared" si="284"/>
        <v>1</v>
      </c>
      <c r="FE136" s="40">
        <f t="shared" si="285"/>
        <v>1</v>
      </c>
      <c r="FF136" s="40">
        <f t="shared" si="286"/>
        <v>1</v>
      </c>
      <c r="FG136" s="40">
        <f t="shared" si="287"/>
        <v>0</v>
      </c>
      <c r="FH136" s="40">
        <f t="shared" si="288"/>
        <v>0</v>
      </c>
      <c r="FI136" s="40">
        <f t="shared" si="289"/>
        <v>3</v>
      </c>
      <c r="FJ136" s="40">
        <f t="shared" si="290"/>
        <v>1</v>
      </c>
      <c r="FK136" s="38">
        <f t="shared" si="265"/>
        <v>12</v>
      </c>
      <c r="FL136">
        <v>7</v>
      </c>
      <c r="FM136">
        <v>7</v>
      </c>
      <c r="FN136">
        <v>7</v>
      </c>
      <c r="FO136">
        <v>6</v>
      </c>
      <c r="FP136">
        <v>7</v>
      </c>
      <c r="FQ136">
        <v>7</v>
      </c>
      <c r="FR136">
        <v>0</v>
      </c>
      <c r="FS136">
        <v>0</v>
      </c>
      <c r="FT136">
        <v>0</v>
      </c>
      <c r="FU136">
        <v>0</v>
      </c>
      <c r="FV136" s="38">
        <f t="shared" si="301"/>
        <v>21</v>
      </c>
      <c r="FW136" s="38">
        <f t="shared" si="302"/>
        <v>20</v>
      </c>
      <c r="FX136">
        <v>5</v>
      </c>
      <c r="FY136">
        <v>5</v>
      </c>
      <c r="FZ136">
        <v>5</v>
      </c>
      <c r="GA136">
        <v>5</v>
      </c>
      <c r="GB136">
        <v>5</v>
      </c>
      <c r="GC136">
        <v>4</v>
      </c>
      <c r="GD136">
        <v>5</v>
      </c>
      <c r="GE136">
        <v>0</v>
      </c>
      <c r="GF136">
        <v>5</v>
      </c>
      <c r="GG136">
        <v>4</v>
      </c>
      <c r="GH136">
        <v>4</v>
      </c>
      <c r="GI136">
        <v>3</v>
      </c>
      <c r="GJ136">
        <v>4</v>
      </c>
      <c r="GK136">
        <v>4</v>
      </c>
      <c r="GL136">
        <v>4</v>
      </c>
      <c r="GM136">
        <v>5</v>
      </c>
      <c r="GN136">
        <v>5</v>
      </c>
      <c r="GO136">
        <v>5</v>
      </c>
      <c r="GP136">
        <v>5</v>
      </c>
      <c r="GQ136">
        <v>5</v>
      </c>
      <c r="GR136">
        <v>5</v>
      </c>
      <c r="GS136">
        <v>5</v>
      </c>
      <c r="GT136">
        <v>5</v>
      </c>
      <c r="GU136">
        <v>4</v>
      </c>
      <c r="GV136">
        <v>4</v>
      </c>
      <c r="GW136">
        <v>5</v>
      </c>
      <c r="GX136">
        <v>5</v>
      </c>
      <c r="GY136">
        <v>5</v>
      </c>
      <c r="GZ136">
        <v>5</v>
      </c>
      <c r="HA136">
        <v>5</v>
      </c>
      <c r="HB136">
        <v>5</v>
      </c>
      <c r="HC136">
        <v>5</v>
      </c>
      <c r="HD136" s="38">
        <f t="shared" si="303"/>
        <v>5</v>
      </c>
      <c r="HE136" s="38">
        <f t="shared" si="304"/>
        <v>4.666666666666667</v>
      </c>
      <c r="HF136" s="38">
        <f t="shared" si="305"/>
        <v>3</v>
      </c>
      <c r="HG136" s="38">
        <f t="shared" si="306"/>
        <v>4.1428571428571432</v>
      </c>
      <c r="HH136" s="38">
        <f t="shared" si="307"/>
        <v>5</v>
      </c>
      <c r="HI136" s="38">
        <f t="shared" si="308"/>
        <v>4.5</v>
      </c>
      <c r="HJ136" s="38">
        <f t="shared" si="309"/>
        <v>5</v>
      </c>
      <c r="HK136" s="38">
        <f t="shared" si="310"/>
        <v>5</v>
      </c>
      <c r="HL136" t="s">
        <v>1029</v>
      </c>
      <c r="HM136">
        <v>1</v>
      </c>
      <c r="HN136" t="s">
        <v>584</v>
      </c>
      <c r="HO136">
        <v>2</v>
      </c>
      <c r="HP136">
        <v>0</v>
      </c>
      <c r="HQ136">
        <v>0</v>
      </c>
      <c r="HR136">
        <v>0</v>
      </c>
      <c r="HS136">
        <v>0</v>
      </c>
      <c r="HT136">
        <v>1</v>
      </c>
      <c r="HU136">
        <v>1</v>
      </c>
      <c r="HV136">
        <v>0</v>
      </c>
      <c r="HW136">
        <v>0</v>
      </c>
      <c r="HX136">
        <v>0</v>
      </c>
      <c r="HY136">
        <v>0</v>
      </c>
      <c r="HZ136">
        <v>0</v>
      </c>
      <c r="IA136">
        <v>0</v>
      </c>
      <c r="IB136">
        <v>0</v>
      </c>
      <c r="IC136">
        <v>0</v>
      </c>
      <c r="ID136">
        <v>0</v>
      </c>
      <c r="IE136">
        <v>0</v>
      </c>
      <c r="IF136">
        <v>1</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1</v>
      </c>
      <c r="JA136">
        <v>0</v>
      </c>
      <c r="JB136">
        <v>0</v>
      </c>
      <c r="JC136">
        <v>0</v>
      </c>
      <c r="JD136">
        <v>0</v>
      </c>
      <c r="JE136">
        <v>0</v>
      </c>
      <c r="JF136">
        <v>1</v>
      </c>
      <c r="JG136">
        <v>1</v>
      </c>
      <c r="JH136">
        <v>0</v>
      </c>
      <c r="JI136">
        <v>0</v>
      </c>
      <c r="JJ136">
        <v>0</v>
      </c>
      <c r="JK136">
        <v>0</v>
      </c>
      <c r="JL136">
        <v>0</v>
      </c>
      <c r="JM136">
        <v>0</v>
      </c>
      <c r="JN136">
        <v>0</v>
      </c>
      <c r="JO136">
        <v>3</v>
      </c>
      <c r="JP136">
        <v>3</v>
      </c>
      <c r="JQ136">
        <v>3</v>
      </c>
      <c r="JR136">
        <v>2</v>
      </c>
      <c r="JS136">
        <v>2</v>
      </c>
      <c r="JT136">
        <v>3</v>
      </c>
      <c r="JU136">
        <v>3</v>
      </c>
      <c r="JV136">
        <v>3</v>
      </c>
      <c r="JW136">
        <v>3</v>
      </c>
      <c r="JX136">
        <v>3</v>
      </c>
      <c r="JY136">
        <v>2</v>
      </c>
      <c r="JZ136">
        <v>3</v>
      </c>
      <c r="KA136">
        <v>3</v>
      </c>
      <c r="KB136">
        <v>3</v>
      </c>
      <c r="KC136">
        <v>2</v>
      </c>
      <c r="KD136" s="52">
        <f t="shared" si="311"/>
        <v>30</v>
      </c>
      <c r="KE136" s="48">
        <f t="shared" si="312"/>
        <v>11</v>
      </c>
      <c r="KF136" s="53">
        <f t="shared" si="313"/>
        <v>41</v>
      </c>
      <c r="KG136">
        <v>80</v>
      </c>
      <c r="KH136">
        <v>1</v>
      </c>
      <c r="KI136">
        <v>1</v>
      </c>
      <c r="KJ136">
        <v>0</v>
      </c>
      <c r="KK136">
        <v>0</v>
      </c>
      <c r="KL136">
        <v>0</v>
      </c>
      <c r="KM136">
        <v>0</v>
      </c>
      <c r="KN136">
        <v>0</v>
      </c>
      <c r="KO136">
        <v>0</v>
      </c>
      <c r="KP136">
        <v>0</v>
      </c>
      <c r="KQ136">
        <v>0</v>
      </c>
      <c r="KR136">
        <v>0</v>
      </c>
      <c r="KS136" t="s">
        <v>584</v>
      </c>
      <c r="KT136" t="s">
        <v>1030</v>
      </c>
      <c r="KU136" t="s">
        <v>584</v>
      </c>
      <c r="KV136">
        <v>6</v>
      </c>
      <c r="KW136">
        <v>1</v>
      </c>
      <c r="KX136">
        <v>1</v>
      </c>
      <c r="KY136">
        <v>1</v>
      </c>
      <c r="KZ136">
        <v>1</v>
      </c>
      <c r="LA136">
        <v>1</v>
      </c>
      <c r="LB136">
        <v>2</v>
      </c>
      <c r="LC136">
        <v>2</v>
      </c>
      <c r="LD136">
        <v>2</v>
      </c>
      <c r="LE136">
        <v>1</v>
      </c>
      <c r="LF136">
        <v>2</v>
      </c>
      <c r="LG136" t="s">
        <v>584</v>
      </c>
      <c r="LH136">
        <v>1</v>
      </c>
      <c r="LI136">
        <v>5</v>
      </c>
      <c r="LJ136">
        <v>1</v>
      </c>
      <c r="LK136">
        <v>1</v>
      </c>
      <c r="LL136">
        <v>1</v>
      </c>
      <c r="LM136">
        <v>1</v>
      </c>
      <c r="LN136">
        <v>5</v>
      </c>
      <c r="LO136">
        <v>5</v>
      </c>
      <c r="LP136">
        <v>5</v>
      </c>
      <c r="LQ136">
        <v>1</v>
      </c>
      <c r="LR136">
        <v>1</v>
      </c>
      <c r="LS136">
        <v>1</v>
      </c>
      <c r="LT136">
        <v>1</v>
      </c>
      <c r="LU136">
        <v>1</v>
      </c>
      <c r="LV136">
        <v>4</v>
      </c>
      <c r="LW136">
        <v>1</v>
      </c>
      <c r="LX136">
        <v>1</v>
      </c>
      <c r="LY136">
        <v>1</v>
      </c>
      <c r="LZ136">
        <v>1</v>
      </c>
      <c r="MA136">
        <v>1</v>
      </c>
      <c r="MB136" s="3">
        <f t="shared" si="262"/>
        <v>1</v>
      </c>
      <c r="MC136" s="3">
        <f t="shared" si="291"/>
        <v>1</v>
      </c>
      <c r="MD136" s="3">
        <f t="shared" si="250"/>
        <v>1</v>
      </c>
      <c r="ME136" s="3">
        <f t="shared" si="251"/>
        <v>1</v>
      </c>
      <c r="MF136" s="3">
        <f t="shared" si="248"/>
        <v>1</v>
      </c>
      <c r="MG136" s="3">
        <f t="shared" si="249"/>
        <v>1</v>
      </c>
      <c r="MH136" s="3">
        <f t="shared" si="292"/>
        <v>1</v>
      </c>
      <c r="MI136" s="3">
        <f t="shared" si="293"/>
        <v>1</v>
      </c>
      <c r="MJ136" s="3">
        <f t="shared" ref="MJ136:MJ180" si="314">LP136</f>
        <v>5</v>
      </c>
      <c r="MK136" s="3">
        <f t="shared" si="252"/>
        <v>1</v>
      </c>
      <c r="ML136" s="3">
        <f t="shared" ref="ML136:ML156" si="315">LR136</f>
        <v>1</v>
      </c>
      <c r="MM136" s="3">
        <f t="shared" ref="MM136:MM156" si="316">LS136</f>
        <v>1</v>
      </c>
      <c r="MN136" s="3">
        <f t="shared" ref="MN136:MN156" si="317">LT136</f>
        <v>1</v>
      </c>
      <c r="MO136" s="3">
        <f t="shared" si="253"/>
        <v>1</v>
      </c>
      <c r="MP136" s="3">
        <f t="shared" ref="MP136:MP173" si="318">LV136</f>
        <v>4</v>
      </c>
      <c r="MQ136" s="3">
        <f t="shared" ref="MQ136:MQ173" si="319">LW136</f>
        <v>1</v>
      </c>
      <c r="MR136" s="3">
        <f t="shared" si="255"/>
        <v>1</v>
      </c>
      <c r="MS136" s="3">
        <f t="shared" si="294"/>
        <v>5</v>
      </c>
      <c r="MT136" s="3">
        <f t="shared" si="254"/>
        <v>1</v>
      </c>
      <c r="MU136" s="3">
        <f t="shared" si="295"/>
        <v>5</v>
      </c>
      <c r="MV136" s="34">
        <f t="shared" si="296"/>
        <v>35</v>
      </c>
      <c r="MW136">
        <v>4</v>
      </c>
      <c r="MX136">
        <v>3</v>
      </c>
      <c r="MY136">
        <v>4</v>
      </c>
      <c r="MZ136">
        <v>4</v>
      </c>
      <c r="NA136">
        <v>3</v>
      </c>
      <c r="NB136">
        <v>3</v>
      </c>
      <c r="NC136">
        <v>1</v>
      </c>
      <c r="ND136">
        <v>1</v>
      </c>
      <c r="NE136">
        <v>3</v>
      </c>
      <c r="NF136">
        <v>1</v>
      </c>
      <c r="NG136">
        <v>2</v>
      </c>
      <c r="NH136" s="59">
        <f t="shared" ref="NH136:NH179" si="320">COUNTIF(MW136:NF136,"SKIP")</f>
        <v>0</v>
      </c>
      <c r="NI136">
        <f t="shared" ref="NI136:NI179" si="321">50-(NH136*5)</f>
        <v>50</v>
      </c>
      <c r="NJ136">
        <f t="shared" ref="NJ136:NJ179" si="322">SUM(MW136:NF136)</f>
        <v>27</v>
      </c>
      <c r="NK136" s="34">
        <f t="shared" ref="NK136:NK179" si="323">100*(NJ136/NI136)</f>
        <v>54</v>
      </c>
    </row>
    <row r="137" spans="1:375" x14ac:dyDescent="0.2">
      <c r="A137" t="s">
        <v>225</v>
      </c>
      <c r="B137">
        <v>136</v>
      </c>
      <c r="C137" s="26">
        <v>43040</v>
      </c>
      <c r="D137">
        <v>1</v>
      </c>
      <c r="E137">
        <v>9</v>
      </c>
      <c r="F137">
        <v>6</v>
      </c>
      <c r="G137">
        <v>0</v>
      </c>
      <c r="H137">
        <v>1</v>
      </c>
      <c r="I137">
        <v>0</v>
      </c>
      <c r="J137">
        <v>0</v>
      </c>
      <c r="K137">
        <v>0</v>
      </c>
      <c r="L137">
        <v>1</v>
      </c>
      <c r="M137">
        <v>1</v>
      </c>
      <c r="N137">
        <v>3</v>
      </c>
      <c r="O137">
        <v>0</v>
      </c>
      <c r="P137">
        <v>0</v>
      </c>
      <c r="Q137">
        <v>0</v>
      </c>
      <c r="R137">
        <v>0</v>
      </c>
      <c r="S137">
        <v>0</v>
      </c>
      <c r="T137">
        <f t="shared" si="263"/>
        <v>-1</v>
      </c>
      <c r="U137">
        <f t="shared" si="264"/>
        <v>2</v>
      </c>
      <c r="V137" s="35">
        <f t="shared" si="247"/>
        <v>5</v>
      </c>
      <c r="W137">
        <v>3</v>
      </c>
      <c r="X137">
        <v>0</v>
      </c>
      <c r="Y137">
        <v>0</v>
      </c>
      <c r="Z137">
        <v>0</v>
      </c>
      <c r="AA137">
        <v>0</v>
      </c>
      <c r="AB137">
        <v>1</v>
      </c>
      <c r="AC137">
        <v>0</v>
      </c>
      <c r="AD137">
        <v>2</v>
      </c>
      <c r="AE137">
        <v>3</v>
      </c>
      <c r="AF137">
        <v>3</v>
      </c>
      <c r="AG137">
        <v>1</v>
      </c>
      <c r="AH137">
        <v>1</v>
      </c>
      <c r="AI137">
        <v>1</v>
      </c>
      <c r="AJ137" s="38">
        <f t="shared" si="297"/>
        <v>9</v>
      </c>
      <c r="AK137" s="38">
        <f t="shared" si="298"/>
        <v>2</v>
      </c>
      <c r="AL137" s="38">
        <f t="shared" si="299"/>
        <v>4</v>
      </c>
      <c r="AM137" s="38">
        <f t="shared" si="300"/>
        <v>15</v>
      </c>
      <c r="AN137">
        <v>0</v>
      </c>
      <c r="AO137">
        <v>1</v>
      </c>
      <c r="AP137">
        <v>0</v>
      </c>
      <c r="AQ137">
        <v>0</v>
      </c>
      <c r="AR137">
        <v>0</v>
      </c>
      <c r="AS137">
        <v>1</v>
      </c>
      <c r="AT137">
        <v>0</v>
      </c>
      <c r="AU137">
        <v>0</v>
      </c>
      <c r="AV137">
        <v>0</v>
      </c>
      <c r="AW137">
        <v>0</v>
      </c>
      <c r="AX137">
        <v>1</v>
      </c>
      <c r="AY137">
        <v>0</v>
      </c>
      <c r="AZ137">
        <v>0</v>
      </c>
      <c r="BA137">
        <v>0</v>
      </c>
      <c r="BB137">
        <v>0</v>
      </c>
      <c r="BC137">
        <v>0</v>
      </c>
      <c r="BD137">
        <v>1</v>
      </c>
      <c r="BE137">
        <v>0</v>
      </c>
      <c r="BF137">
        <v>0</v>
      </c>
      <c r="BG137">
        <v>0</v>
      </c>
      <c r="BH137">
        <v>1</v>
      </c>
      <c r="BI137">
        <v>0</v>
      </c>
      <c r="BJ137">
        <v>0</v>
      </c>
      <c r="BK137">
        <v>0</v>
      </c>
      <c r="BL137">
        <v>0</v>
      </c>
      <c r="BM137">
        <v>1</v>
      </c>
      <c r="BN137">
        <v>0</v>
      </c>
      <c r="BO137">
        <v>0</v>
      </c>
      <c r="BP137">
        <v>0</v>
      </c>
      <c r="BQ137">
        <v>0</v>
      </c>
      <c r="BR137">
        <v>1</v>
      </c>
      <c r="BS137">
        <v>0</v>
      </c>
      <c r="BT137">
        <v>0</v>
      </c>
      <c r="BU137">
        <v>0</v>
      </c>
      <c r="BV137">
        <v>0</v>
      </c>
      <c r="BW137">
        <v>1</v>
      </c>
      <c r="BX137">
        <v>0</v>
      </c>
      <c r="BY137">
        <v>0</v>
      </c>
      <c r="BZ137">
        <v>0</v>
      </c>
      <c r="CA137">
        <v>0</v>
      </c>
      <c r="CB137">
        <v>1</v>
      </c>
      <c r="CC137">
        <v>0</v>
      </c>
      <c r="CD137">
        <v>0</v>
      </c>
      <c r="CE137">
        <v>0</v>
      </c>
      <c r="CF137">
        <v>0</v>
      </c>
      <c r="CG137">
        <v>0</v>
      </c>
      <c r="CH137">
        <v>1</v>
      </c>
      <c r="CI137">
        <v>0</v>
      </c>
      <c r="CJ137">
        <v>0</v>
      </c>
      <c r="CK137">
        <v>0</v>
      </c>
      <c r="CL137">
        <v>1</v>
      </c>
      <c r="CM137">
        <v>0</v>
      </c>
      <c r="CN137">
        <v>0</v>
      </c>
      <c r="CO137">
        <v>0</v>
      </c>
      <c r="CP137">
        <v>0</v>
      </c>
      <c r="CQ137">
        <v>1</v>
      </c>
      <c r="CR137">
        <v>0</v>
      </c>
      <c r="CS137">
        <v>0</v>
      </c>
      <c r="CT137">
        <v>0</v>
      </c>
      <c r="CU137">
        <v>0</v>
      </c>
      <c r="CV137">
        <v>1</v>
      </c>
      <c r="CW137">
        <v>0</v>
      </c>
      <c r="CX137">
        <v>0</v>
      </c>
      <c r="CY137">
        <v>0</v>
      </c>
      <c r="CZ137">
        <v>0</v>
      </c>
      <c r="DA137">
        <v>0</v>
      </c>
      <c r="DB137">
        <v>0</v>
      </c>
      <c r="DC137">
        <v>1</v>
      </c>
      <c r="DD137">
        <v>0</v>
      </c>
      <c r="DE137">
        <v>0</v>
      </c>
      <c r="DF137">
        <v>0</v>
      </c>
      <c r="DG137">
        <v>0</v>
      </c>
      <c r="DH137">
        <v>1</v>
      </c>
      <c r="DI137">
        <v>0</v>
      </c>
      <c r="DJ137">
        <v>0</v>
      </c>
      <c r="DK137">
        <v>1</v>
      </c>
      <c r="DL137">
        <v>0</v>
      </c>
      <c r="DM137">
        <v>0</v>
      </c>
      <c r="DN137">
        <v>0</v>
      </c>
      <c r="DO137">
        <v>0</v>
      </c>
      <c r="DP137">
        <v>0</v>
      </c>
      <c r="DQ137">
        <v>0</v>
      </c>
      <c r="DR137">
        <v>1</v>
      </c>
      <c r="DS137">
        <v>0</v>
      </c>
      <c r="DT137">
        <v>0</v>
      </c>
      <c r="DU137">
        <v>1</v>
      </c>
      <c r="DV137">
        <v>0</v>
      </c>
      <c r="DW137">
        <v>0</v>
      </c>
      <c r="DX137">
        <v>0</v>
      </c>
      <c r="DY137">
        <v>0</v>
      </c>
      <c r="DZ137">
        <v>1</v>
      </c>
      <c r="EA137">
        <v>0</v>
      </c>
      <c r="EB137">
        <v>0</v>
      </c>
      <c r="EC137">
        <v>0</v>
      </c>
      <c r="ED137">
        <v>0</v>
      </c>
      <c r="EF137">
        <v>0</v>
      </c>
      <c r="EG137">
        <v>1</v>
      </c>
      <c r="EH137">
        <v>0</v>
      </c>
      <c r="EI137">
        <v>0</v>
      </c>
      <c r="EJ137">
        <v>0</v>
      </c>
      <c r="EK137">
        <v>0</v>
      </c>
      <c r="EL137">
        <v>0</v>
      </c>
      <c r="EM137">
        <v>1</v>
      </c>
      <c r="EN137">
        <v>0</v>
      </c>
      <c r="EO137">
        <v>0</v>
      </c>
      <c r="EP137" s="40">
        <f t="shared" si="270"/>
        <v>1</v>
      </c>
      <c r="EQ137" s="40">
        <f t="shared" si="271"/>
        <v>0</v>
      </c>
      <c r="ER137" s="40">
        <f t="shared" si="272"/>
        <v>0</v>
      </c>
      <c r="ES137" s="40">
        <f t="shared" si="273"/>
        <v>1</v>
      </c>
      <c r="ET137" s="40">
        <f t="shared" si="274"/>
        <v>0</v>
      </c>
      <c r="EU137" s="40">
        <f t="shared" si="275"/>
        <v>0</v>
      </c>
      <c r="EV137" s="40">
        <f t="shared" si="276"/>
        <v>0</v>
      </c>
      <c r="EW137" s="40">
        <f t="shared" si="277"/>
        <v>0</v>
      </c>
      <c r="EX137" s="40">
        <f t="shared" si="278"/>
        <v>0</v>
      </c>
      <c r="EY137" s="40">
        <f t="shared" si="279"/>
        <v>1</v>
      </c>
      <c r="EZ137" s="40">
        <f t="shared" si="280"/>
        <v>0</v>
      </c>
      <c r="FA137" s="40">
        <f t="shared" si="281"/>
        <v>0</v>
      </c>
      <c r="FB137" s="40">
        <f t="shared" si="282"/>
        <v>0</v>
      </c>
      <c r="FC137" s="40">
        <f t="shared" si="283"/>
        <v>2</v>
      </c>
      <c r="FD137" s="40">
        <f t="shared" si="284"/>
        <v>2</v>
      </c>
      <c r="FE137" s="40">
        <f t="shared" si="285"/>
        <v>0</v>
      </c>
      <c r="FF137" s="40">
        <f t="shared" si="286"/>
        <v>2</v>
      </c>
      <c r="FG137" s="40">
        <f t="shared" si="287"/>
        <v>0</v>
      </c>
      <c r="FH137" s="40">
        <f t="shared" si="288"/>
        <v>0</v>
      </c>
      <c r="FI137" s="40">
        <f t="shared" si="289"/>
        <v>1</v>
      </c>
      <c r="FJ137" s="40">
        <f t="shared" si="290"/>
        <v>2</v>
      </c>
      <c r="FK137" s="38">
        <f t="shared" si="265"/>
        <v>12</v>
      </c>
      <c r="FL137">
        <v>0</v>
      </c>
      <c r="FM137">
        <v>6</v>
      </c>
      <c r="FN137">
        <v>0</v>
      </c>
      <c r="FO137">
        <v>0</v>
      </c>
      <c r="FP137">
        <v>0</v>
      </c>
      <c r="FQ137">
        <v>7</v>
      </c>
      <c r="FR137">
        <v>2</v>
      </c>
      <c r="FS137">
        <v>6</v>
      </c>
      <c r="FT137">
        <v>6</v>
      </c>
      <c r="FU137">
        <v>3</v>
      </c>
      <c r="FV137" s="38">
        <f t="shared" si="301"/>
        <v>11</v>
      </c>
      <c r="FW137" s="38">
        <f t="shared" si="302"/>
        <v>19</v>
      </c>
      <c r="FX137">
        <v>5</v>
      </c>
      <c r="FY137">
        <v>5</v>
      </c>
      <c r="FZ137">
        <v>5</v>
      </c>
      <c r="GA137">
        <v>5</v>
      </c>
      <c r="GB137">
        <v>5</v>
      </c>
      <c r="GC137">
        <v>4</v>
      </c>
      <c r="GD137">
        <v>4</v>
      </c>
      <c r="GE137">
        <v>0</v>
      </c>
      <c r="GF137">
        <v>1</v>
      </c>
      <c r="GG137">
        <v>4</v>
      </c>
      <c r="GH137">
        <v>5</v>
      </c>
      <c r="GI137">
        <v>5</v>
      </c>
      <c r="GJ137">
        <v>5</v>
      </c>
      <c r="GK137">
        <v>5</v>
      </c>
      <c r="GL137">
        <v>5</v>
      </c>
      <c r="GM137">
        <v>5</v>
      </c>
      <c r="GN137">
        <v>5</v>
      </c>
      <c r="GO137">
        <v>5</v>
      </c>
      <c r="GP137">
        <v>1</v>
      </c>
      <c r="GQ137">
        <v>3</v>
      </c>
      <c r="GR137">
        <v>5</v>
      </c>
      <c r="GS137">
        <v>3</v>
      </c>
      <c r="GT137">
        <v>4</v>
      </c>
      <c r="GU137">
        <v>5</v>
      </c>
      <c r="GV137">
        <v>5</v>
      </c>
      <c r="GW137">
        <v>5</v>
      </c>
      <c r="GX137">
        <v>5</v>
      </c>
      <c r="GY137">
        <v>5</v>
      </c>
      <c r="GZ137">
        <v>5</v>
      </c>
      <c r="HA137">
        <v>5</v>
      </c>
      <c r="HB137">
        <v>1</v>
      </c>
      <c r="HC137">
        <v>3</v>
      </c>
      <c r="HD137" s="38">
        <f t="shared" si="303"/>
        <v>5</v>
      </c>
      <c r="HE137" s="38">
        <f t="shared" si="304"/>
        <v>4.333333333333333</v>
      </c>
      <c r="HF137" s="38">
        <f t="shared" si="305"/>
        <v>1.6666666666666667</v>
      </c>
      <c r="HG137" s="38">
        <f t="shared" si="306"/>
        <v>5</v>
      </c>
      <c r="HH137" s="38">
        <f t="shared" si="307"/>
        <v>3.4</v>
      </c>
      <c r="HI137" s="38">
        <f t="shared" si="308"/>
        <v>4.75</v>
      </c>
      <c r="HJ137" s="38">
        <f t="shared" si="309"/>
        <v>5</v>
      </c>
      <c r="HK137" s="38">
        <f t="shared" si="310"/>
        <v>3</v>
      </c>
      <c r="HL137" t="s">
        <v>1031</v>
      </c>
      <c r="HM137">
        <v>1</v>
      </c>
      <c r="HN137" t="s">
        <v>1032</v>
      </c>
      <c r="HO137">
        <v>7</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1</v>
      </c>
      <c r="IL137">
        <v>0</v>
      </c>
      <c r="IM137">
        <v>0</v>
      </c>
      <c r="IN137">
        <v>0</v>
      </c>
      <c r="IO137">
        <v>0</v>
      </c>
      <c r="IP137">
        <v>0</v>
      </c>
      <c r="IQ137">
        <v>0</v>
      </c>
      <c r="IR137">
        <v>0</v>
      </c>
      <c r="IS137">
        <v>0</v>
      </c>
      <c r="IT137">
        <v>0</v>
      </c>
      <c r="IU137">
        <v>0</v>
      </c>
      <c r="IV137">
        <v>0</v>
      </c>
      <c r="IW137">
        <v>1</v>
      </c>
      <c r="IX137">
        <v>1</v>
      </c>
      <c r="IY137">
        <v>1</v>
      </c>
      <c r="IZ137">
        <v>0</v>
      </c>
      <c r="JA137">
        <v>1</v>
      </c>
      <c r="JB137">
        <v>0</v>
      </c>
      <c r="JC137">
        <v>0</v>
      </c>
      <c r="JD137">
        <v>0</v>
      </c>
      <c r="JE137">
        <v>1</v>
      </c>
      <c r="JF137">
        <v>0</v>
      </c>
      <c r="JG137">
        <v>0</v>
      </c>
      <c r="JH137">
        <v>0</v>
      </c>
      <c r="JI137">
        <v>0</v>
      </c>
      <c r="JJ137">
        <v>0</v>
      </c>
      <c r="JK137">
        <v>0</v>
      </c>
      <c r="JL137">
        <v>0</v>
      </c>
      <c r="JM137">
        <v>0</v>
      </c>
      <c r="JN137">
        <v>0</v>
      </c>
      <c r="JO137">
        <v>0</v>
      </c>
      <c r="JP137">
        <v>0</v>
      </c>
      <c r="JQ137">
        <v>0</v>
      </c>
      <c r="JR137">
        <v>0</v>
      </c>
      <c r="JS137">
        <v>0</v>
      </c>
      <c r="JT137">
        <v>3</v>
      </c>
      <c r="JU137">
        <v>3</v>
      </c>
      <c r="JV137">
        <v>3</v>
      </c>
      <c r="JW137">
        <v>3</v>
      </c>
      <c r="JX137">
        <v>0</v>
      </c>
      <c r="JY137">
        <v>0</v>
      </c>
      <c r="JZ137">
        <v>3</v>
      </c>
      <c r="KA137">
        <v>3</v>
      </c>
      <c r="KB137">
        <v>3</v>
      </c>
      <c r="KC137">
        <v>2</v>
      </c>
      <c r="KD137" s="52">
        <f t="shared" si="311"/>
        <v>12</v>
      </c>
      <c r="KE137" s="48">
        <f t="shared" si="312"/>
        <v>11</v>
      </c>
      <c r="KF137" s="53">
        <f t="shared" si="313"/>
        <v>23</v>
      </c>
      <c r="KG137">
        <v>54</v>
      </c>
      <c r="KH137">
        <v>1</v>
      </c>
      <c r="KI137">
        <v>1</v>
      </c>
      <c r="KJ137">
        <v>1</v>
      </c>
      <c r="KK137">
        <v>0</v>
      </c>
      <c r="KL137">
        <v>0</v>
      </c>
      <c r="KM137">
        <v>0</v>
      </c>
      <c r="KN137">
        <v>0</v>
      </c>
      <c r="KO137">
        <v>0</v>
      </c>
      <c r="KP137">
        <v>0</v>
      </c>
      <c r="KQ137">
        <v>0</v>
      </c>
      <c r="KR137">
        <v>0</v>
      </c>
      <c r="KS137" t="s">
        <v>1033</v>
      </c>
      <c r="KT137" t="s">
        <v>1034</v>
      </c>
      <c r="KU137" t="s">
        <v>736</v>
      </c>
      <c r="KV137">
        <v>2</v>
      </c>
      <c r="KW137">
        <v>1</v>
      </c>
      <c r="KX137">
        <v>0</v>
      </c>
      <c r="KY137">
        <v>1</v>
      </c>
      <c r="KZ137">
        <v>0</v>
      </c>
      <c r="LA137">
        <v>2</v>
      </c>
      <c r="LB137">
        <v>2</v>
      </c>
      <c r="LC137">
        <v>2</v>
      </c>
      <c r="LD137">
        <v>2</v>
      </c>
      <c r="LE137">
        <v>1</v>
      </c>
      <c r="LF137">
        <v>1</v>
      </c>
      <c r="LG137" t="s">
        <v>1035</v>
      </c>
      <c r="LH137">
        <v>2</v>
      </c>
      <c r="LI137">
        <v>3</v>
      </c>
      <c r="LJ137">
        <v>4</v>
      </c>
      <c r="LK137">
        <v>4</v>
      </c>
      <c r="LL137">
        <v>2</v>
      </c>
      <c r="LM137">
        <v>3</v>
      </c>
      <c r="LN137">
        <v>4</v>
      </c>
      <c r="LO137">
        <v>1</v>
      </c>
      <c r="LP137">
        <v>3</v>
      </c>
      <c r="LQ137">
        <v>2</v>
      </c>
      <c r="LR137">
        <v>2</v>
      </c>
      <c r="LS137">
        <v>5</v>
      </c>
      <c r="LT137">
        <v>2</v>
      </c>
      <c r="LU137">
        <v>1</v>
      </c>
      <c r="LV137">
        <v>2</v>
      </c>
      <c r="LW137">
        <v>2</v>
      </c>
      <c r="LX137">
        <v>3</v>
      </c>
      <c r="LY137">
        <v>4</v>
      </c>
      <c r="LZ137">
        <v>2</v>
      </c>
      <c r="MA137">
        <v>3</v>
      </c>
      <c r="MB137" s="3">
        <f t="shared" si="262"/>
        <v>2</v>
      </c>
      <c r="MC137" s="3">
        <f t="shared" si="291"/>
        <v>3</v>
      </c>
      <c r="MD137" s="3">
        <f t="shared" si="250"/>
        <v>4</v>
      </c>
      <c r="ME137" s="3">
        <f t="shared" si="251"/>
        <v>4</v>
      </c>
      <c r="MF137" s="3">
        <f t="shared" si="248"/>
        <v>2</v>
      </c>
      <c r="MG137" s="3">
        <f t="shared" si="249"/>
        <v>3</v>
      </c>
      <c r="MH137" s="3">
        <f t="shared" si="292"/>
        <v>2</v>
      </c>
      <c r="MI137" s="3">
        <f t="shared" si="293"/>
        <v>5</v>
      </c>
      <c r="MJ137" s="3">
        <f t="shared" si="314"/>
        <v>3</v>
      </c>
      <c r="MK137" s="3">
        <f t="shared" si="252"/>
        <v>2</v>
      </c>
      <c r="ML137" s="3">
        <f t="shared" si="315"/>
        <v>2</v>
      </c>
      <c r="MM137" s="3">
        <f t="shared" si="316"/>
        <v>5</v>
      </c>
      <c r="MN137" s="3">
        <f t="shared" si="317"/>
        <v>2</v>
      </c>
      <c r="MO137" s="3">
        <f t="shared" si="253"/>
        <v>1</v>
      </c>
      <c r="MP137" s="3">
        <f t="shared" si="318"/>
        <v>2</v>
      </c>
      <c r="MQ137" s="3">
        <f t="shared" si="319"/>
        <v>2</v>
      </c>
      <c r="MR137" s="3">
        <f t="shared" si="255"/>
        <v>3</v>
      </c>
      <c r="MS137" s="3">
        <f t="shared" si="294"/>
        <v>2</v>
      </c>
      <c r="MT137" s="3">
        <f t="shared" si="254"/>
        <v>2</v>
      </c>
      <c r="MU137" s="3">
        <f t="shared" si="295"/>
        <v>3</v>
      </c>
      <c r="MV137" s="34">
        <f t="shared" si="296"/>
        <v>54</v>
      </c>
      <c r="MW137">
        <v>1</v>
      </c>
      <c r="MX137">
        <v>2</v>
      </c>
      <c r="MY137">
        <v>2</v>
      </c>
      <c r="MZ137">
        <v>3</v>
      </c>
      <c r="NA137">
        <v>0</v>
      </c>
      <c r="NB137">
        <v>5</v>
      </c>
      <c r="NC137">
        <v>0</v>
      </c>
      <c r="ND137">
        <v>2</v>
      </c>
      <c r="NE137">
        <v>1</v>
      </c>
      <c r="NF137">
        <v>1</v>
      </c>
      <c r="NG137">
        <v>2</v>
      </c>
      <c r="NH137" s="59">
        <f t="shared" si="320"/>
        <v>0</v>
      </c>
      <c r="NI137">
        <f t="shared" si="321"/>
        <v>50</v>
      </c>
      <c r="NJ137">
        <f t="shared" si="322"/>
        <v>17</v>
      </c>
      <c r="NK137" s="34">
        <f t="shared" si="323"/>
        <v>34</v>
      </c>
    </row>
    <row r="138" spans="1:375" x14ac:dyDescent="0.2">
      <c r="A138" t="s">
        <v>226</v>
      </c>
      <c r="B138">
        <v>137</v>
      </c>
      <c r="C138" s="26">
        <v>43039</v>
      </c>
      <c r="D138">
        <v>3</v>
      </c>
      <c r="E138">
        <v>8</v>
      </c>
      <c r="F138">
        <v>5</v>
      </c>
      <c r="G138">
        <v>0</v>
      </c>
      <c r="H138">
        <v>1</v>
      </c>
      <c r="I138">
        <v>0</v>
      </c>
      <c r="J138">
        <v>0</v>
      </c>
      <c r="K138">
        <v>0</v>
      </c>
      <c r="L138">
        <v>1</v>
      </c>
      <c r="M138">
        <v>1</v>
      </c>
      <c r="N138">
        <v>3</v>
      </c>
      <c r="O138">
        <v>0</v>
      </c>
      <c r="P138">
        <v>5</v>
      </c>
      <c r="Q138">
        <v>0</v>
      </c>
      <c r="R138">
        <v>3</v>
      </c>
      <c r="S138">
        <v>1</v>
      </c>
      <c r="T138">
        <f t="shared" si="263"/>
        <v>-1</v>
      </c>
      <c r="U138">
        <f t="shared" si="264"/>
        <v>2</v>
      </c>
      <c r="V138" s="35">
        <f t="shared" si="247"/>
        <v>14</v>
      </c>
      <c r="W138">
        <v>1</v>
      </c>
      <c r="X138">
        <v>0</v>
      </c>
      <c r="Y138">
        <v>0</v>
      </c>
      <c r="Z138">
        <v>1</v>
      </c>
      <c r="AA138">
        <v>1</v>
      </c>
      <c r="AB138">
        <v>1</v>
      </c>
      <c r="AC138">
        <v>0</v>
      </c>
      <c r="AD138">
        <v>1</v>
      </c>
      <c r="AE138">
        <v>1</v>
      </c>
      <c r="AF138">
        <v>1</v>
      </c>
      <c r="AG138">
        <v>1</v>
      </c>
      <c r="AH138">
        <v>0</v>
      </c>
      <c r="AI138">
        <v>2</v>
      </c>
      <c r="AJ138" s="38">
        <f t="shared" si="297"/>
        <v>4</v>
      </c>
      <c r="AK138" s="38">
        <f t="shared" si="298"/>
        <v>3</v>
      </c>
      <c r="AL138" s="38">
        <f t="shared" si="299"/>
        <v>3</v>
      </c>
      <c r="AM138" s="38">
        <f t="shared" si="300"/>
        <v>10</v>
      </c>
      <c r="AN138">
        <v>1</v>
      </c>
      <c r="AO138">
        <v>0</v>
      </c>
      <c r="AP138">
        <v>0</v>
      </c>
      <c r="AQ138">
        <v>0</v>
      </c>
      <c r="AR138">
        <v>0</v>
      </c>
      <c r="AS138">
        <v>1</v>
      </c>
      <c r="AT138">
        <v>0</v>
      </c>
      <c r="AU138">
        <v>0</v>
      </c>
      <c r="AV138">
        <v>0</v>
      </c>
      <c r="AW138">
        <v>0</v>
      </c>
      <c r="AX138">
        <v>1</v>
      </c>
      <c r="AY138">
        <v>0</v>
      </c>
      <c r="AZ138">
        <v>0</v>
      </c>
      <c r="BA138">
        <v>0</v>
      </c>
      <c r="BB138">
        <v>0</v>
      </c>
      <c r="BC138">
        <v>0</v>
      </c>
      <c r="BD138">
        <v>1</v>
      </c>
      <c r="BE138">
        <v>0</v>
      </c>
      <c r="BF138">
        <v>0</v>
      </c>
      <c r="BG138">
        <v>0</v>
      </c>
      <c r="BH138">
        <v>1</v>
      </c>
      <c r="BI138">
        <v>0</v>
      </c>
      <c r="BJ138">
        <v>0</v>
      </c>
      <c r="BK138">
        <v>0</v>
      </c>
      <c r="BL138">
        <v>0</v>
      </c>
      <c r="BM138">
        <v>1</v>
      </c>
      <c r="BN138">
        <v>0</v>
      </c>
      <c r="BO138">
        <v>0</v>
      </c>
      <c r="BP138">
        <v>0</v>
      </c>
      <c r="BQ138">
        <v>0</v>
      </c>
      <c r="BR138">
        <v>1</v>
      </c>
      <c r="BS138">
        <v>0</v>
      </c>
      <c r="BT138">
        <v>0</v>
      </c>
      <c r="BU138">
        <v>0</v>
      </c>
      <c r="BV138">
        <v>0</v>
      </c>
      <c r="BW138">
        <v>0</v>
      </c>
      <c r="BX138">
        <v>1</v>
      </c>
      <c r="BY138">
        <v>0</v>
      </c>
      <c r="BZ138">
        <v>0</v>
      </c>
      <c r="CA138">
        <v>0</v>
      </c>
      <c r="CB138">
        <v>1</v>
      </c>
      <c r="CC138">
        <v>0</v>
      </c>
      <c r="CD138">
        <v>0</v>
      </c>
      <c r="CE138">
        <v>0</v>
      </c>
      <c r="CF138">
        <v>0</v>
      </c>
      <c r="CG138">
        <v>1</v>
      </c>
      <c r="CH138">
        <v>0</v>
      </c>
      <c r="CI138">
        <v>0</v>
      </c>
      <c r="CJ138">
        <v>0</v>
      </c>
      <c r="CK138">
        <v>0</v>
      </c>
      <c r="CL138">
        <v>0</v>
      </c>
      <c r="CM138">
        <v>1</v>
      </c>
      <c r="CN138">
        <v>0</v>
      </c>
      <c r="CO138">
        <v>0</v>
      </c>
      <c r="CP138">
        <v>0</v>
      </c>
      <c r="CQ138">
        <v>0</v>
      </c>
      <c r="CR138">
        <v>1</v>
      </c>
      <c r="CS138">
        <v>0</v>
      </c>
      <c r="CT138">
        <v>0</v>
      </c>
      <c r="CU138">
        <v>0</v>
      </c>
      <c r="CV138">
        <v>0</v>
      </c>
      <c r="CW138">
        <v>1</v>
      </c>
      <c r="CX138">
        <v>0</v>
      </c>
      <c r="CY138">
        <v>0</v>
      </c>
      <c r="CZ138">
        <v>0</v>
      </c>
      <c r="DA138">
        <v>1</v>
      </c>
      <c r="DB138">
        <v>0</v>
      </c>
      <c r="DC138">
        <v>0</v>
      </c>
      <c r="DD138">
        <v>0</v>
      </c>
      <c r="DE138">
        <v>0</v>
      </c>
      <c r="DF138">
        <v>0</v>
      </c>
      <c r="DG138">
        <v>1</v>
      </c>
      <c r="DH138">
        <v>0</v>
      </c>
      <c r="DI138">
        <v>0</v>
      </c>
      <c r="DJ138">
        <v>0</v>
      </c>
      <c r="DK138">
        <v>1</v>
      </c>
      <c r="DL138">
        <v>0</v>
      </c>
      <c r="DM138">
        <v>0</v>
      </c>
      <c r="DN138">
        <v>0</v>
      </c>
      <c r="DO138">
        <v>0</v>
      </c>
      <c r="DP138">
        <v>0</v>
      </c>
      <c r="DQ138">
        <v>1</v>
      </c>
      <c r="DR138">
        <v>0</v>
      </c>
      <c r="DS138">
        <v>0</v>
      </c>
      <c r="DT138">
        <v>0</v>
      </c>
      <c r="DU138">
        <v>1</v>
      </c>
      <c r="DV138">
        <v>0</v>
      </c>
      <c r="DW138">
        <v>0</v>
      </c>
      <c r="DX138">
        <v>0</v>
      </c>
      <c r="DY138">
        <v>0</v>
      </c>
      <c r="DZ138">
        <v>1</v>
      </c>
      <c r="EA138">
        <v>0</v>
      </c>
      <c r="EB138">
        <v>0</v>
      </c>
      <c r="EC138">
        <v>0</v>
      </c>
      <c r="ED138">
        <v>0</v>
      </c>
      <c r="EF138">
        <v>0</v>
      </c>
      <c r="EG138">
        <v>1</v>
      </c>
      <c r="EH138">
        <v>0</v>
      </c>
      <c r="EI138">
        <v>0</v>
      </c>
      <c r="EJ138">
        <v>0</v>
      </c>
      <c r="EK138">
        <v>0</v>
      </c>
      <c r="EL138">
        <v>0</v>
      </c>
      <c r="EM138">
        <v>1</v>
      </c>
      <c r="EN138">
        <v>0</v>
      </c>
      <c r="EO138">
        <v>0</v>
      </c>
      <c r="EP138" s="40">
        <f t="shared" si="270"/>
        <v>0</v>
      </c>
      <c r="EQ138" s="40">
        <f t="shared" si="271"/>
        <v>0</v>
      </c>
      <c r="ER138" s="40">
        <f t="shared" si="272"/>
        <v>0</v>
      </c>
      <c r="ES138" s="40">
        <f t="shared" si="273"/>
        <v>1</v>
      </c>
      <c r="ET138" s="40">
        <f t="shared" si="274"/>
        <v>0</v>
      </c>
      <c r="EU138" s="40">
        <f t="shared" si="275"/>
        <v>0</v>
      </c>
      <c r="EV138" s="40">
        <f t="shared" si="276"/>
        <v>0</v>
      </c>
      <c r="EW138" s="40">
        <f t="shared" si="277"/>
        <v>1</v>
      </c>
      <c r="EX138" s="40">
        <f t="shared" si="278"/>
        <v>0</v>
      </c>
      <c r="EY138" s="40">
        <f t="shared" si="279"/>
        <v>0</v>
      </c>
      <c r="EZ138" s="40">
        <f t="shared" si="280"/>
        <v>1</v>
      </c>
      <c r="FA138" s="40">
        <f t="shared" si="281"/>
        <v>1</v>
      </c>
      <c r="FB138" s="40">
        <f t="shared" si="282"/>
        <v>1</v>
      </c>
      <c r="FC138" s="40">
        <f t="shared" si="283"/>
        <v>0</v>
      </c>
      <c r="FD138" s="40">
        <f t="shared" si="284"/>
        <v>1</v>
      </c>
      <c r="FE138" s="40">
        <f t="shared" si="285"/>
        <v>0</v>
      </c>
      <c r="FF138" s="40">
        <f t="shared" si="286"/>
        <v>1</v>
      </c>
      <c r="FG138" s="40">
        <f t="shared" si="287"/>
        <v>0</v>
      </c>
      <c r="FH138" s="40">
        <f t="shared" si="288"/>
        <v>0</v>
      </c>
      <c r="FI138" s="40">
        <f t="shared" si="289"/>
        <v>1</v>
      </c>
      <c r="FJ138" s="40">
        <f t="shared" si="290"/>
        <v>2</v>
      </c>
      <c r="FK138" s="38">
        <f t="shared" si="265"/>
        <v>10</v>
      </c>
      <c r="FL138">
        <v>1</v>
      </c>
      <c r="FM138">
        <v>5</v>
      </c>
      <c r="FN138">
        <v>7</v>
      </c>
      <c r="FO138">
        <v>6</v>
      </c>
      <c r="FP138">
        <v>6</v>
      </c>
      <c r="FQ138">
        <v>6</v>
      </c>
      <c r="FR138">
        <v>3</v>
      </c>
      <c r="FS138">
        <v>2</v>
      </c>
      <c r="FT138">
        <v>2</v>
      </c>
      <c r="FU138">
        <v>1</v>
      </c>
      <c r="FV138" s="38">
        <f t="shared" si="301"/>
        <v>20</v>
      </c>
      <c r="FW138" s="38">
        <f t="shared" si="302"/>
        <v>19</v>
      </c>
      <c r="FX138">
        <v>0</v>
      </c>
      <c r="FY138">
        <v>0</v>
      </c>
      <c r="FZ138">
        <v>0</v>
      </c>
      <c r="GA138">
        <v>3</v>
      </c>
      <c r="GB138">
        <v>3</v>
      </c>
      <c r="GC138">
        <v>0</v>
      </c>
      <c r="GD138">
        <v>5</v>
      </c>
      <c r="GE138">
        <v>1</v>
      </c>
      <c r="GF138">
        <v>4</v>
      </c>
      <c r="GG138">
        <v>0</v>
      </c>
      <c r="GH138">
        <v>0</v>
      </c>
      <c r="GI138">
        <v>0</v>
      </c>
      <c r="GJ138">
        <v>0</v>
      </c>
      <c r="GK138">
        <v>0</v>
      </c>
      <c r="GL138">
        <v>0</v>
      </c>
      <c r="GM138">
        <v>0</v>
      </c>
      <c r="GN138">
        <v>0</v>
      </c>
      <c r="GO138">
        <v>0</v>
      </c>
      <c r="GP138">
        <v>1</v>
      </c>
      <c r="GQ138">
        <v>2</v>
      </c>
      <c r="GR138">
        <v>4</v>
      </c>
      <c r="GS138">
        <v>3</v>
      </c>
      <c r="GT138">
        <v>1</v>
      </c>
      <c r="GU138">
        <v>0</v>
      </c>
      <c r="GV138">
        <v>1</v>
      </c>
      <c r="GW138">
        <v>0</v>
      </c>
      <c r="GX138">
        <v>0</v>
      </c>
      <c r="GY138">
        <v>1</v>
      </c>
      <c r="GZ138">
        <v>2</v>
      </c>
      <c r="HA138">
        <v>5</v>
      </c>
      <c r="HB138">
        <v>5</v>
      </c>
      <c r="HC138">
        <v>5</v>
      </c>
      <c r="HD138" s="38">
        <f t="shared" si="303"/>
        <v>0.75</v>
      </c>
      <c r="HE138" s="38">
        <f t="shared" si="304"/>
        <v>2.6666666666666665</v>
      </c>
      <c r="HF138" s="38">
        <f t="shared" si="305"/>
        <v>1.6666666666666667</v>
      </c>
      <c r="HG138" s="38">
        <f t="shared" si="306"/>
        <v>0</v>
      </c>
      <c r="HH138" s="38">
        <f t="shared" si="307"/>
        <v>2</v>
      </c>
      <c r="HI138" s="38">
        <f t="shared" si="308"/>
        <v>0.5</v>
      </c>
      <c r="HJ138" s="38">
        <f t="shared" si="309"/>
        <v>1</v>
      </c>
      <c r="HK138" s="38">
        <f t="shared" si="310"/>
        <v>5</v>
      </c>
      <c r="HL138" t="s">
        <v>700</v>
      </c>
      <c r="HM138">
        <v>1</v>
      </c>
      <c r="HN138" t="s">
        <v>1036</v>
      </c>
      <c r="HO138">
        <v>1</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1</v>
      </c>
      <c r="JA138">
        <v>1</v>
      </c>
      <c r="JB138">
        <v>0</v>
      </c>
      <c r="JC138">
        <v>0</v>
      </c>
      <c r="JD138">
        <v>0</v>
      </c>
      <c r="JE138">
        <v>0</v>
      </c>
      <c r="JF138">
        <v>1</v>
      </c>
      <c r="JG138">
        <v>1</v>
      </c>
      <c r="JH138">
        <v>0</v>
      </c>
      <c r="JI138">
        <v>0</v>
      </c>
      <c r="JJ138">
        <v>0</v>
      </c>
      <c r="JK138">
        <v>0</v>
      </c>
      <c r="JL138">
        <v>0</v>
      </c>
      <c r="JM138">
        <v>0</v>
      </c>
      <c r="JN138">
        <v>0</v>
      </c>
      <c r="JO138">
        <v>0</v>
      </c>
      <c r="JP138">
        <v>1</v>
      </c>
      <c r="JQ138">
        <v>0</v>
      </c>
      <c r="JR138">
        <v>1</v>
      </c>
      <c r="JS138">
        <v>3</v>
      </c>
      <c r="JT138">
        <v>1</v>
      </c>
      <c r="JU138">
        <v>0</v>
      </c>
      <c r="JV138">
        <v>1</v>
      </c>
      <c r="JW138">
        <v>0</v>
      </c>
      <c r="JX138">
        <v>0</v>
      </c>
      <c r="JY138">
        <v>0</v>
      </c>
      <c r="JZ138">
        <v>1</v>
      </c>
      <c r="KA138">
        <v>0</v>
      </c>
      <c r="KB138">
        <v>0</v>
      </c>
      <c r="KC138">
        <v>0</v>
      </c>
      <c r="KD138" s="52">
        <f t="shared" si="311"/>
        <v>7</v>
      </c>
      <c r="KE138" s="48">
        <f t="shared" si="312"/>
        <v>1</v>
      </c>
      <c r="KF138" s="53">
        <f t="shared" si="313"/>
        <v>8</v>
      </c>
      <c r="KG138">
        <v>58</v>
      </c>
      <c r="KH138">
        <v>1</v>
      </c>
      <c r="KI138">
        <v>0</v>
      </c>
      <c r="KJ138">
        <v>1</v>
      </c>
      <c r="KK138">
        <v>0</v>
      </c>
      <c r="KL138">
        <v>1</v>
      </c>
      <c r="KM138">
        <v>0</v>
      </c>
      <c r="KN138">
        <v>0</v>
      </c>
      <c r="KO138">
        <v>0</v>
      </c>
      <c r="KP138">
        <v>1</v>
      </c>
      <c r="KQ138">
        <v>0</v>
      </c>
      <c r="KR138">
        <v>0</v>
      </c>
      <c r="KS138" t="s">
        <v>580</v>
      </c>
      <c r="KT138" t="s">
        <v>1037</v>
      </c>
      <c r="KU138" t="s">
        <v>1038</v>
      </c>
      <c r="KV138">
        <v>3</v>
      </c>
      <c r="KW138">
        <v>0</v>
      </c>
      <c r="KX138">
        <v>0</v>
      </c>
      <c r="KY138">
        <v>2</v>
      </c>
      <c r="KZ138">
        <v>0</v>
      </c>
      <c r="LA138">
        <v>2</v>
      </c>
      <c r="LB138">
        <v>2</v>
      </c>
      <c r="LC138">
        <v>2</v>
      </c>
      <c r="LD138">
        <v>2</v>
      </c>
      <c r="LE138">
        <v>2</v>
      </c>
      <c r="LF138">
        <v>1</v>
      </c>
      <c r="LG138" t="s">
        <v>1039</v>
      </c>
      <c r="LH138">
        <v>4</v>
      </c>
      <c r="LI138">
        <v>3</v>
      </c>
      <c r="LJ138">
        <v>4</v>
      </c>
      <c r="LK138">
        <v>4</v>
      </c>
      <c r="LL138">
        <v>2</v>
      </c>
      <c r="LM138">
        <v>3</v>
      </c>
      <c r="LN138">
        <v>4</v>
      </c>
      <c r="LO138">
        <v>2</v>
      </c>
      <c r="LP138">
        <v>5</v>
      </c>
      <c r="LQ138">
        <v>2</v>
      </c>
      <c r="LR138">
        <v>5</v>
      </c>
      <c r="LS138">
        <v>3</v>
      </c>
      <c r="LT138">
        <v>4</v>
      </c>
      <c r="LU138">
        <v>4</v>
      </c>
      <c r="LV138">
        <v>3</v>
      </c>
      <c r="LW138">
        <v>5</v>
      </c>
      <c r="LX138">
        <v>4</v>
      </c>
      <c r="LY138">
        <v>1</v>
      </c>
      <c r="LZ138">
        <v>3</v>
      </c>
      <c r="MA138">
        <v>3</v>
      </c>
      <c r="MB138" s="3">
        <f t="shared" si="262"/>
        <v>4</v>
      </c>
      <c r="MC138" s="3">
        <f t="shared" si="291"/>
        <v>3</v>
      </c>
      <c r="MD138" s="3">
        <f t="shared" si="250"/>
        <v>4</v>
      </c>
      <c r="ME138" s="3">
        <f t="shared" si="251"/>
        <v>4</v>
      </c>
      <c r="MF138" s="3">
        <f t="shared" ref="MF138:MF169" si="324">LL138</f>
        <v>2</v>
      </c>
      <c r="MG138" s="3">
        <f t="shared" ref="MG138:MG169" si="325">LM138</f>
        <v>3</v>
      </c>
      <c r="MH138" s="3">
        <f t="shared" si="292"/>
        <v>2</v>
      </c>
      <c r="MI138" s="3">
        <f t="shared" si="293"/>
        <v>4</v>
      </c>
      <c r="MJ138" s="3">
        <f t="shared" si="314"/>
        <v>5</v>
      </c>
      <c r="MK138" s="3">
        <f t="shared" si="252"/>
        <v>2</v>
      </c>
      <c r="ML138" s="3">
        <f t="shared" si="315"/>
        <v>5</v>
      </c>
      <c r="MM138" s="3">
        <f t="shared" si="316"/>
        <v>3</v>
      </c>
      <c r="MN138" s="3">
        <f t="shared" si="317"/>
        <v>4</v>
      </c>
      <c r="MO138" s="3">
        <f t="shared" si="253"/>
        <v>4</v>
      </c>
      <c r="MP138" s="3">
        <f t="shared" si="318"/>
        <v>3</v>
      </c>
      <c r="MQ138" s="3">
        <f t="shared" si="319"/>
        <v>5</v>
      </c>
      <c r="MR138" s="3">
        <f t="shared" si="255"/>
        <v>4</v>
      </c>
      <c r="MS138" s="3">
        <f t="shared" si="294"/>
        <v>5</v>
      </c>
      <c r="MT138" s="3">
        <f t="shared" si="254"/>
        <v>3</v>
      </c>
      <c r="MU138" s="3">
        <f t="shared" si="295"/>
        <v>3</v>
      </c>
      <c r="MV138" s="34">
        <f t="shared" si="296"/>
        <v>72</v>
      </c>
      <c r="MW138">
        <v>1</v>
      </c>
      <c r="MX138">
        <v>1</v>
      </c>
      <c r="MY138">
        <v>1</v>
      </c>
      <c r="MZ138">
        <v>1</v>
      </c>
      <c r="NA138">
        <v>0</v>
      </c>
      <c r="NB138">
        <v>1</v>
      </c>
      <c r="NC138">
        <v>0</v>
      </c>
      <c r="ND138">
        <v>0</v>
      </c>
      <c r="NE138">
        <v>0</v>
      </c>
      <c r="NF138">
        <v>1</v>
      </c>
      <c r="NG138">
        <v>2</v>
      </c>
      <c r="NH138" s="59">
        <f t="shared" si="320"/>
        <v>0</v>
      </c>
      <c r="NI138">
        <f t="shared" si="321"/>
        <v>50</v>
      </c>
      <c r="NJ138">
        <f t="shared" si="322"/>
        <v>6</v>
      </c>
      <c r="NK138" s="34">
        <f t="shared" si="323"/>
        <v>12</v>
      </c>
    </row>
    <row r="139" spans="1:375" x14ac:dyDescent="0.2">
      <c r="A139" t="s">
        <v>227</v>
      </c>
      <c r="B139">
        <v>138</v>
      </c>
      <c r="C139" s="26">
        <v>42941</v>
      </c>
      <c r="D139">
        <v>3</v>
      </c>
      <c r="E139">
        <v>6</v>
      </c>
      <c r="F139">
        <v>6</v>
      </c>
      <c r="G139">
        <v>1</v>
      </c>
      <c r="H139">
        <v>0</v>
      </c>
      <c r="I139">
        <v>0</v>
      </c>
      <c r="J139">
        <v>0</v>
      </c>
      <c r="K139">
        <v>0</v>
      </c>
      <c r="L139">
        <v>1</v>
      </c>
      <c r="M139">
        <v>1</v>
      </c>
      <c r="N139">
        <v>1</v>
      </c>
      <c r="O139">
        <v>0</v>
      </c>
      <c r="P139">
        <v>1</v>
      </c>
      <c r="Q139">
        <v>0</v>
      </c>
      <c r="R139">
        <v>1</v>
      </c>
      <c r="S139">
        <v>1</v>
      </c>
      <c r="T139">
        <f t="shared" si="263"/>
        <v>0</v>
      </c>
      <c r="U139">
        <f t="shared" si="264"/>
        <v>2</v>
      </c>
      <c r="V139" s="35">
        <f t="shared" si="247"/>
        <v>7</v>
      </c>
      <c r="W139">
        <v>3</v>
      </c>
      <c r="X139">
        <v>2</v>
      </c>
      <c r="Y139">
        <v>1</v>
      </c>
      <c r="Z139">
        <v>3</v>
      </c>
      <c r="AA139">
        <v>3</v>
      </c>
      <c r="AB139">
        <v>3</v>
      </c>
      <c r="AC139">
        <v>0</v>
      </c>
      <c r="AD139">
        <v>3</v>
      </c>
      <c r="AE139">
        <v>3</v>
      </c>
      <c r="AF139">
        <v>3</v>
      </c>
      <c r="AG139">
        <v>3</v>
      </c>
      <c r="AH139">
        <v>1</v>
      </c>
      <c r="AI139">
        <v>1</v>
      </c>
      <c r="AJ139" s="38">
        <f t="shared" si="297"/>
        <v>12</v>
      </c>
      <c r="AK139" s="38">
        <f t="shared" si="298"/>
        <v>4</v>
      </c>
      <c r="AL139" s="38">
        <f t="shared" si="299"/>
        <v>13</v>
      </c>
      <c r="AM139" s="38">
        <f t="shared" si="300"/>
        <v>29</v>
      </c>
      <c r="AN139">
        <v>0</v>
      </c>
      <c r="AO139">
        <v>1</v>
      </c>
      <c r="AP139">
        <v>0</v>
      </c>
      <c r="AQ139">
        <v>0</v>
      </c>
      <c r="AR139">
        <v>0</v>
      </c>
      <c r="AS139">
        <v>1</v>
      </c>
      <c r="AT139">
        <v>0</v>
      </c>
      <c r="AU139">
        <v>0</v>
      </c>
      <c r="AV139">
        <v>0</v>
      </c>
      <c r="AW139">
        <v>0</v>
      </c>
      <c r="AX139">
        <v>1</v>
      </c>
      <c r="AY139">
        <v>0</v>
      </c>
      <c r="AZ139">
        <v>0</v>
      </c>
      <c r="BA139">
        <v>0</v>
      </c>
      <c r="BB139">
        <v>0</v>
      </c>
      <c r="BC139">
        <v>0</v>
      </c>
      <c r="BD139">
        <v>1</v>
      </c>
      <c r="BE139">
        <v>0</v>
      </c>
      <c r="BF139">
        <v>0</v>
      </c>
      <c r="BG139">
        <v>0</v>
      </c>
      <c r="BH139">
        <v>1</v>
      </c>
      <c r="BI139">
        <v>0</v>
      </c>
      <c r="BJ139">
        <v>0</v>
      </c>
      <c r="BK139">
        <v>0</v>
      </c>
      <c r="BL139">
        <v>0</v>
      </c>
      <c r="BM139">
        <v>1</v>
      </c>
      <c r="BN139">
        <v>0</v>
      </c>
      <c r="BO139">
        <v>0</v>
      </c>
      <c r="BP139">
        <v>0</v>
      </c>
      <c r="BQ139">
        <v>0</v>
      </c>
      <c r="BR139">
        <v>1</v>
      </c>
      <c r="BS139">
        <v>0</v>
      </c>
      <c r="BT139">
        <v>0</v>
      </c>
      <c r="BU139">
        <v>0</v>
      </c>
      <c r="BV139">
        <v>0</v>
      </c>
      <c r="BW139">
        <v>1</v>
      </c>
      <c r="BX139">
        <v>0</v>
      </c>
      <c r="BY139">
        <v>0</v>
      </c>
      <c r="BZ139">
        <v>0</v>
      </c>
      <c r="CA139">
        <v>0</v>
      </c>
      <c r="CB139">
        <v>1</v>
      </c>
      <c r="CC139">
        <v>0</v>
      </c>
      <c r="CD139">
        <v>0</v>
      </c>
      <c r="CE139">
        <v>0</v>
      </c>
      <c r="CF139">
        <v>0</v>
      </c>
      <c r="CG139">
        <v>1</v>
      </c>
      <c r="CH139">
        <v>0</v>
      </c>
      <c r="CI139">
        <v>0</v>
      </c>
      <c r="CJ139">
        <v>0</v>
      </c>
      <c r="CK139">
        <v>0</v>
      </c>
      <c r="CL139">
        <v>0</v>
      </c>
      <c r="CM139">
        <v>1</v>
      </c>
      <c r="CN139">
        <v>0</v>
      </c>
      <c r="CO139">
        <v>0</v>
      </c>
      <c r="CP139">
        <v>0</v>
      </c>
      <c r="CQ139">
        <v>0</v>
      </c>
      <c r="CR139">
        <v>1</v>
      </c>
      <c r="CS139">
        <v>0</v>
      </c>
      <c r="CT139">
        <v>0</v>
      </c>
      <c r="CU139">
        <v>0</v>
      </c>
      <c r="CV139">
        <v>0</v>
      </c>
      <c r="CW139">
        <v>1</v>
      </c>
      <c r="CX139">
        <v>0</v>
      </c>
      <c r="CY139">
        <v>0</v>
      </c>
      <c r="CZ139">
        <v>0</v>
      </c>
      <c r="DA139">
        <v>0</v>
      </c>
      <c r="DB139">
        <v>1</v>
      </c>
      <c r="DC139">
        <v>0</v>
      </c>
      <c r="DD139">
        <v>0</v>
      </c>
      <c r="DE139">
        <v>0</v>
      </c>
      <c r="DF139">
        <v>1</v>
      </c>
      <c r="DG139">
        <v>0</v>
      </c>
      <c r="DH139">
        <v>0</v>
      </c>
      <c r="DI139">
        <v>0</v>
      </c>
      <c r="DJ139">
        <v>0</v>
      </c>
      <c r="DK139">
        <v>0</v>
      </c>
      <c r="DL139">
        <v>1</v>
      </c>
      <c r="DM139">
        <v>0</v>
      </c>
      <c r="DN139">
        <v>0</v>
      </c>
      <c r="DO139">
        <v>0</v>
      </c>
      <c r="DP139">
        <v>1</v>
      </c>
      <c r="DQ139">
        <v>0</v>
      </c>
      <c r="DR139">
        <v>0</v>
      </c>
      <c r="DS139">
        <v>0</v>
      </c>
      <c r="DT139">
        <v>0</v>
      </c>
      <c r="DU139">
        <v>1</v>
      </c>
      <c r="DV139">
        <v>0</v>
      </c>
      <c r="DW139">
        <v>0</v>
      </c>
      <c r="DX139">
        <v>0</v>
      </c>
      <c r="DY139">
        <v>0</v>
      </c>
      <c r="DZ139">
        <v>1</v>
      </c>
      <c r="EA139">
        <v>0</v>
      </c>
      <c r="EB139">
        <v>0</v>
      </c>
      <c r="EC139">
        <v>0</v>
      </c>
      <c r="ED139">
        <v>0</v>
      </c>
      <c r="EF139">
        <v>1</v>
      </c>
      <c r="EG139">
        <v>0</v>
      </c>
      <c r="EH139">
        <v>0</v>
      </c>
      <c r="EI139">
        <v>0</v>
      </c>
      <c r="EJ139">
        <v>0</v>
      </c>
      <c r="EK139">
        <v>0</v>
      </c>
      <c r="EL139">
        <v>0</v>
      </c>
      <c r="EM139">
        <v>1</v>
      </c>
      <c r="EN139">
        <v>0</v>
      </c>
      <c r="EO139">
        <v>0</v>
      </c>
      <c r="EP139" s="40">
        <f t="shared" si="270"/>
        <v>1</v>
      </c>
      <c r="EQ139" s="40">
        <f t="shared" si="271"/>
        <v>0</v>
      </c>
      <c r="ER139" s="40">
        <f t="shared" si="272"/>
        <v>0</v>
      </c>
      <c r="ES139" s="40">
        <f t="shared" si="273"/>
        <v>1</v>
      </c>
      <c r="ET139" s="40">
        <f t="shared" si="274"/>
        <v>0</v>
      </c>
      <c r="EU139" s="40">
        <f t="shared" si="275"/>
        <v>0</v>
      </c>
      <c r="EV139" s="40">
        <f t="shared" si="276"/>
        <v>0</v>
      </c>
      <c r="EW139" s="40">
        <f t="shared" si="277"/>
        <v>0</v>
      </c>
      <c r="EX139" s="40">
        <f t="shared" si="278"/>
        <v>0</v>
      </c>
      <c r="EY139" s="40">
        <f t="shared" si="279"/>
        <v>0</v>
      </c>
      <c r="EZ139" s="40">
        <f t="shared" si="280"/>
        <v>1</v>
      </c>
      <c r="FA139" s="40">
        <f t="shared" si="281"/>
        <v>1</v>
      </c>
      <c r="FB139" s="40">
        <f t="shared" si="282"/>
        <v>1</v>
      </c>
      <c r="FC139" s="40">
        <f t="shared" si="283"/>
        <v>1</v>
      </c>
      <c r="FD139" s="40">
        <f t="shared" si="284"/>
        <v>0</v>
      </c>
      <c r="FE139" s="40">
        <f t="shared" si="285"/>
        <v>1</v>
      </c>
      <c r="FF139" s="40">
        <f t="shared" si="286"/>
        <v>0</v>
      </c>
      <c r="FG139" s="40">
        <f t="shared" si="287"/>
        <v>0</v>
      </c>
      <c r="FH139" s="40">
        <f t="shared" si="288"/>
        <v>0</v>
      </c>
      <c r="FI139" s="40">
        <f t="shared" si="289"/>
        <v>0</v>
      </c>
      <c r="FJ139" s="40">
        <f t="shared" si="290"/>
        <v>2</v>
      </c>
      <c r="FK139" s="38">
        <f t="shared" si="265"/>
        <v>9</v>
      </c>
      <c r="FL139">
        <v>7</v>
      </c>
      <c r="FM139">
        <v>7</v>
      </c>
      <c r="FN139">
        <v>6</v>
      </c>
      <c r="FO139">
        <v>4</v>
      </c>
      <c r="FP139">
        <v>2</v>
      </c>
      <c r="FQ139">
        <v>4</v>
      </c>
      <c r="FR139">
        <v>5</v>
      </c>
      <c r="FS139">
        <v>2</v>
      </c>
      <c r="FT139">
        <v>5</v>
      </c>
      <c r="FU139">
        <v>1</v>
      </c>
      <c r="FV139" s="38">
        <f t="shared" si="301"/>
        <v>23</v>
      </c>
      <c r="FW139" s="38">
        <f t="shared" si="302"/>
        <v>20</v>
      </c>
      <c r="FX139">
        <v>4</v>
      </c>
      <c r="FY139">
        <v>5</v>
      </c>
      <c r="FZ139">
        <v>4</v>
      </c>
      <c r="GA139">
        <v>3</v>
      </c>
      <c r="GB139">
        <v>1</v>
      </c>
      <c r="GC139">
        <v>5</v>
      </c>
      <c r="GD139">
        <v>5</v>
      </c>
      <c r="GE139">
        <v>2</v>
      </c>
      <c r="GF139">
        <v>0</v>
      </c>
      <c r="GG139">
        <v>4</v>
      </c>
      <c r="GH139">
        <v>1</v>
      </c>
      <c r="GI139">
        <v>0</v>
      </c>
      <c r="GJ139">
        <v>4</v>
      </c>
      <c r="GK139">
        <v>2</v>
      </c>
      <c r="GL139">
        <v>1</v>
      </c>
      <c r="GM139">
        <v>1</v>
      </c>
      <c r="GN139">
        <v>1</v>
      </c>
      <c r="GO139">
        <v>0</v>
      </c>
      <c r="GP139">
        <v>0</v>
      </c>
      <c r="GQ139">
        <v>5</v>
      </c>
      <c r="GR139">
        <v>3</v>
      </c>
      <c r="GS139">
        <v>3</v>
      </c>
      <c r="GT139">
        <v>1</v>
      </c>
      <c r="GU139">
        <v>1</v>
      </c>
      <c r="GV139">
        <v>3</v>
      </c>
      <c r="GW139">
        <v>0</v>
      </c>
      <c r="GX139">
        <v>0</v>
      </c>
      <c r="GY139">
        <v>0</v>
      </c>
      <c r="GZ139">
        <v>1</v>
      </c>
      <c r="HA139">
        <v>2</v>
      </c>
      <c r="HB139">
        <v>5</v>
      </c>
      <c r="HC139">
        <v>2</v>
      </c>
      <c r="HD139" s="38">
        <f t="shared" si="303"/>
        <v>4</v>
      </c>
      <c r="HE139" s="38">
        <f t="shared" si="304"/>
        <v>3.6666666666666665</v>
      </c>
      <c r="HF139" s="38">
        <f t="shared" si="305"/>
        <v>2</v>
      </c>
      <c r="HG139" s="38">
        <f t="shared" si="306"/>
        <v>1.4285714285714286</v>
      </c>
      <c r="HH139" s="38">
        <f t="shared" si="307"/>
        <v>2.2000000000000002</v>
      </c>
      <c r="HI139" s="38">
        <f t="shared" si="308"/>
        <v>1.25</v>
      </c>
      <c r="HJ139" s="38">
        <f t="shared" si="309"/>
        <v>0.33333333333333331</v>
      </c>
      <c r="HK139" s="38">
        <f t="shared" si="310"/>
        <v>3</v>
      </c>
      <c r="HL139" t="s">
        <v>1040</v>
      </c>
      <c r="HM139">
        <v>1</v>
      </c>
      <c r="HN139" t="s">
        <v>1041</v>
      </c>
      <c r="HO139">
        <v>1</v>
      </c>
      <c r="HP139">
        <v>0</v>
      </c>
      <c r="HQ139">
        <v>0</v>
      </c>
      <c r="HR139">
        <v>0</v>
      </c>
      <c r="HS139">
        <v>0</v>
      </c>
      <c r="HT139">
        <v>1</v>
      </c>
      <c r="HU139">
        <v>1</v>
      </c>
      <c r="HV139">
        <v>0</v>
      </c>
      <c r="HW139">
        <v>0</v>
      </c>
      <c r="HX139">
        <v>1</v>
      </c>
      <c r="HY139">
        <v>1</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1</v>
      </c>
      <c r="IW139">
        <v>1</v>
      </c>
      <c r="IX139">
        <v>1</v>
      </c>
      <c r="IY139">
        <v>1</v>
      </c>
      <c r="IZ139">
        <v>0</v>
      </c>
      <c r="JA139">
        <v>0</v>
      </c>
      <c r="JB139">
        <v>0</v>
      </c>
      <c r="JC139">
        <v>0</v>
      </c>
      <c r="JD139">
        <v>1</v>
      </c>
      <c r="JE139">
        <v>1</v>
      </c>
      <c r="JF139">
        <v>0</v>
      </c>
      <c r="JG139">
        <v>0</v>
      </c>
      <c r="JH139">
        <v>0</v>
      </c>
      <c r="JI139">
        <v>0</v>
      </c>
      <c r="JJ139">
        <v>0</v>
      </c>
      <c r="JK139">
        <v>0</v>
      </c>
      <c r="JL139">
        <v>0</v>
      </c>
      <c r="JM139">
        <v>0</v>
      </c>
      <c r="JN139">
        <v>0</v>
      </c>
      <c r="JO139">
        <v>0</v>
      </c>
      <c r="JP139">
        <v>0</v>
      </c>
      <c r="JQ139">
        <v>0</v>
      </c>
      <c r="JR139">
        <v>0</v>
      </c>
      <c r="JS139">
        <v>1</v>
      </c>
      <c r="JT139">
        <v>2</v>
      </c>
      <c r="JU139">
        <v>0</v>
      </c>
      <c r="JV139">
        <v>2</v>
      </c>
      <c r="JW139">
        <v>1</v>
      </c>
      <c r="JX139">
        <v>0</v>
      </c>
      <c r="JY139">
        <v>0</v>
      </c>
      <c r="JZ139">
        <v>2</v>
      </c>
      <c r="KA139">
        <v>0</v>
      </c>
      <c r="KB139">
        <v>0</v>
      </c>
      <c r="KC139">
        <v>0</v>
      </c>
      <c r="KD139" s="52">
        <f t="shared" si="311"/>
        <v>6</v>
      </c>
      <c r="KE139" s="48">
        <f t="shared" si="312"/>
        <v>2</v>
      </c>
      <c r="KF139" s="53">
        <f t="shared" si="313"/>
        <v>8</v>
      </c>
      <c r="KG139">
        <v>23</v>
      </c>
      <c r="KH139">
        <v>1</v>
      </c>
      <c r="KI139">
        <v>1</v>
      </c>
      <c r="KJ139">
        <v>0</v>
      </c>
      <c r="KK139">
        <v>0</v>
      </c>
      <c r="KL139">
        <v>0</v>
      </c>
      <c r="KM139">
        <v>0</v>
      </c>
      <c r="KN139">
        <v>0</v>
      </c>
      <c r="KO139">
        <v>0</v>
      </c>
      <c r="KP139">
        <v>0</v>
      </c>
      <c r="KQ139">
        <v>0</v>
      </c>
      <c r="KR139">
        <v>0</v>
      </c>
      <c r="KS139" t="s">
        <v>584</v>
      </c>
      <c r="KT139" t="s">
        <v>1042</v>
      </c>
      <c r="KU139" t="s">
        <v>1043</v>
      </c>
      <c r="KV139">
        <v>3</v>
      </c>
      <c r="KW139">
        <v>1</v>
      </c>
      <c r="KX139">
        <v>1</v>
      </c>
      <c r="KY139">
        <v>1</v>
      </c>
      <c r="KZ139">
        <v>1</v>
      </c>
      <c r="LA139">
        <v>3</v>
      </c>
      <c r="LB139">
        <v>3</v>
      </c>
      <c r="LC139">
        <v>3</v>
      </c>
      <c r="LD139">
        <v>3</v>
      </c>
      <c r="LE139">
        <v>3</v>
      </c>
      <c r="LF139">
        <v>3</v>
      </c>
      <c r="LG139" t="s">
        <v>584</v>
      </c>
      <c r="LH139">
        <v>5</v>
      </c>
      <c r="LI139">
        <v>4</v>
      </c>
      <c r="LJ139">
        <v>5</v>
      </c>
      <c r="LK139">
        <v>4</v>
      </c>
      <c r="LL139">
        <v>4</v>
      </c>
      <c r="LM139">
        <v>5</v>
      </c>
      <c r="LN139">
        <v>4</v>
      </c>
      <c r="LO139">
        <v>1</v>
      </c>
      <c r="LP139">
        <v>3</v>
      </c>
      <c r="LQ139">
        <v>3</v>
      </c>
      <c r="LR139">
        <v>4</v>
      </c>
      <c r="LS139">
        <v>5</v>
      </c>
      <c r="LT139">
        <v>5</v>
      </c>
      <c r="LU139">
        <v>1</v>
      </c>
      <c r="LV139">
        <v>2</v>
      </c>
      <c r="LW139">
        <v>1</v>
      </c>
      <c r="LX139">
        <v>5</v>
      </c>
      <c r="LY139">
        <v>3</v>
      </c>
      <c r="LZ139">
        <v>2</v>
      </c>
      <c r="MA139">
        <v>2</v>
      </c>
      <c r="MB139" s="3">
        <f t="shared" si="262"/>
        <v>5</v>
      </c>
      <c r="MC139" s="3">
        <f t="shared" si="291"/>
        <v>2</v>
      </c>
      <c r="MD139" s="3">
        <f t="shared" ref="MD139:MD170" si="326">LJ139</f>
        <v>5</v>
      </c>
      <c r="ME139" s="3">
        <f t="shared" ref="ME139:ME170" si="327">LK139</f>
        <v>4</v>
      </c>
      <c r="MF139" s="3">
        <f t="shared" si="324"/>
        <v>4</v>
      </c>
      <c r="MG139" s="3">
        <f t="shared" si="325"/>
        <v>5</v>
      </c>
      <c r="MH139" s="3">
        <f t="shared" si="292"/>
        <v>2</v>
      </c>
      <c r="MI139" s="3">
        <f t="shared" si="293"/>
        <v>5</v>
      </c>
      <c r="MJ139" s="3">
        <f t="shared" si="314"/>
        <v>3</v>
      </c>
      <c r="MK139" s="3">
        <f t="shared" ref="MK139:MK170" si="328">LQ139</f>
        <v>3</v>
      </c>
      <c r="ML139" s="3">
        <f t="shared" si="315"/>
        <v>4</v>
      </c>
      <c r="MM139" s="3">
        <f t="shared" si="316"/>
        <v>5</v>
      </c>
      <c r="MN139" s="3">
        <f t="shared" si="317"/>
        <v>5</v>
      </c>
      <c r="MO139" s="3">
        <f t="shared" ref="MO139:MO156" si="329">LU139</f>
        <v>1</v>
      </c>
      <c r="MP139" s="3">
        <f t="shared" si="318"/>
        <v>2</v>
      </c>
      <c r="MQ139" s="3">
        <f t="shared" si="319"/>
        <v>1</v>
      </c>
      <c r="MR139" s="3">
        <f t="shared" si="255"/>
        <v>5</v>
      </c>
      <c r="MS139" s="3">
        <f t="shared" si="294"/>
        <v>3</v>
      </c>
      <c r="MT139" s="3">
        <f t="shared" ref="MT139:MT173" si="330">LZ139</f>
        <v>2</v>
      </c>
      <c r="MU139" s="3">
        <f t="shared" si="295"/>
        <v>4</v>
      </c>
      <c r="MV139" s="34">
        <f t="shared" si="296"/>
        <v>70</v>
      </c>
      <c r="MW139">
        <v>2</v>
      </c>
      <c r="MX139">
        <v>0</v>
      </c>
      <c r="MY139">
        <v>3</v>
      </c>
      <c r="MZ139">
        <v>0</v>
      </c>
      <c r="NA139">
        <v>2</v>
      </c>
      <c r="NB139">
        <v>2</v>
      </c>
      <c r="NC139">
        <v>1</v>
      </c>
      <c r="ND139">
        <v>4</v>
      </c>
      <c r="NE139">
        <v>2</v>
      </c>
      <c r="NF139">
        <v>2</v>
      </c>
      <c r="NG139">
        <v>2</v>
      </c>
      <c r="NH139" s="59">
        <f t="shared" si="320"/>
        <v>0</v>
      </c>
      <c r="NI139">
        <f t="shared" si="321"/>
        <v>50</v>
      </c>
      <c r="NJ139">
        <f t="shared" si="322"/>
        <v>18</v>
      </c>
      <c r="NK139" s="34">
        <f t="shared" si="323"/>
        <v>36</v>
      </c>
    </row>
    <row r="140" spans="1:375" x14ac:dyDescent="0.2">
      <c r="A140" t="s">
        <v>228</v>
      </c>
      <c r="B140">
        <v>139</v>
      </c>
      <c r="C140" s="26">
        <v>42942</v>
      </c>
      <c r="D140">
        <v>2</v>
      </c>
      <c r="E140">
        <v>7</v>
      </c>
      <c r="F140">
        <v>4</v>
      </c>
      <c r="G140">
        <v>0</v>
      </c>
      <c r="H140">
        <v>1</v>
      </c>
      <c r="I140">
        <v>0</v>
      </c>
      <c r="J140">
        <v>0</v>
      </c>
      <c r="K140">
        <v>0</v>
      </c>
      <c r="L140">
        <v>1</v>
      </c>
      <c r="M140">
        <v>1</v>
      </c>
      <c r="N140">
        <v>4</v>
      </c>
      <c r="O140">
        <v>0</v>
      </c>
      <c r="P140">
        <v>3</v>
      </c>
      <c r="Q140">
        <v>0</v>
      </c>
      <c r="R140">
        <v>4</v>
      </c>
      <c r="S140">
        <v>4</v>
      </c>
      <c r="T140">
        <f t="shared" si="263"/>
        <v>-1</v>
      </c>
      <c r="U140">
        <f t="shared" si="264"/>
        <v>2</v>
      </c>
      <c r="V140" s="35">
        <f t="shared" si="247"/>
        <v>17</v>
      </c>
      <c r="W140">
        <v>1</v>
      </c>
      <c r="X140">
        <v>0</v>
      </c>
      <c r="Y140">
        <v>1</v>
      </c>
      <c r="Z140">
        <v>0</v>
      </c>
      <c r="AA140">
        <v>0</v>
      </c>
      <c r="AB140">
        <v>1</v>
      </c>
      <c r="AC140">
        <v>0</v>
      </c>
      <c r="AD140">
        <v>4</v>
      </c>
      <c r="AE140">
        <v>2</v>
      </c>
      <c r="AF140">
        <v>1</v>
      </c>
      <c r="AG140">
        <v>1</v>
      </c>
      <c r="AH140">
        <v>1</v>
      </c>
      <c r="AI140">
        <v>2</v>
      </c>
      <c r="AJ140" s="38">
        <f t="shared" si="297"/>
        <v>8</v>
      </c>
      <c r="AK140" s="38">
        <f t="shared" si="298"/>
        <v>3</v>
      </c>
      <c r="AL140" s="38">
        <f t="shared" si="299"/>
        <v>3</v>
      </c>
      <c r="AM140" s="38">
        <f t="shared" si="300"/>
        <v>14</v>
      </c>
      <c r="AN140">
        <v>1</v>
      </c>
      <c r="AO140">
        <v>0</v>
      </c>
      <c r="AP140">
        <v>0</v>
      </c>
      <c r="AQ140">
        <v>0</v>
      </c>
      <c r="AR140">
        <v>0</v>
      </c>
      <c r="AS140">
        <v>1</v>
      </c>
      <c r="AT140">
        <v>0</v>
      </c>
      <c r="AU140">
        <v>0</v>
      </c>
      <c r="AV140">
        <v>0</v>
      </c>
      <c r="AW140">
        <v>0</v>
      </c>
      <c r="AX140">
        <v>1</v>
      </c>
      <c r="AY140">
        <v>0</v>
      </c>
      <c r="AZ140">
        <v>0</v>
      </c>
      <c r="BA140">
        <v>0</v>
      </c>
      <c r="BB140">
        <v>0</v>
      </c>
      <c r="BC140">
        <v>1</v>
      </c>
      <c r="BD140">
        <v>0</v>
      </c>
      <c r="BE140">
        <v>0</v>
      </c>
      <c r="BF140">
        <v>0</v>
      </c>
      <c r="BG140">
        <v>0</v>
      </c>
      <c r="BH140">
        <v>1</v>
      </c>
      <c r="BI140">
        <v>0</v>
      </c>
      <c r="BJ140">
        <v>0</v>
      </c>
      <c r="BK140">
        <v>0</v>
      </c>
      <c r="BL140">
        <v>0</v>
      </c>
      <c r="BM140">
        <v>1</v>
      </c>
      <c r="BN140">
        <v>0</v>
      </c>
      <c r="BO140">
        <v>0</v>
      </c>
      <c r="BP140">
        <v>0</v>
      </c>
      <c r="BQ140">
        <v>0</v>
      </c>
      <c r="BR140">
        <v>1</v>
      </c>
      <c r="BS140">
        <v>0</v>
      </c>
      <c r="BT140">
        <v>0</v>
      </c>
      <c r="BU140">
        <v>0</v>
      </c>
      <c r="BV140">
        <v>0</v>
      </c>
      <c r="BW140">
        <v>0</v>
      </c>
      <c r="BX140">
        <v>1</v>
      </c>
      <c r="BY140">
        <v>0</v>
      </c>
      <c r="BZ140">
        <v>0</v>
      </c>
      <c r="CA140">
        <v>0</v>
      </c>
      <c r="CB140">
        <v>1</v>
      </c>
      <c r="CC140">
        <v>0</v>
      </c>
      <c r="CD140">
        <v>0</v>
      </c>
      <c r="CE140">
        <v>0</v>
      </c>
      <c r="CF140">
        <v>0</v>
      </c>
      <c r="CG140">
        <v>1</v>
      </c>
      <c r="CH140">
        <v>0</v>
      </c>
      <c r="CI140">
        <v>0</v>
      </c>
      <c r="CJ140">
        <v>0</v>
      </c>
      <c r="CK140">
        <v>0</v>
      </c>
      <c r="CL140">
        <v>0</v>
      </c>
      <c r="CM140">
        <v>1</v>
      </c>
      <c r="CN140">
        <v>0</v>
      </c>
      <c r="CO140">
        <v>0</v>
      </c>
      <c r="CP140">
        <v>0</v>
      </c>
      <c r="CQ140">
        <v>1</v>
      </c>
      <c r="CR140">
        <v>0</v>
      </c>
      <c r="CS140">
        <v>0</v>
      </c>
      <c r="CT140">
        <v>0</v>
      </c>
      <c r="CU140">
        <v>0</v>
      </c>
      <c r="CV140">
        <v>1</v>
      </c>
      <c r="CW140">
        <v>0</v>
      </c>
      <c r="CX140">
        <v>0</v>
      </c>
      <c r="CY140">
        <v>0</v>
      </c>
      <c r="CZ140">
        <v>0</v>
      </c>
      <c r="DA140">
        <v>0</v>
      </c>
      <c r="DB140">
        <v>1</v>
      </c>
      <c r="DC140">
        <v>0</v>
      </c>
      <c r="DD140">
        <v>0</v>
      </c>
      <c r="DE140">
        <v>0</v>
      </c>
      <c r="DF140">
        <v>1</v>
      </c>
      <c r="DG140">
        <v>0</v>
      </c>
      <c r="DH140">
        <v>0</v>
      </c>
      <c r="DI140">
        <v>0</v>
      </c>
      <c r="DJ140">
        <v>0</v>
      </c>
      <c r="DK140">
        <v>1</v>
      </c>
      <c r="DL140">
        <v>0</v>
      </c>
      <c r="DM140">
        <v>0</v>
      </c>
      <c r="DN140">
        <v>0</v>
      </c>
      <c r="DO140">
        <v>0</v>
      </c>
      <c r="DP140">
        <v>1</v>
      </c>
      <c r="DQ140">
        <v>0</v>
      </c>
      <c r="DR140">
        <v>0</v>
      </c>
      <c r="DS140">
        <v>0</v>
      </c>
      <c r="DT140">
        <v>0</v>
      </c>
      <c r="DU140">
        <v>1</v>
      </c>
      <c r="DV140">
        <v>0</v>
      </c>
      <c r="DW140">
        <v>0</v>
      </c>
      <c r="DX140">
        <v>0</v>
      </c>
      <c r="DY140">
        <v>0</v>
      </c>
      <c r="DZ140">
        <v>1</v>
      </c>
      <c r="EA140">
        <v>0</v>
      </c>
      <c r="EB140">
        <v>0</v>
      </c>
      <c r="EC140">
        <v>0</v>
      </c>
      <c r="ED140">
        <v>0</v>
      </c>
      <c r="EF140">
        <v>1</v>
      </c>
      <c r="EG140">
        <v>0</v>
      </c>
      <c r="EH140">
        <v>0</v>
      </c>
      <c r="EI140">
        <v>0</v>
      </c>
      <c r="EJ140">
        <v>0</v>
      </c>
      <c r="EK140">
        <v>1</v>
      </c>
      <c r="EL140">
        <v>0</v>
      </c>
      <c r="EM140">
        <v>0</v>
      </c>
      <c r="EN140">
        <v>0</v>
      </c>
      <c r="EO140">
        <v>0</v>
      </c>
      <c r="EP140" s="40">
        <f t="shared" si="270"/>
        <v>0</v>
      </c>
      <c r="EQ140" s="40">
        <f t="shared" si="271"/>
        <v>0</v>
      </c>
      <c r="ER140" s="40">
        <f t="shared" si="272"/>
        <v>0</v>
      </c>
      <c r="ES140" s="40">
        <f t="shared" si="273"/>
        <v>0</v>
      </c>
      <c r="ET140" s="40">
        <f t="shared" si="274"/>
        <v>0</v>
      </c>
      <c r="EU140" s="40">
        <f t="shared" si="275"/>
        <v>0</v>
      </c>
      <c r="EV140" s="40">
        <f t="shared" si="276"/>
        <v>0</v>
      </c>
      <c r="EW140" s="40">
        <f t="shared" si="277"/>
        <v>1</v>
      </c>
      <c r="EX140" s="40">
        <f t="shared" si="278"/>
        <v>0</v>
      </c>
      <c r="EY140" s="40">
        <f t="shared" si="279"/>
        <v>0</v>
      </c>
      <c r="EZ140" s="40">
        <f t="shared" si="280"/>
        <v>1</v>
      </c>
      <c r="FA140" s="40">
        <f t="shared" si="281"/>
        <v>0</v>
      </c>
      <c r="FB140" s="40">
        <f t="shared" si="282"/>
        <v>0</v>
      </c>
      <c r="FC140" s="40">
        <f t="shared" si="283"/>
        <v>1</v>
      </c>
      <c r="FD140" s="40">
        <f t="shared" si="284"/>
        <v>0</v>
      </c>
      <c r="FE140" s="40">
        <f t="shared" si="285"/>
        <v>0</v>
      </c>
      <c r="FF140" s="40">
        <f t="shared" si="286"/>
        <v>0</v>
      </c>
      <c r="FG140" s="40">
        <f t="shared" si="287"/>
        <v>0</v>
      </c>
      <c r="FH140" s="40">
        <f t="shared" si="288"/>
        <v>0</v>
      </c>
      <c r="FI140" s="40">
        <f t="shared" si="289"/>
        <v>0</v>
      </c>
      <c r="FJ140" s="40">
        <f t="shared" si="290"/>
        <v>0</v>
      </c>
      <c r="FK140" s="38">
        <f t="shared" si="265"/>
        <v>3</v>
      </c>
      <c r="FL140">
        <v>4</v>
      </c>
      <c r="FM140">
        <v>5</v>
      </c>
      <c r="FN140">
        <v>5</v>
      </c>
      <c r="FO140">
        <v>5</v>
      </c>
      <c r="FP140">
        <v>5</v>
      </c>
      <c r="FQ140">
        <v>3</v>
      </c>
      <c r="FR140">
        <v>1</v>
      </c>
      <c r="FS140">
        <v>3</v>
      </c>
      <c r="FT140">
        <v>5</v>
      </c>
      <c r="FU140">
        <v>1</v>
      </c>
      <c r="FV140" s="38">
        <f t="shared" si="301"/>
        <v>19</v>
      </c>
      <c r="FW140" s="38">
        <f t="shared" si="302"/>
        <v>18</v>
      </c>
      <c r="FX140">
        <v>4</v>
      </c>
      <c r="FY140">
        <v>4</v>
      </c>
      <c r="FZ140">
        <v>4</v>
      </c>
      <c r="GA140">
        <v>4</v>
      </c>
      <c r="GB140">
        <v>1</v>
      </c>
      <c r="GC140">
        <v>3</v>
      </c>
      <c r="GD140">
        <v>3</v>
      </c>
      <c r="GE140">
        <v>3</v>
      </c>
      <c r="GF140">
        <v>2</v>
      </c>
      <c r="GG140">
        <v>3</v>
      </c>
      <c r="GH140">
        <v>5</v>
      </c>
      <c r="GI140">
        <v>5</v>
      </c>
      <c r="GJ140">
        <v>4</v>
      </c>
      <c r="GK140">
        <v>4</v>
      </c>
      <c r="GL140">
        <v>4</v>
      </c>
      <c r="GM140">
        <v>4</v>
      </c>
      <c r="GN140">
        <v>4</v>
      </c>
      <c r="GO140">
        <v>4</v>
      </c>
      <c r="GP140">
        <v>3</v>
      </c>
      <c r="GQ140">
        <v>4</v>
      </c>
      <c r="GR140">
        <v>3</v>
      </c>
      <c r="GS140">
        <v>4</v>
      </c>
      <c r="GT140">
        <v>3</v>
      </c>
      <c r="GU140">
        <v>3</v>
      </c>
      <c r="GV140">
        <v>3</v>
      </c>
      <c r="GW140">
        <v>2</v>
      </c>
      <c r="GX140">
        <v>3</v>
      </c>
      <c r="GY140">
        <v>3</v>
      </c>
      <c r="GZ140">
        <v>3</v>
      </c>
      <c r="HA140">
        <v>4</v>
      </c>
      <c r="HB140">
        <v>4</v>
      </c>
      <c r="HC140">
        <v>4</v>
      </c>
      <c r="HD140" s="38">
        <f t="shared" si="303"/>
        <v>4</v>
      </c>
      <c r="HE140" s="38">
        <f t="shared" si="304"/>
        <v>2.3333333333333335</v>
      </c>
      <c r="HF140" s="38">
        <f t="shared" si="305"/>
        <v>2.6666666666666665</v>
      </c>
      <c r="HG140" s="38">
        <f t="shared" si="306"/>
        <v>4.2857142857142856</v>
      </c>
      <c r="HH140" s="38">
        <f t="shared" si="307"/>
        <v>3.6</v>
      </c>
      <c r="HI140" s="38">
        <f t="shared" si="308"/>
        <v>2.75</v>
      </c>
      <c r="HJ140" s="38">
        <f t="shared" si="309"/>
        <v>3</v>
      </c>
      <c r="HK140" s="38">
        <f t="shared" si="310"/>
        <v>4</v>
      </c>
      <c r="HL140">
        <v>416</v>
      </c>
      <c r="HM140">
        <v>1</v>
      </c>
      <c r="HN140" t="s">
        <v>1044</v>
      </c>
      <c r="HO140">
        <v>1</v>
      </c>
      <c r="HP140">
        <v>0</v>
      </c>
      <c r="HQ140">
        <v>0</v>
      </c>
      <c r="HR140">
        <v>0</v>
      </c>
      <c r="HS140">
        <v>0</v>
      </c>
      <c r="HT140">
        <v>0</v>
      </c>
      <c r="HU140">
        <v>0</v>
      </c>
      <c r="HV140">
        <v>0</v>
      </c>
      <c r="HW140">
        <v>0</v>
      </c>
      <c r="HX140">
        <v>0</v>
      </c>
      <c r="HY140">
        <v>0</v>
      </c>
      <c r="HZ140">
        <v>0</v>
      </c>
      <c r="IA140">
        <v>0</v>
      </c>
      <c r="IB140">
        <v>0</v>
      </c>
      <c r="IC140">
        <v>0</v>
      </c>
      <c r="ID140">
        <v>0</v>
      </c>
      <c r="IE140">
        <v>0</v>
      </c>
      <c r="IF140">
        <v>0</v>
      </c>
      <c r="IG140">
        <v>1</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1</v>
      </c>
      <c r="JB140">
        <v>0</v>
      </c>
      <c r="JC140">
        <v>0</v>
      </c>
      <c r="JD140">
        <v>0</v>
      </c>
      <c r="JE140">
        <v>0</v>
      </c>
      <c r="JF140">
        <v>0</v>
      </c>
      <c r="JG140">
        <v>1</v>
      </c>
      <c r="JH140">
        <v>0</v>
      </c>
      <c r="JI140">
        <v>0</v>
      </c>
      <c r="JJ140">
        <v>0</v>
      </c>
      <c r="JK140">
        <v>0</v>
      </c>
      <c r="JL140">
        <v>0</v>
      </c>
      <c r="JM140">
        <v>0</v>
      </c>
      <c r="JN140">
        <v>0</v>
      </c>
      <c r="JO140">
        <v>2</v>
      </c>
      <c r="JP140">
        <v>3</v>
      </c>
      <c r="JQ140">
        <v>2</v>
      </c>
      <c r="JR140">
        <v>3</v>
      </c>
      <c r="JS140">
        <v>0</v>
      </c>
      <c r="JT140">
        <v>1</v>
      </c>
      <c r="JU140">
        <v>0</v>
      </c>
      <c r="JV140">
        <v>2</v>
      </c>
      <c r="JW140">
        <v>1</v>
      </c>
      <c r="JX140">
        <v>1</v>
      </c>
      <c r="JY140">
        <v>0</v>
      </c>
      <c r="JZ140">
        <v>0</v>
      </c>
      <c r="KA140">
        <v>0</v>
      </c>
      <c r="KB140">
        <v>0</v>
      </c>
      <c r="KC140">
        <v>0</v>
      </c>
      <c r="KD140" s="52">
        <f t="shared" si="311"/>
        <v>15</v>
      </c>
      <c r="KE140" s="48">
        <f t="shared" si="312"/>
        <v>0</v>
      </c>
      <c r="KF140" s="53">
        <f t="shared" si="313"/>
        <v>15</v>
      </c>
      <c r="KG140">
        <v>49</v>
      </c>
      <c r="KH140">
        <v>1</v>
      </c>
      <c r="KI140">
        <v>1</v>
      </c>
      <c r="KJ140">
        <v>0</v>
      </c>
      <c r="KK140">
        <v>0</v>
      </c>
      <c r="KL140">
        <v>1</v>
      </c>
      <c r="KM140">
        <v>0</v>
      </c>
      <c r="KN140">
        <v>1</v>
      </c>
      <c r="KO140">
        <v>0</v>
      </c>
      <c r="KP140">
        <v>0</v>
      </c>
      <c r="KQ140">
        <v>0</v>
      </c>
      <c r="KR140">
        <v>0</v>
      </c>
      <c r="KS140" t="s">
        <v>1045</v>
      </c>
      <c r="KT140" t="s">
        <v>1046</v>
      </c>
      <c r="KU140" t="s">
        <v>1047</v>
      </c>
      <c r="KV140">
        <v>2</v>
      </c>
      <c r="KW140">
        <v>0</v>
      </c>
      <c r="KX140">
        <v>1</v>
      </c>
      <c r="KY140">
        <v>2</v>
      </c>
      <c r="KZ140">
        <v>1</v>
      </c>
      <c r="LA140">
        <v>2</v>
      </c>
      <c r="LB140">
        <v>2</v>
      </c>
      <c r="LC140">
        <v>2</v>
      </c>
      <c r="LD140">
        <v>2</v>
      </c>
      <c r="LE140">
        <v>2</v>
      </c>
      <c r="LF140">
        <v>2</v>
      </c>
      <c r="LG140" t="s">
        <v>1048</v>
      </c>
      <c r="LH140">
        <v>4</v>
      </c>
      <c r="LI140">
        <v>2</v>
      </c>
      <c r="LJ140">
        <v>5</v>
      </c>
      <c r="LK140">
        <v>4</v>
      </c>
      <c r="LL140">
        <v>2</v>
      </c>
      <c r="LM140">
        <v>3</v>
      </c>
      <c r="LN140">
        <v>3</v>
      </c>
      <c r="LO140">
        <v>1</v>
      </c>
      <c r="LP140">
        <v>4</v>
      </c>
      <c r="LQ140">
        <v>2</v>
      </c>
      <c r="LR140">
        <v>4</v>
      </c>
      <c r="LS140">
        <v>5</v>
      </c>
      <c r="LT140">
        <v>3</v>
      </c>
      <c r="LU140">
        <v>1</v>
      </c>
      <c r="LV140">
        <v>2</v>
      </c>
      <c r="LW140">
        <v>2</v>
      </c>
      <c r="LX140">
        <v>5</v>
      </c>
      <c r="LY140">
        <v>3</v>
      </c>
      <c r="LZ140">
        <v>3</v>
      </c>
      <c r="MA140">
        <v>2</v>
      </c>
      <c r="MB140" s="3">
        <f t="shared" si="262"/>
        <v>4</v>
      </c>
      <c r="MC140" s="3">
        <f t="shared" si="291"/>
        <v>4</v>
      </c>
      <c r="MD140" s="3">
        <f t="shared" si="326"/>
        <v>5</v>
      </c>
      <c r="ME140" s="3">
        <f t="shared" si="327"/>
        <v>4</v>
      </c>
      <c r="MF140" s="3">
        <f t="shared" si="324"/>
        <v>2</v>
      </c>
      <c r="MG140" s="3">
        <f t="shared" si="325"/>
        <v>3</v>
      </c>
      <c r="MH140" s="3">
        <f t="shared" si="292"/>
        <v>3</v>
      </c>
      <c r="MI140" s="3">
        <f t="shared" si="293"/>
        <v>5</v>
      </c>
      <c r="MJ140" s="3">
        <f t="shared" si="314"/>
        <v>4</v>
      </c>
      <c r="MK140" s="3">
        <f t="shared" si="328"/>
        <v>2</v>
      </c>
      <c r="ML140" s="3">
        <f t="shared" si="315"/>
        <v>4</v>
      </c>
      <c r="MM140" s="3">
        <f t="shared" si="316"/>
        <v>5</v>
      </c>
      <c r="MN140" s="3">
        <f t="shared" si="317"/>
        <v>3</v>
      </c>
      <c r="MO140" s="3">
        <f t="shared" si="329"/>
        <v>1</v>
      </c>
      <c r="MP140" s="3">
        <f t="shared" si="318"/>
        <v>2</v>
      </c>
      <c r="MQ140" s="3">
        <f t="shared" si="319"/>
        <v>2</v>
      </c>
      <c r="MR140" s="3">
        <f t="shared" si="255"/>
        <v>5</v>
      </c>
      <c r="MS140" s="3">
        <f t="shared" si="294"/>
        <v>3</v>
      </c>
      <c r="MT140" s="3">
        <f t="shared" si="330"/>
        <v>3</v>
      </c>
      <c r="MU140" s="3">
        <f t="shared" si="295"/>
        <v>4</v>
      </c>
      <c r="MV140" s="34">
        <f t="shared" si="296"/>
        <v>68</v>
      </c>
      <c r="MW140">
        <v>1</v>
      </c>
      <c r="MX140">
        <v>0</v>
      </c>
      <c r="MY140">
        <v>1</v>
      </c>
      <c r="MZ140">
        <v>0</v>
      </c>
      <c r="NA140">
        <v>0</v>
      </c>
      <c r="NB140">
        <v>1</v>
      </c>
      <c r="NC140">
        <v>1</v>
      </c>
      <c r="ND140">
        <v>0</v>
      </c>
      <c r="NE140">
        <v>0</v>
      </c>
      <c r="NF140">
        <v>1</v>
      </c>
      <c r="NG140">
        <v>2</v>
      </c>
      <c r="NH140" s="59">
        <f t="shared" si="320"/>
        <v>0</v>
      </c>
      <c r="NI140">
        <f t="shared" si="321"/>
        <v>50</v>
      </c>
      <c r="NJ140">
        <f t="shared" si="322"/>
        <v>5</v>
      </c>
      <c r="NK140" s="34">
        <f t="shared" si="323"/>
        <v>10</v>
      </c>
    </row>
    <row r="141" spans="1:375" x14ac:dyDescent="0.2">
      <c r="A141" t="s">
        <v>229</v>
      </c>
      <c r="B141">
        <v>140</v>
      </c>
      <c r="C141" s="26">
        <v>43103</v>
      </c>
      <c r="D141">
        <v>9</v>
      </c>
      <c r="E141">
        <v>10</v>
      </c>
      <c r="F141">
        <v>8</v>
      </c>
      <c r="G141">
        <v>0</v>
      </c>
      <c r="H141">
        <v>0</v>
      </c>
      <c r="I141">
        <v>0</v>
      </c>
      <c r="J141">
        <v>1</v>
      </c>
      <c r="K141">
        <v>0</v>
      </c>
      <c r="L141">
        <v>1</v>
      </c>
      <c r="M141">
        <v>5</v>
      </c>
      <c r="N141">
        <v>4</v>
      </c>
      <c r="O141">
        <v>2</v>
      </c>
      <c r="P141">
        <v>5</v>
      </c>
      <c r="Q141">
        <v>3</v>
      </c>
      <c r="R141">
        <v>4</v>
      </c>
      <c r="S141">
        <v>4</v>
      </c>
      <c r="T141">
        <f t="shared" si="263"/>
        <v>1</v>
      </c>
      <c r="U141">
        <f t="shared" si="264"/>
        <v>2</v>
      </c>
      <c r="V141" s="35">
        <f t="shared" si="247"/>
        <v>30</v>
      </c>
      <c r="W141">
        <v>4</v>
      </c>
      <c r="X141">
        <v>3</v>
      </c>
      <c r="Y141">
        <v>4</v>
      </c>
      <c r="Z141">
        <v>3</v>
      </c>
      <c r="AA141">
        <v>3</v>
      </c>
      <c r="AB141">
        <v>4</v>
      </c>
      <c r="AC141">
        <v>1</v>
      </c>
      <c r="AD141">
        <v>4</v>
      </c>
      <c r="AE141">
        <v>2</v>
      </c>
      <c r="AF141">
        <v>3</v>
      </c>
      <c r="AG141">
        <v>4</v>
      </c>
      <c r="AH141">
        <v>2</v>
      </c>
      <c r="AI141">
        <v>4</v>
      </c>
      <c r="AJ141" s="38">
        <f t="shared" si="297"/>
        <v>13</v>
      </c>
      <c r="AK141" s="38">
        <f t="shared" si="298"/>
        <v>9</v>
      </c>
      <c r="AL141" s="38">
        <f t="shared" si="299"/>
        <v>19</v>
      </c>
      <c r="AM141" s="38">
        <f t="shared" si="300"/>
        <v>41</v>
      </c>
      <c r="AN141">
        <v>1</v>
      </c>
      <c r="AO141">
        <v>0</v>
      </c>
      <c r="AP141">
        <v>0</v>
      </c>
      <c r="AQ141">
        <v>0</v>
      </c>
      <c r="AR141">
        <v>0</v>
      </c>
      <c r="AS141">
        <v>1</v>
      </c>
      <c r="AT141">
        <v>0</v>
      </c>
      <c r="AU141">
        <v>0</v>
      </c>
      <c r="AV141">
        <v>0</v>
      </c>
      <c r="AW141">
        <v>0</v>
      </c>
      <c r="AX141">
        <v>1</v>
      </c>
      <c r="AY141">
        <v>0</v>
      </c>
      <c r="AZ141">
        <v>0</v>
      </c>
      <c r="BA141">
        <v>0</v>
      </c>
      <c r="BB141">
        <v>0</v>
      </c>
      <c r="BC141">
        <v>1</v>
      </c>
      <c r="BD141">
        <v>0</v>
      </c>
      <c r="BE141">
        <v>0</v>
      </c>
      <c r="BF141">
        <v>0</v>
      </c>
      <c r="BG141">
        <v>0</v>
      </c>
      <c r="BH141">
        <v>1</v>
      </c>
      <c r="BI141">
        <v>0</v>
      </c>
      <c r="BJ141">
        <v>0</v>
      </c>
      <c r="BK141">
        <v>0</v>
      </c>
      <c r="BL141">
        <v>0</v>
      </c>
      <c r="BM141">
        <v>0</v>
      </c>
      <c r="BN141">
        <v>1</v>
      </c>
      <c r="BO141">
        <v>0</v>
      </c>
      <c r="BP141">
        <v>0</v>
      </c>
      <c r="BQ141">
        <v>0</v>
      </c>
      <c r="BR141">
        <v>1</v>
      </c>
      <c r="BS141">
        <v>0</v>
      </c>
      <c r="BT141">
        <v>0</v>
      </c>
      <c r="BU141">
        <v>0</v>
      </c>
      <c r="BV141">
        <v>0</v>
      </c>
      <c r="BW141">
        <v>1</v>
      </c>
      <c r="BX141">
        <v>0</v>
      </c>
      <c r="BY141">
        <v>0</v>
      </c>
      <c r="BZ141">
        <v>0</v>
      </c>
      <c r="CA141">
        <v>0</v>
      </c>
      <c r="CB141">
        <v>1</v>
      </c>
      <c r="CC141">
        <v>0</v>
      </c>
      <c r="CD141">
        <v>0</v>
      </c>
      <c r="CE141">
        <v>0</v>
      </c>
      <c r="CF141">
        <v>0</v>
      </c>
      <c r="CG141">
        <v>0</v>
      </c>
      <c r="CH141">
        <v>1</v>
      </c>
      <c r="CI141">
        <v>0</v>
      </c>
      <c r="CJ141">
        <v>0</v>
      </c>
      <c r="CK141">
        <v>0</v>
      </c>
      <c r="CL141">
        <v>0</v>
      </c>
      <c r="CM141">
        <v>1</v>
      </c>
      <c r="CN141">
        <v>0</v>
      </c>
      <c r="CO141">
        <v>0</v>
      </c>
      <c r="CP141">
        <v>0</v>
      </c>
      <c r="CQ141">
        <v>0</v>
      </c>
      <c r="CR141">
        <v>1</v>
      </c>
      <c r="CS141">
        <v>0</v>
      </c>
      <c r="CT141">
        <v>0</v>
      </c>
      <c r="CU141">
        <v>0</v>
      </c>
      <c r="CV141">
        <v>0</v>
      </c>
      <c r="CW141">
        <v>1</v>
      </c>
      <c r="CX141">
        <v>0</v>
      </c>
      <c r="CY141">
        <v>0</v>
      </c>
      <c r="CZ141">
        <v>0</v>
      </c>
      <c r="DA141">
        <v>1</v>
      </c>
      <c r="DB141">
        <v>0</v>
      </c>
      <c r="DC141">
        <v>0</v>
      </c>
      <c r="DD141">
        <v>0</v>
      </c>
      <c r="DE141">
        <v>0</v>
      </c>
      <c r="DF141">
        <v>0</v>
      </c>
      <c r="DG141">
        <v>0</v>
      </c>
      <c r="DH141">
        <v>1</v>
      </c>
      <c r="DI141">
        <v>0</v>
      </c>
      <c r="DJ141">
        <v>0</v>
      </c>
      <c r="DK141">
        <v>0</v>
      </c>
      <c r="DL141">
        <v>1</v>
      </c>
      <c r="DM141">
        <v>1</v>
      </c>
      <c r="DN141">
        <v>0</v>
      </c>
      <c r="DO141">
        <v>0</v>
      </c>
      <c r="DP141">
        <v>0</v>
      </c>
      <c r="DQ141">
        <v>0</v>
      </c>
      <c r="DR141">
        <v>1</v>
      </c>
      <c r="DS141">
        <v>0</v>
      </c>
      <c r="DT141">
        <v>0</v>
      </c>
      <c r="DU141">
        <v>0</v>
      </c>
      <c r="DV141">
        <v>0</v>
      </c>
      <c r="DW141">
        <v>1</v>
      </c>
      <c r="DX141">
        <v>0</v>
      </c>
      <c r="DY141">
        <v>0</v>
      </c>
      <c r="DZ141">
        <v>0</v>
      </c>
      <c r="EA141">
        <v>0</v>
      </c>
      <c r="EB141">
        <v>0</v>
      </c>
      <c r="EC141">
        <v>1</v>
      </c>
      <c r="ED141">
        <v>0</v>
      </c>
      <c r="EE141">
        <v>0</v>
      </c>
      <c r="EF141">
        <v>0</v>
      </c>
      <c r="EG141">
        <v>0</v>
      </c>
      <c r="EH141">
        <v>0</v>
      </c>
      <c r="EI141">
        <v>1</v>
      </c>
      <c r="EJ141">
        <v>0</v>
      </c>
      <c r="EK141">
        <v>0</v>
      </c>
      <c r="EL141">
        <v>0</v>
      </c>
      <c r="EM141">
        <v>1</v>
      </c>
      <c r="EN141">
        <v>0</v>
      </c>
      <c r="EO141">
        <v>0</v>
      </c>
      <c r="EP141" s="40">
        <f t="shared" si="270"/>
        <v>0</v>
      </c>
      <c r="EQ141" s="40">
        <f t="shared" si="271"/>
        <v>0</v>
      </c>
      <c r="ER141" s="40">
        <f t="shared" si="272"/>
        <v>0</v>
      </c>
      <c r="ES141" s="40">
        <f t="shared" si="273"/>
        <v>0</v>
      </c>
      <c r="ET141" s="40">
        <f t="shared" si="274"/>
        <v>0</v>
      </c>
      <c r="EU141" s="40">
        <f t="shared" si="275"/>
        <v>1</v>
      </c>
      <c r="EV141" s="40">
        <f t="shared" si="276"/>
        <v>0</v>
      </c>
      <c r="EW141" s="40">
        <f t="shared" si="277"/>
        <v>0</v>
      </c>
      <c r="EX141" s="40">
        <f t="shared" si="278"/>
        <v>0</v>
      </c>
      <c r="EY141" s="40">
        <f t="shared" si="279"/>
        <v>1</v>
      </c>
      <c r="EZ141" s="40">
        <f t="shared" si="280"/>
        <v>1</v>
      </c>
      <c r="FA141" s="40">
        <f t="shared" si="281"/>
        <v>1</v>
      </c>
      <c r="FB141" s="40">
        <f t="shared" si="282"/>
        <v>1</v>
      </c>
      <c r="FC141" s="40">
        <f t="shared" si="283"/>
        <v>0</v>
      </c>
      <c r="FD141" s="40">
        <f t="shared" si="284"/>
        <v>2</v>
      </c>
      <c r="FE141" s="40">
        <f t="shared" si="285"/>
        <v>2</v>
      </c>
      <c r="FF141" s="40">
        <f t="shared" si="286"/>
        <v>2</v>
      </c>
      <c r="FG141" s="40">
        <f t="shared" si="287"/>
        <v>2</v>
      </c>
      <c r="FH141" s="40">
        <f t="shared" si="288"/>
        <v>3</v>
      </c>
      <c r="FI141" s="40">
        <f t="shared" si="289"/>
        <v>3</v>
      </c>
      <c r="FJ141" s="40">
        <f t="shared" si="290"/>
        <v>2</v>
      </c>
      <c r="FK141" s="38">
        <f t="shared" si="265"/>
        <v>21</v>
      </c>
      <c r="FL141">
        <v>6</v>
      </c>
      <c r="FM141">
        <v>5</v>
      </c>
      <c r="FN141">
        <v>5</v>
      </c>
      <c r="FO141">
        <v>6</v>
      </c>
      <c r="FP141">
        <v>6</v>
      </c>
      <c r="FQ141">
        <v>5</v>
      </c>
      <c r="FR141">
        <v>0</v>
      </c>
      <c r="FS141">
        <v>0</v>
      </c>
      <c r="FT141">
        <v>0</v>
      </c>
      <c r="FU141">
        <v>0</v>
      </c>
      <c r="FV141" s="38">
        <f t="shared" si="301"/>
        <v>17</v>
      </c>
      <c r="FW141" s="38">
        <f t="shared" si="302"/>
        <v>16</v>
      </c>
      <c r="FX141">
        <v>3</v>
      </c>
      <c r="FY141">
        <v>4</v>
      </c>
      <c r="FZ141">
        <v>4</v>
      </c>
      <c r="GA141">
        <v>5</v>
      </c>
      <c r="GB141">
        <v>0</v>
      </c>
      <c r="GC141">
        <v>3</v>
      </c>
      <c r="GD141">
        <v>4</v>
      </c>
      <c r="GE141">
        <v>3</v>
      </c>
      <c r="GF141">
        <v>2</v>
      </c>
      <c r="GG141">
        <v>5</v>
      </c>
      <c r="GH141">
        <v>4</v>
      </c>
      <c r="GI141">
        <v>4</v>
      </c>
      <c r="GJ141">
        <v>2</v>
      </c>
      <c r="GK141">
        <v>5</v>
      </c>
      <c r="GL141">
        <v>5</v>
      </c>
      <c r="GM141">
        <v>4</v>
      </c>
      <c r="GN141">
        <v>4</v>
      </c>
      <c r="GO141">
        <v>1</v>
      </c>
      <c r="GP141">
        <v>3</v>
      </c>
      <c r="GQ141">
        <v>5</v>
      </c>
      <c r="GR141">
        <v>4</v>
      </c>
      <c r="GS141">
        <v>5</v>
      </c>
      <c r="GT141">
        <v>4</v>
      </c>
      <c r="GU141">
        <v>4</v>
      </c>
      <c r="GV141">
        <v>3</v>
      </c>
      <c r="GW141">
        <v>3</v>
      </c>
      <c r="GX141">
        <v>1</v>
      </c>
      <c r="GY141">
        <v>0</v>
      </c>
      <c r="GZ141">
        <v>4</v>
      </c>
      <c r="HA141">
        <v>5</v>
      </c>
      <c r="HB141">
        <v>4</v>
      </c>
      <c r="HC141">
        <v>4</v>
      </c>
      <c r="HD141" s="38">
        <f t="shared" si="303"/>
        <v>4</v>
      </c>
      <c r="HE141" s="38">
        <f t="shared" si="304"/>
        <v>2.3333333333333335</v>
      </c>
      <c r="HF141" s="38">
        <f t="shared" si="305"/>
        <v>3.3333333333333335</v>
      </c>
      <c r="HG141" s="38">
        <f t="shared" si="306"/>
        <v>4</v>
      </c>
      <c r="HH141" s="38">
        <f t="shared" si="307"/>
        <v>3.6</v>
      </c>
      <c r="HI141" s="38">
        <f t="shared" si="308"/>
        <v>3.5</v>
      </c>
      <c r="HJ141" s="38">
        <f t="shared" si="309"/>
        <v>1.6666666666666667</v>
      </c>
      <c r="HK141" s="38">
        <f t="shared" si="310"/>
        <v>4.333333333333333</v>
      </c>
      <c r="HL141" t="s">
        <v>680</v>
      </c>
      <c r="HM141">
        <v>1</v>
      </c>
      <c r="HN141" t="s">
        <v>1049</v>
      </c>
      <c r="HO141">
        <v>2</v>
      </c>
      <c r="HP141">
        <v>1</v>
      </c>
      <c r="HQ141">
        <v>0</v>
      </c>
      <c r="HR141">
        <v>1</v>
      </c>
      <c r="HS141">
        <v>0</v>
      </c>
      <c r="HT141">
        <v>1</v>
      </c>
      <c r="HU141">
        <v>0</v>
      </c>
      <c r="HV141">
        <v>0</v>
      </c>
      <c r="HW141">
        <v>0</v>
      </c>
      <c r="HX141">
        <v>1</v>
      </c>
      <c r="HY141">
        <v>1</v>
      </c>
      <c r="HZ141">
        <v>1</v>
      </c>
      <c r="IA141">
        <v>0</v>
      </c>
      <c r="IB141">
        <v>0</v>
      </c>
      <c r="IC141">
        <v>0</v>
      </c>
      <c r="ID141">
        <v>0</v>
      </c>
      <c r="IE141">
        <v>1</v>
      </c>
      <c r="IF141">
        <v>1</v>
      </c>
      <c r="IG141">
        <v>0</v>
      </c>
      <c r="IH141">
        <v>0</v>
      </c>
      <c r="II141">
        <v>1</v>
      </c>
      <c r="IJ141">
        <v>0</v>
      </c>
      <c r="IK141">
        <v>1</v>
      </c>
      <c r="IL141">
        <v>0</v>
      </c>
      <c r="IM141">
        <v>1</v>
      </c>
      <c r="IN141">
        <v>0</v>
      </c>
      <c r="IO141">
        <v>1</v>
      </c>
      <c r="IP141">
        <v>0</v>
      </c>
      <c r="IQ141">
        <v>0</v>
      </c>
      <c r="IR141">
        <v>0</v>
      </c>
      <c r="IS141">
        <v>0</v>
      </c>
      <c r="IT141">
        <v>0</v>
      </c>
      <c r="IU141">
        <v>0</v>
      </c>
      <c r="IV141">
        <v>1</v>
      </c>
      <c r="IW141">
        <v>0</v>
      </c>
      <c r="IX141">
        <v>0</v>
      </c>
      <c r="IY141">
        <v>1</v>
      </c>
      <c r="IZ141">
        <v>1</v>
      </c>
      <c r="JA141">
        <v>0</v>
      </c>
      <c r="JB141">
        <v>0</v>
      </c>
      <c r="JC141">
        <v>0</v>
      </c>
      <c r="JD141">
        <v>0</v>
      </c>
      <c r="JE141">
        <v>0</v>
      </c>
      <c r="JF141">
        <v>1</v>
      </c>
      <c r="JG141">
        <v>1</v>
      </c>
      <c r="JH141">
        <v>0</v>
      </c>
      <c r="JI141">
        <v>0</v>
      </c>
      <c r="JJ141">
        <v>0</v>
      </c>
      <c r="JK141">
        <v>1</v>
      </c>
      <c r="JL141">
        <v>1</v>
      </c>
      <c r="JM141">
        <v>1</v>
      </c>
      <c r="JN141">
        <v>0</v>
      </c>
      <c r="JO141">
        <v>3</v>
      </c>
      <c r="JP141">
        <v>3</v>
      </c>
      <c r="JQ141">
        <v>3</v>
      </c>
      <c r="JR141">
        <v>3</v>
      </c>
      <c r="JS141">
        <v>3</v>
      </c>
      <c r="JT141">
        <v>2</v>
      </c>
      <c r="JU141">
        <v>0</v>
      </c>
      <c r="JV141">
        <v>2</v>
      </c>
      <c r="JW141">
        <v>2</v>
      </c>
      <c r="JX141">
        <v>2</v>
      </c>
      <c r="JY141">
        <v>0</v>
      </c>
      <c r="JZ141">
        <v>3</v>
      </c>
      <c r="KA141">
        <v>0</v>
      </c>
      <c r="KB141">
        <v>0</v>
      </c>
      <c r="KC141">
        <v>0</v>
      </c>
      <c r="KD141" s="52">
        <f t="shared" si="311"/>
        <v>23</v>
      </c>
      <c r="KE141" s="48">
        <f t="shared" si="312"/>
        <v>3</v>
      </c>
      <c r="KF141" s="53">
        <f t="shared" si="313"/>
        <v>26</v>
      </c>
      <c r="KG141">
        <v>91</v>
      </c>
      <c r="KH141">
        <v>1</v>
      </c>
      <c r="KI141">
        <v>1</v>
      </c>
      <c r="KJ141">
        <v>1</v>
      </c>
      <c r="KK141">
        <v>0</v>
      </c>
      <c r="KL141">
        <v>0</v>
      </c>
      <c r="KM141">
        <v>0</v>
      </c>
      <c r="KN141">
        <v>0</v>
      </c>
      <c r="KO141">
        <v>0</v>
      </c>
      <c r="KP141">
        <v>0</v>
      </c>
      <c r="KQ141">
        <v>0</v>
      </c>
      <c r="KR141">
        <v>0</v>
      </c>
      <c r="KS141" t="s">
        <v>580</v>
      </c>
      <c r="KT141" t="s">
        <v>1050</v>
      </c>
      <c r="KU141" t="s">
        <v>1051</v>
      </c>
      <c r="KV141">
        <v>6</v>
      </c>
      <c r="KW141">
        <v>1</v>
      </c>
      <c r="KX141">
        <v>1</v>
      </c>
      <c r="KY141">
        <v>1</v>
      </c>
      <c r="KZ141">
        <v>1</v>
      </c>
      <c r="LA141">
        <v>3</v>
      </c>
      <c r="LB141">
        <v>3</v>
      </c>
      <c r="LC141">
        <v>3</v>
      </c>
      <c r="LD141">
        <v>3</v>
      </c>
      <c r="LE141">
        <v>1</v>
      </c>
      <c r="LF141">
        <v>1</v>
      </c>
      <c r="LG141" t="s">
        <v>580</v>
      </c>
      <c r="LH141">
        <v>5</v>
      </c>
      <c r="LI141">
        <v>2</v>
      </c>
      <c r="LJ141">
        <v>4</v>
      </c>
      <c r="LK141">
        <v>1</v>
      </c>
      <c r="LL141">
        <v>5</v>
      </c>
      <c r="LM141">
        <v>4</v>
      </c>
      <c r="LN141">
        <v>5</v>
      </c>
      <c r="LO141">
        <v>4</v>
      </c>
      <c r="LP141">
        <v>4</v>
      </c>
      <c r="LQ141">
        <v>1</v>
      </c>
      <c r="LR141">
        <v>4</v>
      </c>
      <c r="LS141">
        <v>5</v>
      </c>
      <c r="LT141">
        <v>5</v>
      </c>
      <c r="LU141">
        <v>5</v>
      </c>
      <c r="LV141">
        <v>4</v>
      </c>
      <c r="LW141">
        <v>4</v>
      </c>
      <c r="LX141">
        <v>5</v>
      </c>
      <c r="LY141">
        <v>4</v>
      </c>
      <c r="LZ141">
        <v>3</v>
      </c>
      <c r="MA141">
        <v>5</v>
      </c>
      <c r="MB141" s="3">
        <f t="shared" si="262"/>
        <v>5</v>
      </c>
      <c r="MC141" s="3">
        <f t="shared" si="291"/>
        <v>4</v>
      </c>
      <c r="MD141" s="3">
        <f t="shared" si="326"/>
        <v>4</v>
      </c>
      <c r="ME141" s="3">
        <f t="shared" si="327"/>
        <v>1</v>
      </c>
      <c r="MF141" s="3">
        <f t="shared" si="324"/>
        <v>5</v>
      </c>
      <c r="MG141" s="3">
        <f t="shared" si="325"/>
        <v>4</v>
      </c>
      <c r="MH141" s="3">
        <f t="shared" si="292"/>
        <v>1</v>
      </c>
      <c r="MI141" s="3">
        <f t="shared" si="293"/>
        <v>2</v>
      </c>
      <c r="MJ141" s="3">
        <f t="shared" si="314"/>
        <v>4</v>
      </c>
      <c r="MK141" s="3">
        <f t="shared" si="328"/>
        <v>1</v>
      </c>
      <c r="ML141" s="3">
        <f t="shared" si="315"/>
        <v>4</v>
      </c>
      <c r="MM141" s="3">
        <f t="shared" si="316"/>
        <v>5</v>
      </c>
      <c r="MN141" s="3">
        <f t="shared" si="317"/>
        <v>5</v>
      </c>
      <c r="MO141" s="3">
        <f t="shared" si="329"/>
        <v>5</v>
      </c>
      <c r="MP141" s="3">
        <f t="shared" si="318"/>
        <v>4</v>
      </c>
      <c r="MQ141" s="3">
        <f t="shared" si="319"/>
        <v>4</v>
      </c>
      <c r="MR141" s="3">
        <f t="shared" ref="MR141:MR173" si="331">LX141</f>
        <v>5</v>
      </c>
      <c r="MS141" s="3">
        <f t="shared" si="294"/>
        <v>2</v>
      </c>
      <c r="MT141" s="3">
        <f t="shared" si="330"/>
        <v>3</v>
      </c>
      <c r="MU141" s="3">
        <f t="shared" si="295"/>
        <v>1</v>
      </c>
      <c r="MV141" s="34">
        <f t="shared" si="296"/>
        <v>69</v>
      </c>
      <c r="MW141">
        <v>4</v>
      </c>
      <c r="MX141">
        <v>3</v>
      </c>
      <c r="MY141">
        <v>5</v>
      </c>
      <c r="MZ141">
        <v>4</v>
      </c>
      <c r="NA141">
        <v>4</v>
      </c>
      <c r="NB141">
        <v>4</v>
      </c>
      <c r="NC141">
        <v>3</v>
      </c>
      <c r="ND141">
        <v>4</v>
      </c>
      <c r="NE141">
        <v>4</v>
      </c>
      <c r="NF141">
        <v>4</v>
      </c>
      <c r="NG141">
        <v>2</v>
      </c>
      <c r="NH141" s="59">
        <f t="shared" si="320"/>
        <v>0</v>
      </c>
      <c r="NI141">
        <f t="shared" si="321"/>
        <v>50</v>
      </c>
      <c r="NJ141">
        <f t="shared" si="322"/>
        <v>39</v>
      </c>
      <c r="NK141" s="34">
        <f t="shared" si="323"/>
        <v>78</v>
      </c>
    </row>
    <row r="142" spans="1:375" x14ac:dyDescent="0.2">
      <c r="A142" t="s">
        <v>230</v>
      </c>
      <c r="B142">
        <v>141</v>
      </c>
      <c r="C142" s="26">
        <v>43133</v>
      </c>
      <c r="D142">
        <v>3</v>
      </c>
      <c r="E142">
        <v>9</v>
      </c>
      <c r="F142">
        <v>6</v>
      </c>
      <c r="G142">
        <v>0</v>
      </c>
      <c r="H142">
        <v>0</v>
      </c>
      <c r="I142">
        <v>0</v>
      </c>
      <c r="J142">
        <v>1</v>
      </c>
      <c r="K142">
        <v>0</v>
      </c>
      <c r="L142">
        <v>0</v>
      </c>
      <c r="M142">
        <v>0</v>
      </c>
      <c r="N142">
        <v>0</v>
      </c>
      <c r="O142">
        <v>1</v>
      </c>
      <c r="P142">
        <v>1</v>
      </c>
      <c r="Q142">
        <v>0</v>
      </c>
      <c r="R142">
        <v>1</v>
      </c>
      <c r="S142">
        <v>3</v>
      </c>
      <c r="T142">
        <f t="shared" ref="T142:T179" si="332">IF(G142=1,0,IF(H142=1,-1,IF(I142=1,1,IF(J142=1,1,IF(K142=1,"SKIP","ERROR")))))</f>
        <v>1</v>
      </c>
      <c r="U142">
        <f t="shared" ref="U142:U179" si="333">IF(L142=1,2,0)</f>
        <v>0</v>
      </c>
      <c r="V142" s="35">
        <f t="shared" ref="V142:V179" si="334">M142+N142+O142+P142+Q142+R142+S142+T142+U142</f>
        <v>7</v>
      </c>
      <c r="W142">
        <v>0</v>
      </c>
      <c r="X142">
        <v>0</v>
      </c>
      <c r="Y142">
        <v>0</v>
      </c>
      <c r="Z142">
        <v>0</v>
      </c>
      <c r="AA142">
        <v>0</v>
      </c>
      <c r="AB142">
        <v>1</v>
      </c>
      <c r="AC142">
        <v>2</v>
      </c>
      <c r="AD142">
        <v>2</v>
      </c>
      <c r="AE142">
        <v>2</v>
      </c>
      <c r="AF142">
        <v>2</v>
      </c>
      <c r="AG142">
        <v>2</v>
      </c>
      <c r="AH142">
        <v>1</v>
      </c>
      <c r="AI142">
        <v>2</v>
      </c>
      <c r="AJ142" s="38">
        <f t="shared" si="297"/>
        <v>8</v>
      </c>
      <c r="AK142" s="38">
        <f t="shared" si="298"/>
        <v>5</v>
      </c>
      <c r="AL142" s="38">
        <f t="shared" si="299"/>
        <v>1</v>
      </c>
      <c r="AM142" s="38">
        <f t="shared" si="300"/>
        <v>14</v>
      </c>
      <c r="AN142">
        <v>1</v>
      </c>
      <c r="AO142">
        <v>1</v>
      </c>
      <c r="AP142">
        <v>0</v>
      </c>
      <c r="AQ142">
        <v>0</v>
      </c>
      <c r="AR142">
        <v>0</v>
      </c>
      <c r="AS142">
        <v>1</v>
      </c>
      <c r="AT142">
        <v>0</v>
      </c>
      <c r="AU142">
        <v>0</v>
      </c>
      <c r="AV142">
        <v>0</v>
      </c>
      <c r="AW142">
        <v>0</v>
      </c>
      <c r="AX142">
        <v>1</v>
      </c>
      <c r="AY142">
        <v>0</v>
      </c>
      <c r="AZ142">
        <v>0</v>
      </c>
      <c r="BA142">
        <v>0</v>
      </c>
      <c r="BB142">
        <v>0</v>
      </c>
      <c r="BC142">
        <v>1</v>
      </c>
      <c r="BD142">
        <v>0</v>
      </c>
      <c r="BE142">
        <v>0</v>
      </c>
      <c r="BF142">
        <v>0</v>
      </c>
      <c r="BG142">
        <v>0</v>
      </c>
      <c r="BH142">
        <v>1</v>
      </c>
      <c r="BI142">
        <v>0</v>
      </c>
      <c r="BJ142">
        <v>0</v>
      </c>
      <c r="BK142">
        <v>0</v>
      </c>
      <c r="BL142">
        <v>0</v>
      </c>
      <c r="BM142">
        <v>1</v>
      </c>
      <c r="BN142">
        <v>0</v>
      </c>
      <c r="BO142">
        <v>0</v>
      </c>
      <c r="BP142">
        <v>0</v>
      </c>
      <c r="BQ142">
        <v>0</v>
      </c>
      <c r="BR142">
        <v>1</v>
      </c>
      <c r="BS142">
        <v>0</v>
      </c>
      <c r="BT142">
        <v>0</v>
      </c>
      <c r="BU142">
        <v>0</v>
      </c>
      <c r="BV142">
        <v>0</v>
      </c>
      <c r="BW142">
        <v>1</v>
      </c>
      <c r="BX142">
        <v>0</v>
      </c>
      <c r="BY142">
        <v>0</v>
      </c>
      <c r="BZ142">
        <v>0</v>
      </c>
      <c r="CA142">
        <v>0</v>
      </c>
      <c r="CB142">
        <v>1</v>
      </c>
      <c r="CC142">
        <v>0</v>
      </c>
      <c r="CD142">
        <v>0</v>
      </c>
      <c r="CE142">
        <v>0</v>
      </c>
      <c r="CF142">
        <v>0</v>
      </c>
      <c r="CG142">
        <v>1</v>
      </c>
      <c r="CH142">
        <v>0</v>
      </c>
      <c r="CI142">
        <v>0</v>
      </c>
      <c r="CJ142">
        <v>0</v>
      </c>
      <c r="CK142">
        <v>0</v>
      </c>
      <c r="CL142">
        <v>1</v>
      </c>
      <c r="CM142">
        <v>0</v>
      </c>
      <c r="CN142">
        <v>0</v>
      </c>
      <c r="CO142">
        <v>0</v>
      </c>
      <c r="CP142">
        <v>0</v>
      </c>
      <c r="CQ142">
        <v>1</v>
      </c>
      <c r="CR142">
        <v>0</v>
      </c>
      <c r="CS142">
        <v>0</v>
      </c>
      <c r="CT142">
        <v>0</v>
      </c>
      <c r="CU142">
        <v>0</v>
      </c>
      <c r="CV142">
        <v>1</v>
      </c>
      <c r="CW142">
        <v>0</v>
      </c>
      <c r="CX142">
        <v>0</v>
      </c>
      <c r="CY142">
        <v>0</v>
      </c>
      <c r="CZ142">
        <v>0</v>
      </c>
      <c r="DA142">
        <v>1</v>
      </c>
      <c r="DB142">
        <v>1</v>
      </c>
      <c r="DC142">
        <v>0</v>
      </c>
      <c r="DD142">
        <v>0</v>
      </c>
      <c r="DE142">
        <v>0</v>
      </c>
      <c r="DF142">
        <v>1</v>
      </c>
      <c r="DG142">
        <v>0</v>
      </c>
      <c r="DH142">
        <v>0</v>
      </c>
      <c r="DI142">
        <v>0</v>
      </c>
      <c r="DJ142">
        <v>0</v>
      </c>
      <c r="DK142">
        <v>1</v>
      </c>
      <c r="DL142">
        <v>1</v>
      </c>
      <c r="DM142">
        <v>0</v>
      </c>
      <c r="DN142">
        <v>0</v>
      </c>
      <c r="DO142">
        <v>0</v>
      </c>
      <c r="DP142">
        <v>1</v>
      </c>
      <c r="DQ142">
        <v>0</v>
      </c>
      <c r="DR142">
        <v>0</v>
      </c>
      <c r="DS142">
        <v>0</v>
      </c>
      <c r="DT142">
        <v>0</v>
      </c>
      <c r="DU142">
        <v>1</v>
      </c>
      <c r="DV142">
        <v>0</v>
      </c>
      <c r="DW142">
        <v>0</v>
      </c>
      <c r="DX142">
        <v>0</v>
      </c>
      <c r="DY142">
        <v>0</v>
      </c>
      <c r="DZ142">
        <v>1</v>
      </c>
      <c r="EA142">
        <v>0</v>
      </c>
      <c r="EB142">
        <v>0</v>
      </c>
      <c r="EC142">
        <v>0</v>
      </c>
      <c r="ED142">
        <v>0</v>
      </c>
      <c r="EF142">
        <v>1</v>
      </c>
      <c r="EG142">
        <v>0</v>
      </c>
      <c r="EH142">
        <v>0</v>
      </c>
      <c r="EI142">
        <v>0</v>
      </c>
      <c r="EJ142">
        <v>0</v>
      </c>
      <c r="EK142">
        <v>1</v>
      </c>
      <c r="EL142">
        <v>0</v>
      </c>
      <c r="EM142">
        <v>0</v>
      </c>
      <c r="EN142">
        <v>0</v>
      </c>
      <c r="EO142">
        <v>0</v>
      </c>
      <c r="EP142" s="40">
        <f t="shared" si="270"/>
        <v>1</v>
      </c>
      <c r="EQ142" s="40">
        <f t="shared" si="271"/>
        <v>0</v>
      </c>
      <c r="ER142" s="40">
        <f t="shared" si="272"/>
        <v>0</v>
      </c>
      <c r="ES142" s="40">
        <f t="shared" si="273"/>
        <v>0</v>
      </c>
      <c r="ET142" s="40">
        <f t="shared" si="274"/>
        <v>0</v>
      </c>
      <c r="EU142" s="40">
        <f t="shared" si="275"/>
        <v>0</v>
      </c>
      <c r="EV142" s="40">
        <f t="shared" si="276"/>
        <v>0</v>
      </c>
      <c r="EW142" s="40">
        <f t="shared" si="277"/>
        <v>0</v>
      </c>
      <c r="EX142" s="40">
        <f t="shared" si="278"/>
        <v>0</v>
      </c>
      <c r="EY142" s="40">
        <f t="shared" si="279"/>
        <v>0</v>
      </c>
      <c r="EZ142" s="40">
        <f t="shared" si="280"/>
        <v>0</v>
      </c>
      <c r="FA142" s="40">
        <f t="shared" si="281"/>
        <v>0</v>
      </c>
      <c r="FB142" s="40">
        <f t="shared" si="282"/>
        <v>0</v>
      </c>
      <c r="FC142" s="40">
        <f t="shared" si="283"/>
        <v>1</v>
      </c>
      <c r="FD142" s="40">
        <f t="shared" si="284"/>
        <v>0</v>
      </c>
      <c r="FE142" s="40">
        <f t="shared" si="285"/>
        <v>1</v>
      </c>
      <c r="FF142" s="40">
        <f t="shared" si="286"/>
        <v>0</v>
      </c>
      <c r="FG142" s="40">
        <f t="shared" si="287"/>
        <v>0</v>
      </c>
      <c r="FH142" s="40">
        <f t="shared" si="288"/>
        <v>0</v>
      </c>
      <c r="FI142" s="40">
        <f t="shared" si="289"/>
        <v>0</v>
      </c>
      <c r="FJ142" s="40">
        <f t="shared" si="290"/>
        <v>0</v>
      </c>
      <c r="FK142" s="38">
        <f t="shared" ref="FK142:FK148" si="335">SUM(EP142:FJ142)</f>
        <v>3</v>
      </c>
      <c r="FL142">
        <v>6</v>
      </c>
      <c r="FM142">
        <v>5</v>
      </c>
      <c r="FN142">
        <v>6</v>
      </c>
      <c r="FO142">
        <v>7</v>
      </c>
      <c r="FP142">
        <v>6</v>
      </c>
      <c r="FQ142">
        <v>7</v>
      </c>
      <c r="FR142">
        <v>0</v>
      </c>
      <c r="FS142">
        <v>1</v>
      </c>
      <c r="FT142">
        <v>0</v>
      </c>
      <c r="FU142">
        <v>0</v>
      </c>
      <c r="FV142" s="38">
        <f t="shared" si="301"/>
        <v>19</v>
      </c>
      <c r="FW142" s="38">
        <f t="shared" si="302"/>
        <v>19</v>
      </c>
      <c r="FX142">
        <v>5</v>
      </c>
      <c r="FY142">
        <v>5</v>
      </c>
      <c r="FZ142">
        <v>5</v>
      </c>
      <c r="GA142">
        <v>5</v>
      </c>
      <c r="GB142">
        <v>0</v>
      </c>
      <c r="GC142">
        <v>2</v>
      </c>
      <c r="GD142">
        <v>3</v>
      </c>
      <c r="GE142">
        <v>1</v>
      </c>
      <c r="GF142">
        <v>2</v>
      </c>
      <c r="GG142">
        <v>5</v>
      </c>
      <c r="GH142">
        <v>5</v>
      </c>
      <c r="GI142">
        <v>5</v>
      </c>
      <c r="GJ142">
        <v>5</v>
      </c>
      <c r="GK142">
        <v>4</v>
      </c>
      <c r="GL142">
        <v>4</v>
      </c>
      <c r="GM142">
        <v>3</v>
      </c>
      <c r="GN142">
        <v>4</v>
      </c>
      <c r="GO142">
        <v>5</v>
      </c>
      <c r="GP142">
        <v>5</v>
      </c>
      <c r="GQ142">
        <v>5</v>
      </c>
      <c r="GR142">
        <v>5</v>
      </c>
      <c r="GS142">
        <v>5</v>
      </c>
      <c r="GT142">
        <v>4</v>
      </c>
      <c r="GU142">
        <v>4</v>
      </c>
      <c r="GV142">
        <v>5</v>
      </c>
      <c r="GW142">
        <v>3</v>
      </c>
      <c r="GX142">
        <v>2</v>
      </c>
      <c r="GY142">
        <v>4</v>
      </c>
      <c r="GZ142">
        <v>5</v>
      </c>
      <c r="HA142">
        <v>5</v>
      </c>
      <c r="HB142">
        <v>5</v>
      </c>
      <c r="HC142">
        <v>5</v>
      </c>
      <c r="HD142" s="38">
        <f t="shared" si="303"/>
        <v>5</v>
      </c>
      <c r="HE142" s="38">
        <f t="shared" si="304"/>
        <v>1.6666666666666667</v>
      </c>
      <c r="HF142" s="38">
        <f t="shared" si="305"/>
        <v>2.6666666666666665</v>
      </c>
      <c r="HG142" s="38">
        <f t="shared" si="306"/>
        <v>4.2857142857142856</v>
      </c>
      <c r="HH142" s="38">
        <f t="shared" si="307"/>
        <v>5</v>
      </c>
      <c r="HI142" s="38">
        <f t="shared" si="308"/>
        <v>4</v>
      </c>
      <c r="HJ142" s="38">
        <f t="shared" si="309"/>
        <v>3.6666666666666665</v>
      </c>
      <c r="HK142" s="38">
        <f t="shared" si="310"/>
        <v>5</v>
      </c>
      <c r="HL142">
        <v>156</v>
      </c>
      <c r="HM142">
        <v>1</v>
      </c>
      <c r="HN142" t="s">
        <v>1052</v>
      </c>
      <c r="HO142">
        <v>1</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1</v>
      </c>
      <c r="JG142">
        <v>1</v>
      </c>
      <c r="JH142">
        <v>0</v>
      </c>
      <c r="JI142">
        <v>0</v>
      </c>
      <c r="JJ142">
        <v>0</v>
      </c>
      <c r="JK142">
        <v>0</v>
      </c>
      <c r="JL142">
        <v>0</v>
      </c>
      <c r="JM142">
        <v>0</v>
      </c>
      <c r="JN142">
        <v>0</v>
      </c>
      <c r="JO142">
        <v>3</v>
      </c>
      <c r="JP142">
        <v>0</v>
      </c>
      <c r="JQ142">
        <v>1</v>
      </c>
      <c r="JR142">
        <v>2</v>
      </c>
      <c r="JS142">
        <v>0</v>
      </c>
      <c r="JT142">
        <v>0</v>
      </c>
      <c r="JU142">
        <v>0</v>
      </c>
      <c r="JV142">
        <v>2</v>
      </c>
      <c r="JW142">
        <v>0</v>
      </c>
      <c r="JX142">
        <v>2</v>
      </c>
      <c r="JY142">
        <v>0</v>
      </c>
      <c r="JZ142">
        <v>1</v>
      </c>
      <c r="KA142">
        <v>0</v>
      </c>
      <c r="KB142">
        <v>0</v>
      </c>
      <c r="KC142">
        <v>0</v>
      </c>
      <c r="KD142" s="52">
        <f t="shared" si="311"/>
        <v>10</v>
      </c>
      <c r="KE142" s="48">
        <f t="shared" si="312"/>
        <v>1</v>
      </c>
      <c r="KF142" s="53">
        <f t="shared" si="313"/>
        <v>11</v>
      </c>
      <c r="KG142">
        <v>72</v>
      </c>
      <c r="KH142">
        <v>0</v>
      </c>
      <c r="KI142">
        <v>0</v>
      </c>
      <c r="KJ142">
        <v>0</v>
      </c>
      <c r="KK142">
        <v>0</v>
      </c>
      <c r="KL142">
        <v>0</v>
      </c>
      <c r="KM142">
        <v>0</v>
      </c>
      <c r="KN142">
        <v>0</v>
      </c>
      <c r="KO142">
        <v>0</v>
      </c>
      <c r="KP142">
        <v>0</v>
      </c>
      <c r="KQ142">
        <v>1</v>
      </c>
      <c r="KR142">
        <v>0</v>
      </c>
      <c r="KS142" t="s">
        <v>1053</v>
      </c>
      <c r="KT142" t="s">
        <v>1054</v>
      </c>
      <c r="KU142" t="s">
        <v>1055</v>
      </c>
      <c r="KV142">
        <v>3</v>
      </c>
      <c r="KW142">
        <v>1</v>
      </c>
      <c r="KX142">
        <v>1</v>
      </c>
      <c r="KY142">
        <v>1</v>
      </c>
      <c r="KZ142">
        <v>0</v>
      </c>
      <c r="LA142">
        <v>1</v>
      </c>
      <c r="LB142">
        <v>1</v>
      </c>
      <c r="LC142">
        <v>1</v>
      </c>
      <c r="LD142">
        <v>1</v>
      </c>
      <c r="LE142">
        <v>1</v>
      </c>
      <c r="LF142">
        <v>1</v>
      </c>
      <c r="LG142" t="s">
        <v>1056</v>
      </c>
      <c r="LH142">
        <v>5</v>
      </c>
      <c r="LI142">
        <v>5</v>
      </c>
      <c r="LJ142">
        <v>2</v>
      </c>
      <c r="LK142">
        <v>2</v>
      </c>
      <c r="LL142">
        <v>3</v>
      </c>
      <c r="LM142">
        <v>4</v>
      </c>
      <c r="LN142">
        <v>5</v>
      </c>
      <c r="LO142">
        <v>2</v>
      </c>
      <c r="LP142">
        <v>4</v>
      </c>
      <c r="LQ142">
        <v>1</v>
      </c>
      <c r="LR142">
        <v>4</v>
      </c>
      <c r="LS142">
        <v>5</v>
      </c>
      <c r="LT142">
        <v>4</v>
      </c>
      <c r="LU142">
        <v>5</v>
      </c>
      <c r="LV142">
        <v>4</v>
      </c>
      <c r="LW142">
        <v>3</v>
      </c>
      <c r="LX142">
        <v>3</v>
      </c>
      <c r="LY142">
        <v>2</v>
      </c>
      <c r="LZ142">
        <v>3</v>
      </c>
      <c r="MA142">
        <v>5</v>
      </c>
      <c r="MB142" s="3">
        <f t="shared" si="262"/>
        <v>5</v>
      </c>
      <c r="MC142" s="3">
        <f t="shared" si="291"/>
        <v>1</v>
      </c>
      <c r="MD142" s="3">
        <f t="shared" si="326"/>
        <v>2</v>
      </c>
      <c r="ME142" s="3">
        <f t="shared" si="327"/>
        <v>2</v>
      </c>
      <c r="MF142" s="3">
        <f t="shared" si="324"/>
        <v>3</v>
      </c>
      <c r="MG142" s="3">
        <f t="shared" si="325"/>
        <v>4</v>
      </c>
      <c r="MH142" s="3">
        <f t="shared" si="292"/>
        <v>1</v>
      </c>
      <c r="MI142" s="3">
        <f t="shared" si="293"/>
        <v>4</v>
      </c>
      <c r="MJ142" s="3">
        <f t="shared" si="314"/>
        <v>4</v>
      </c>
      <c r="MK142" s="3">
        <f t="shared" si="328"/>
        <v>1</v>
      </c>
      <c r="ML142" s="3">
        <f t="shared" si="315"/>
        <v>4</v>
      </c>
      <c r="MM142" s="3">
        <f t="shared" si="316"/>
        <v>5</v>
      </c>
      <c r="MN142" s="3">
        <f t="shared" si="317"/>
        <v>4</v>
      </c>
      <c r="MO142" s="3">
        <f t="shared" si="329"/>
        <v>5</v>
      </c>
      <c r="MP142" s="3">
        <f t="shared" si="318"/>
        <v>4</v>
      </c>
      <c r="MQ142" s="3">
        <f t="shared" si="319"/>
        <v>3</v>
      </c>
      <c r="MR142" s="3">
        <f t="shared" si="331"/>
        <v>3</v>
      </c>
      <c r="MS142" s="3">
        <f t="shared" si="294"/>
        <v>4</v>
      </c>
      <c r="MT142" s="3">
        <f t="shared" si="330"/>
        <v>3</v>
      </c>
      <c r="MU142" s="3">
        <f t="shared" si="295"/>
        <v>1</v>
      </c>
      <c r="MV142" s="34">
        <f t="shared" si="296"/>
        <v>63</v>
      </c>
      <c r="MW142">
        <v>2</v>
      </c>
      <c r="MX142">
        <v>1</v>
      </c>
      <c r="MY142">
        <v>1</v>
      </c>
      <c r="MZ142">
        <v>2</v>
      </c>
      <c r="NA142">
        <v>0</v>
      </c>
      <c r="NB142">
        <v>2</v>
      </c>
      <c r="NC142">
        <v>1</v>
      </c>
      <c r="ND142">
        <v>2</v>
      </c>
      <c r="NE142">
        <v>2</v>
      </c>
      <c r="NF142">
        <v>2</v>
      </c>
      <c r="NG142">
        <v>2</v>
      </c>
      <c r="NH142" s="59">
        <f t="shared" si="320"/>
        <v>0</v>
      </c>
      <c r="NI142">
        <f t="shared" si="321"/>
        <v>50</v>
      </c>
      <c r="NJ142">
        <f t="shared" si="322"/>
        <v>15</v>
      </c>
      <c r="NK142" s="34">
        <f t="shared" si="323"/>
        <v>30</v>
      </c>
    </row>
    <row r="143" spans="1:375" x14ac:dyDescent="0.2">
      <c r="A143" t="s">
        <v>231</v>
      </c>
      <c r="B143">
        <v>142</v>
      </c>
      <c r="C143" s="26">
        <v>43059</v>
      </c>
      <c r="D143">
        <v>5</v>
      </c>
      <c r="E143">
        <v>8</v>
      </c>
      <c r="F143">
        <v>7</v>
      </c>
      <c r="G143">
        <v>0</v>
      </c>
      <c r="H143">
        <v>1</v>
      </c>
      <c r="I143">
        <v>0</v>
      </c>
      <c r="J143">
        <v>0</v>
      </c>
      <c r="K143">
        <v>0</v>
      </c>
      <c r="L143">
        <v>1</v>
      </c>
      <c r="M143">
        <v>0</v>
      </c>
      <c r="N143">
        <v>2</v>
      </c>
      <c r="O143">
        <v>0</v>
      </c>
      <c r="P143">
        <v>2</v>
      </c>
      <c r="Q143">
        <v>0</v>
      </c>
      <c r="R143">
        <v>0</v>
      </c>
      <c r="S143">
        <v>0</v>
      </c>
      <c r="T143">
        <f t="shared" si="332"/>
        <v>-1</v>
      </c>
      <c r="U143">
        <f t="shared" si="333"/>
        <v>2</v>
      </c>
      <c r="V143" s="35">
        <f t="shared" si="334"/>
        <v>5</v>
      </c>
      <c r="W143">
        <v>2</v>
      </c>
      <c r="X143">
        <v>2</v>
      </c>
      <c r="Y143">
        <v>3</v>
      </c>
      <c r="Z143">
        <v>1</v>
      </c>
      <c r="AA143">
        <v>1</v>
      </c>
      <c r="AB143">
        <v>1</v>
      </c>
      <c r="AC143">
        <v>1</v>
      </c>
      <c r="AD143">
        <v>1</v>
      </c>
      <c r="AE143">
        <v>1</v>
      </c>
      <c r="AF143">
        <v>1</v>
      </c>
      <c r="AG143">
        <v>1</v>
      </c>
      <c r="AH143">
        <v>0</v>
      </c>
      <c r="AI143">
        <v>0</v>
      </c>
      <c r="AJ143" s="38">
        <f t="shared" si="297"/>
        <v>4</v>
      </c>
      <c r="AK143" s="38">
        <f t="shared" si="298"/>
        <v>2</v>
      </c>
      <c r="AL143" s="38">
        <f t="shared" si="299"/>
        <v>9</v>
      </c>
      <c r="AM143" s="38">
        <f t="shared" si="300"/>
        <v>15</v>
      </c>
      <c r="AN143">
        <v>0</v>
      </c>
      <c r="AO143">
        <v>0</v>
      </c>
      <c r="AP143">
        <v>1</v>
      </c>
      <c r="AQ143">
        <v>0</v>
      </c>
      <c r="AR143">
        <v>0</v>
      </c>
      <c r="AS143">
        <v>1</v>
      </c>
      <c r="AT143">
        <v>0</v>
      </c>
      <c r="AU143">
        <v>0</v>
      </c>
      <c r="AV143">
        <v>0</v>
      </c>
      <c r="AW143">
        <v>0</v>
      </c>
      <c r="AX143">
        <v>1</v>
      </c>
      <c r="AY143">
        <v>0</v>
      </c>
      <c r="AZ143">
        <v>0</v>
      </c>
      <c r="BA143">
        <v>0</v>
      </c>
      <c r="BB143">
        <v>0</v>
      </c>
      <c r="BC143">
        <v>1</v>
      </c>
      <c r="BD143">
        <v>0</v>
      </c>
      <c r="BE143">
        <v>0</v>
      </c>
      <c r="BF143">
        <v>0</v>
      </c>
      <c r="BG143">
        <v>0</v>
      </c>
      <c r="BH143">
        <v>0</v>
      </c>
      <c r="BI143">
        <v>0</v>
      </c>
      <c r="BJ143">
        <v>1</v>
      </c>
      <c r="BK143">
        <v>0</v>
      </c>
      <c r="BL143">
        <v>0</v>
      </c>
      <c r="BM143">
        <v>0</v>
      </c>
      <c r="BN143">
        <v>0</v>
      </c>
      <c r="BO143">
        <v>0</v>
      </c>
      <c r="BP143">
        <v>0</v>
      </c>
      <c r="BQ143">
        <v>1</v>
      </c>
      <c r="BR143">
        <v>1</v>
      </c>
      <c r="BS143">
        <v>0</v>
      </c>
      <c r="BT143">
        <v>0</v>
      </c>
      <c r="BU143">
        <v>0</v>
      </c>
      <c r="BV143">
        <v>0</v>
      </c>
      <c r="BW143">
        <v>0</v>
      </c>
      <c r="BX143">
        <v>1</v>
      </c>
      <c r="BY143">
        <v>0</v>
      </c>
      <c r="BZ143">
        <v>0</v>
      </c>
      <c r="CA143">
        <v>0</v>
      </c>
      <c r="CB143">
        <v>1</v>
      </c>
      <c r="CC143">
        <v>0</v>
      </c>
      <c r="CD143">
        <v>0</v>
      </c>
      <c r="CE143">
        <v>0</v>
      </c>
      <c r="CF143">
        <v>0</v>
      </c>
      <c r="CG143">
        <v>0</v>
      </c>
      <c r="CH143">
        <v>1</v>
      </c>
      <c r="CI143">
        <v>0</v>
      </c>
      <c r="CJ143">
        <v>0</v>
      </c>
      <c r="CK143">
        <v>0</v>
      </c>
      <c r="CL143">
        <v>0</v>
      </c>
      <c r="CM143">
        <v>1</v>
      </c>
      <c r="CN143">
        <v>0</v>
      </c>
      <c r="CO143">
        <v>0</v>
      </c>
      <c r="CP143">
        <v>0</v>
      </c>
      <c r="CQ143">
        <v>0</v>
      </c>
      <c r="CR143">
        <v>1</v>
      </c>
      <c r="CS143">
        <v>0</v>
      </c>
      <c r="CT143">
        <v>0</v>
      </c>
      <c r="CU143">
        <v>0</v>
      </c>
      <c r="CV143">
        <v>1</v>
      </c>
      <c r="CW143">
        <v>0</v>
      </c>
      <c r="CX143">
        <v>0</v>
      </c>
      <c r="CY143">
        <v>0</v>
      </c>
      <c r="CZ143">
        <v>0</v>
      </c>
      <c r="DA143">
        <v>1</v>
      </c>
      <c r="DB143">
        <v>0</v>
      </c>
      <c r="DC143">
        <v>0</v>
      </c>
      <c r="DD143">
        <v>0</v>
      </c>
      <c r="DE143">
        <v>0</v>
      </c>
      <c r="DF143">
        <v>0</v>
      </c>
      <c r="DG143">
        <v>1</v>
      </c>
      <c r="DH143">
        <v>0</v>
      </c>
      <c r="DI143">
        <v>0</v>
      </c>
      <c r="DJ143">
        <v>0</v>
      </c>
      <c r="DK143">
        <v>0</v>
      </c>
      <c r="DL143">
        <v>1</v>
      </c>
      <c r="DM143">
        <v>0</v>
      </c>
      <c r="DN143">
        <v>0</v>
      </c>
      <c r="DO143">
        <v>0</v>
      </c>
      <c r="DP143">
        <v>1</v>
      </c>
      <c r="DQ143">
        <v>0</v>
      </c>
      <c r="DR143">
        <v>0</v>
      </c>
      <c r="DS143">
        <v>0</v>
      </c>
      <c r="DT143">
        <v>0</v>
      </c>
      <c r="DU143">
        <v>1</v>
      </c>
      <c r="DV143">
        <v>0</v>
      </c>
      <c r="DW143">
        <v>0</v>
      </c>
      <c r="DX143">
        <v>0</v>
      </c>
      <c r="DY143">
        <v>0</v>
      </c>
      <c r="DZ143">
        <v>0</v>
      </c>
      <c r="EA143">
        <v>0</v>
      </c>
      <c r="EB143">
        <v>0</v>
      </c>
      <c r="EC143">
        <v>0</v>
      </c>
      <c r="ED143">
        <v>1</v>
      </c>
      <c r="EF143">
        <v>1</v>
      </c>
      <c r="EG143">
        <v>0</v>
      </c>
      <c r="EH143">
        <v>0</v>
      </c>
      <c r="EI143">
        <v>0</v>
      </c>
      <c r="EJ143">
        <v>0</v>
      </c>
      <c r="EK143">
        <v>0</v>
      </c>
      <c r="EL143">
        <v>0</v>
      </c>
      <c r="EM143">
        <v>1</v>
      </c>
      <c r="EN143">
        <v>0</v>
      </c>
      <c r="EO143">
        <v>0</v>
      </c>
      <c r="EP143" s="40">
        <f t="shared" si="270"/>
        <v>2</v>
      </c>
      <c r="EQ143" s="40">
        <f t="shared" si="271"/>
        <v>0</v>
      </c>
      <c r="ER143" s="40">
        <f t="shared" si="272"/>
        <v>0</v>
      </c>
      <c r="ES143" s="40">
        <f t="shared" si="273"/>
        <v>0</v>
      </c>
      <c r="ET143" s="40">
        <f t="shared" si="274"/>
        <v>2</v>
      </c>
      <c r="EU143" s="40" t="str">
        <f t="shared" si="275"/>
        <v>SKIP</v>
      </c>
      <c r="EV143" s="40">
        <f t="shared" si="276"/>
        <v>0</v>
      </c>
      <c r="EW143" s="40">
        <f t="shared" si="277"/>
        <v>1</v>
      </c>
      <c r="EX143" s="40">
        <f t="shared" si="278"/>
        <v>0</v>
      </c>
      <c r="EY143" s="40">
        <f t="shared" si="279"/>
        <v>1</v>
      </c>
      <c r="EZ143" s="40">
        <f t="shared" si="280"/>
        <v>1</v>
      </c>
      <c r="FA143" s="40">
        <f t="shared" si="281"/>
        <v>1</v>
      </c>
      <c r="FB143" s="40">
        <f t="shared" si="282"/>
        <v>0</v>
      </c>
      <c r="FC143" s="40">
        <f t="shared" si="283"/>
        <v>0</v>
      </c>
      <c r="FD143" s="40">
        <f t="shared" si="284"/>
        <v>1</v>
      </c>
      <c r="FE143" s="40">
        <f t="shared" si="285"/>
        <v>1</v>
      </c>
      <c r="FF143" s="40">
        <f t="shared" si="286"/>
        <v>0</v>
      </c>
      <c r="FG143" s="40">
        <f t="shared" si="287"/>
        <v>0</v>
      </c>
      <c r="FH143" s="40" t="str">
        <f t="shared" si="288"/>
        <v>SKIP</v>
      </c>
      <c r="FI143" s="40">
        <f t="shared" si="289"/>
        <v>0</v>
      </c>
      <c r="FJ143" s="40">
        <f t="shared" si="290"/>
        <v>2</v>
      </c>
      <c r="FK143" s="38">
        <f t="shared" si="335"/>
        <v>12</v>
      </c>
      <c r="FL143">
        <v>5</v>
      </c>
      <c r="FM143">
        <v>5</v>
      </c>
      <c r="FN143">
        <v>5</v>
      </c>
      <c r="FO143">
        <v>5</v>
      </c>
      <c r="FP143">
        <v>5</v>
      </c>
      <c r="FQ143">
        <v>5</v>
      </c>
      <c r="FR143">
        <v>5</v>
      </c>
      <c r="FS143">
        <v>5</v>
      </c>
      <c r="FT143">
        <v>5</v>
      </c>
      <c r="FU143">
        <v>1</v>
      </c>
      <c r="FV143" s="38">
        <f t="shared" si="301"/>
        <v>26</v>
      </c>
      <c r="FW143" s="38">
        <f t="shared" si="302"/>
        <v>20</v>
      </c>
      <c r="FX143">
        <v>2</v>
      </c>
      <c r="FY143">
        <v>3</v>
      </c>
      <c r="FZ143">
        <v>3</v>
      </c>
      <c r="GA143">
        <v>3</v>
      </c>
      <c r="GB143">
        <v>1</v>
      </c>
      <c r="GC143">
        <v>5</v>
      </c>
      <c r="GD143">
        <v>5</v>
      </c>
      <c r="GE143">
        <v>1</v>
      </c>
      <c r="GF143">
        <v>2</v>
      </c>
      <c r="GG143">
        <v>2</v>
      </c>
      <c r="GH143">
        <v>2</v>
      </c>
      <c r="GI143">
        <v>2</v>
      </c>
      <c r="GJ143">
        <v>2</v>
      </c>
      <c r="GK143">
        <v>4</v>
      </c>
      <c r="GL143">
        <v>2</v>
      </c>
      <c r="GM143">
        <v>5</v>
      </c>
      <c r="GN143">
        <v>2</v>
      </c>
      <c r="GO143">
        <v>2</v>
      </c>
      <c r="GP143">
        <v>2</v>
      </c>
      <c r="GQ143">
        <v>2</v>
      </c>
      <c r="GR143">
        <v>2</v>
      </c>
      <c r="GS143">
        <v>2</v>
      </c>
      <c r="GT143">
        <v>4</v>
      </c>
      <c r="GU143">
        <v>2</v>
      </c>
      <c r="GV143">
        <v>5</v>
      </c>
      <c r="GW143">
        <v>5</v>
      </c>
      <c r="GX143">
        <v>2</v>
      </c>
      <c r="GY143">
        <v>2</v>
      </c>
      <c r="GZ143">
        <v>5</v>
      </c>
      <c r="HA143">
        <v>5</v>
      </c>
      <c r="HB143">
        <v>5</v>
      </c>
      <c r="HC143">
        <v>5</v>
      </c>
      <c r="HD143" s="38">
        <f t="shared" si="303"/>
        <v>2.75</v>
      </c>
      <c r="HE143" s="38">
        <f t="shared" si="304"/>
        <v>3.6666666666666665</v>
      </c>
      <c r="HF143" s="38">
        <f t="shared" si="305"/>
        <v>1.6666666666666667</v>
      </c>
      <c r="HG143" s="38">
        <f t="shared" si="306"/>
        <v>2.7142857142857144</v>
      </c>
      <c r="HH143" s="38">
        <f t="shared" si="307"/>
        <v>2</v>
      </c>
      <c r="HI143" s="38">
        <f t="shared" si="308"/>
        <v>4</v>
      </c>
      <c r="HJ143" s="38">
        <f t="shared" si="309"/>
        <v>3</v>
      </c>
      <c r="HK143" s="38">
        <f t="shared" si="310"/>
        <v>5</v>
      </c>
      <c r="HL143" t="s">
        <v>1057</v>
      </c>
      <c r="HM143">
        <v>1</v>
      </c>
      <c r="HN143" t="s">
        <v>1058</v>
      </c>
      <c r="HO143">
        <v>2</v>
      </c>
      <c r="HP143">
        <v>0</v>
      </c>
      <c r="HQ143">
        <v>0</v>
      </c>
      <c r="HR143">
        <v>0</v>
      </c>
      <c r="HS143">
        <v>0</v>
      </c>
      <c r="HT143">
        <v>1</v>
      </c>
      <c r="HU143">
        <v>1</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1</v>
      </c>
      <c r="IY143">
        <v>1</v>
      </c>
      <c r="IZ143">
        <v>0</v>
      </c>
      <c r="JA143">
        <v>0</v>
      </c>
      <c r="JB143">
        <v>0</v>
      </c>
      <c r="JC143">
        <v>0</v>
      </c>
      <c r="JD143">
        <v>0</v>
      </c>
      <c r="JE143">
        <v>0</v>
      </c>
      <c r="JF143">
        <v>0</v>
      </c>
      <c r="JG143">
        <v>0</v>
      </c>
      <c r="JH143">
        <v>0</v>
      </c>
      <c r="JI143">
        <v>0</v>
      </c>
      <c r="JJ143">
        <v>0</v>
      </c>
      <c r="JK143">
        <v>0</v>
      </c>
      <c r="JL143">
        <v>0</v>
      </c>
      <c r="JM143">
        <v>0</v>
      </c>
      <c r="JN143">
        <v>0</v>
      </c>
      <c r="JO143">
        <v>2</v>
      </c>
      <c r="JP143">
        <v>1</v>
      </c>
      <c r="JQ143">
        <v>1</v>
      </c>
      <c r="JR143">
        <v>3</v>
      </c>
      <c r="JS143">
        <v>0</v>
      </c>
      <c r="JT143">
        <v>0</v>
      </c>
      <c r="JU143">
        <v>0</v>
      </c>
      <c r="JV143">
        <v>1</v>
      </c>
      <c r="JW143">
        <v>0</v>
      </c>
      <c r="JX143">
        <v>0</v>
      </c>
      <c r="JY143">
        <v>0</v>
      </c>
      <c r="JZ143">
        <v>0</v>
      </c>
      <c r="KA143">
        <v>0</v>
      </c>
      <c r="KB143">
        <v>0</v>
      </c>
      <c r="KC143">
        <v>0</v>
      </c>
      <c r="KD143" s="52">
        <f t="shared" si="311"/>
        <v>8</v>
      </c>
      <c r="KE143" s="48">
        <f t="shared" si="312"/>
        <v>0</v>
      </c>
      <c r="KF143" s="53">
        <f t="shared" si="313"/>
        <v>8</v>
      </c>
      <c r="KG143">
        <v>55</v>
      </c>
      <c r="KH143">
        <v>0</v>
      </c>
      <c r="KI143">
        <v>0</v>
      </c>
      <c r="KJ143">
        <v>1</v>
      </c>
      <c r="KK143">
        <v>0</v>
      </c>
      <c r="KL143">
        <v>0</v>
      </c>
      <c r="KM143">
        <v>0</v>
      </c>
      <c r="KN143">
        <v>0</v>
      </c>
      <c r="KO143">
        <v>0</v>
      </c>
      <c r="KP143">
        <v>0</v>
      </c>
      <c r="KQ143">
        <v>0</v>
      </c>
      <c r="KR143">
        <v>0</v>
      </c>
      <c r="KS143" t="s">
        <v>584</v>
      </c>
      <c r="KT143" t="s">
        <v>1059</v>
      </c>
      <c r="KU143" t="s">
        <v>1060</v>
      </c>
      <c r="KV143">
        <v>2</v>
      </c>
      <c r="KW143">
        <v>1</v>
      </c>
      <c r="KX143">
        <v>1</v>
      </c>
      <c r="KY143">
        <v>1</v>
      </c>
      <c r="KZ143">
        <v>1</v>
      </c>
      <c r="LA143">
        <v>2</v>
      </c>
      <c r="LB143">
        <v>2</v>
      </c>
      <c r="LC143">
        <v>2</v>
      </c>
      <c r="LD143">
        <v>2</v>
      </c>
      <c r="LE143">
        <v>1</v>
      </c>
      <c r="LF143">
        <v>1</v>
      </c>
      <c r="LG143" t="s">
        <v>584</v>
      </c>
      <c r="LH143">
        <v>5</v>
      </c>
      <c r="LI143">
        <v>3</v>
      </c>
      <c r="LJ143">
        <v>2</v>
      </c>
      <c r="LK143">
        <v>1</v>
      </c>
      <c r="LL143">
        <v>5</v>
      </c>
      <c r="LM143">
        <v>5</v>
      </c>
      <c r="LN143">
        <v>5</v>
      </c>
      <c r="LO143">
        <v>1</v>
      </c>
      <c r="LP143">
        <v>1</v>
      </c>
      <c r="LQ143">
        <v>1</v>
      </c>
      <c r="LR143">
        <v>4</v>
      </c>
      <c r="LS143">
        <v>4</v>
      </c>
      <c r="LT143">
        <v>3</v>
      </c>
      <c r="LU143">
        <v>3</v>
      </c>
      <c r="LV143">
        <v>1</v>
      </c>
      <c r="LW143">
        <v>5</v>
      </c>
      <c r="LX143">
        <v>1</v>
      </c>
      <c r="LY143">
        <v>1</v>
      </c>
      <c r="LZ143">
        <v>1</v>
      </c>
      <c r="MA143">
        <v>3</v>
      </c>
      <c r="MB143" s="3">
        <f t="shared" si="262"/>
        <v>5</v>
      </c>
      <c r="MC143" s="3">
        <f t="shared" si="291"/>
        <v>3</v>
      </c>
      <c r="MD143" s="3">
        <f t="shared" si="326"/>
        <v>2</v>
      </c>
      <c r="ME143" s="3">
        <f t="shared" si="327"/>
        <v>1</v>
      </c>
      <c r="MF143" s="3">
        <f t="shared" si="324"/>
        <v>5</v>
      </c>
      <c r="MG143" s="3">
        <f t="shared" si="325"/>
        <v>5</v>
      </c>
      <c r="MH143" s="3">
        <f t="shared" si="292"/>
        <v>1</v>
      </c>
      <c r="MI143" s="3">
        <f t="shared" si="293"/>
        <v>5</v>
      </c>
      <c r="MJ143" s="3">
        <f t="shared" si="314"/>
        <v>1</v>
      </c>
      <c r="MK143" s="3">
        <f t="shared" si="328"/>
        <v>1</v>
      </c>
      <c r="ML143" s="3">
        <f t="shared" si="315"/>
        <v>4</v>
      </c>
      <c r="MM143" s="3">
        <f t="shared" si="316"/>
        <v>4</v>
      </c>
      <c r="MN143" s="3">
        <f t="shared" si="317"/>
        <v>3</v>
      </c>
      <c r="MO143" s="3">
        <f t="shared" si="329"/>
        <v>3</v>
      </c>
      <c r="MP143" s="3">
        <f t="shared" si="318"/>
        <v>1</v>
      </c>
      <c r="MQ143" s="3">
        <f t="shared" si="319"/>
        <v>5</v>
      </c>
      <c r="MR143" s="3">
        <f t="shared" si="331"/>
        <v>1</v>
      </c>
      <c r="MS143" s="3">
        <f t="shared" si="294"/>
        <v>5</v>
      </c>
      <c r="MT143" s="3">
        <f t="shared" si="330"/>
        <v>1</v>
      </c>
      <c r="MU143" s="3">
        <f t="shared" si="295"/>
        <v>3</v>
      </c>
      <c r="MV143" s="34">
        <f t="shared" si="296"/>
        <v>59</v>
      </c>
      <c r="MW143">
        <v>2</v>
      </c>
      <c r="MX143">
        <v>1</v>
      </c>
      <c r="MY143">
        <v>1</v>
      </c>
      <c r="MZ143">
        <v>0</v>
      </c>
      <c r="NA143">
        <v>2</v>
      </c>
      <c r="NB143">
        <v>1</v>
      </c>
      <c r="NC143">
        <v>1</v>
      </c>
      <c r="ND143">
        <v>0</v>
      </c>
      <c r="NE143">
        <v>1</v>
      </c>
      <c r="NF143">
        <v>1</v>
      </c>
      <c r="NG143">
        <v>2</v>
      </c>
      <c r="NH143" s="59">
        <f t="shared" si="320"/>
        <v>0</v>
      </c>
      <c r="NI143">
        <f t="shared" si="321"/>
        <v>50</v>
      </c>
      <c r="NJ143">
        <f t="shared" si="322"/>
        <v>10</v>
      </c>
      <c r="NK143" s="34">
        <f t="shared" si="323"/>
        <v>20</v>
      </c>
    </row>
    <row r="144" spans="1:375" x14ac:dyDescent="0.2">
      <c r="A144" t="s">
        <v>232</v>
      </c>
      <c r="B144">
        <v>143</v>
      </c>
      <c r="C144" s="26">
        <v>43059</v>
      </c>
      <c r="D144">
        <v>6</v>
      </c>
      <c r="E144">
        <v>8</v>
      </c>
      <c r="F144">
        <v>6</v>
      </c>
      <c r="G144">
        <v>1</v>
      </c>
      <c r="H144">
        <v>0</v>
      </c>
      <c r="I144">
        <v>0</v>
      </c>
      <c r="J144">
        <v>0</v>
      </c>
      <c r="K144">
        <v>0</v>
      </c>
      <c r="L144">
        <v>1</v>
      </c>
      <c r="M144">
        <v>0</v>
      </c>
      <c r="N144">
        <v>4</v>
      </c>
      <c r="O144">
        <v>0</v>
      </c>
      <c r="P144">
        <v>4</v>
      </c>
      <c r="Q144">
        <v>0</v>
      </c>
      <c r="R144">
        <v>4</v>
      </c>
      <c r="S144">
        <v>0</v>
      </c>
      <c r="T144">
        <f t="shared" si="332"/>
        <v>0</v>
      </c>
      <c r="U144">
        <f t="shared" si="333"/>
        <v>2</v>
      </c>
      <c r="V144" s="35">
        <f t="shared" si="334"/>
        <v>14</v>
      </c>
      <c r="W144">
        <v>4</v>
      </c>
      <c r="X144">
        <v>0</v>
      </c>
      <c r="Y144">
        <v>4</v>
      </c>
      <c r="Z144">
        <v>3</v>
      </c>
      <c r="AA144">
        <v>0</v>
      </c>
      <c r="AB144">
        <v>4</v>
      </c>
      <c r="AC144">
        <v>0</v>
      </c>
      <c r="AD144">
        <v>4</v>
      </c>
      <c r="AE144">
        <v>3</v>
      </c>
      <c r="AF144">
        <v>4</v>
      </c>
      <c r="AG144">
        <v>4</v>
      </c>
      <c r="AH144">
        <v>4</v>
      </c>
      <c r="AI144">
        <v>4</v>
      </c>
      <c r="AJ144" s="38">
        <f t="shared" si="297"/>
        <v>15</v>
      </c>
      <c r="AK144" s="38">
        <f t="shared" si="298"/>
        <v>8</v>
      </c>
      <c r="AL144" s="38">
        <f t="shared" si="299"/>
        <v>15</v>
      </c>
      <c r="AM144" s="38">
        <f t="shared" si="300"/>
        <v>38</v>
      </c>
      <c r="AN144">
        <v>1</v>
      </c>
      <c r="AO144">
        <v>0</v>
      </c>
      <c r="AP144">
        <v>0</v>
      </c>
      <c r="AQ144">
        <v>0</v>
      </c>
      <c r="AR144">
        <v>0</v>
      </c>
      <c r="AS144">
        <v>1</v>
      </c>
      <c r="AT144">
        <v>0</v>
      </c>
      <c r="AU144">
        <v>0</v>
      </c>
      <c r="AV144">
        <v>0</v>
      </c>
      <c r="AW144">
        <v>0</v>
      </c>
      <c r="AX144">
        <v>1</v>
      </c>
      <c r="AY144">
        <v>0</v>
      </c>
      <c r="AZ144">
        <v>0</v>
      </c>
      <c r="BA144">
        <v>0</v>
      </c>
      <c r="BB144">
        <v>0</v>
      </c>
      <c r="BC144">
        <v>1</v>
      </c>
      <c r="BD144">
        <v>0</v>
      </c>
      <c r="BE144">
        <v>0</v>
      </c>
      <c r="BF144">
        <v>0</v>
      </c>
      <c r="BG144">
        <v>0</v>
      </c>
      <c r="BH144">
        <v>1</v>
      </c>
      <c r="BI144">
        <v>0</v>
      </c>
      <c r="BJ144">
        <v>0</v>
      </c>
      <c r="BK144">
        <v>0</v>
      </c>
      <c r="BL144">
        <v>0</v>
      </c>
      <c r="BM144">
        <v>1</v>
      </c>
      <c r="BN144">
        <v>0</v>
      </c>
      <c r="BO144">
        <v>0</v>
      </c>
      <c r="BP144">
        <v>0</v>
      </c>
      <c r="BQ144">
        <v>0</v>
      </c>
      <c r="BR144">
        <v>1</v>
      </c>
      <c r="BS144">
        <v>0</v>
      </c>
      <c r="BT144">
        <v>0</v>
      </c>
      <c r="BU144">
        <v>0</v>
      </c>
      <c r="BV144">
        <v>0</v>
      </c>
      <c r="BW144">
        <v>1</v>
      </c>
      <c r="BX144">
        <v>0</v>
      </c>
      <c r="BY144">
        <v>0</v>
      </c>
      <c r="BZ144">
        <v>0</v>
      </c>
      <c r="CA144">
        <v>0</v>
      </c>
      <c r="CB144">
        <v>1</v>
      </c>
      <c r="CC144">
        <v>0</v>
      </c>
      <c r="CD144">
        <v>0</v>
      </c>
      <c r="CE144">
        <v>0</v>
      </c>
      <c r="CF144">
        <v>0</v>
      </c>
      <c r="CG144">
        <v>1</v>
      </c>
      <c r="CH144">
        <v>0</v>
      </c>
      <c r="CI144">
        <v>0</v>
      </c>
      <c r="CJ144">
        <v>0</v>
      </c>
      <c r="CK144">
        <v>0</v>
      </c>
      <c r="CL144">
        <v>1</v>
      </c>
      <c r="CM144">
        <v>0</v>
      </c>
      <c r="CN144">
        <v>0</v>
      </c>
      <c r="CO144">
        <v>0</v>
      </c>
      <c r="CP144">
        <v>0</v>
      </c>
      <c r="CQ144">
        <v>1</v>
      </c>
      <c r="CR144">
        <v>0</v>
      </c>
      <c r="CS144">
        <v>0</v>
      </c>
      <c r="CT144">
        <v>0</v>
      </c>
      <c r="CU144">
        <v>0</v>
      </c>
      <c r="CV144">
        <v>1</v>
      </c>
      <c r="CW144">
        <v>0</v>
      </c>
      <c r="CX144">
        <v>0</v>
      </c>
      <c r="CY144">
        <v>0</v>
      </c>
      <c r="CZ144">
        <v>0</v>
      </c>
      <c r="DA144">
        <v>1</v>
      </c>
      <c r="DB144">
        <v>0</v>
      </c>
      <c r="DC144">
        <v>0</v>
      </c>
      <c r="DD144">
        <v>0</v>
      </c>
      <c r="DE144">
        <v>0</v>
      </c>
      <c r="DF144">
        <v>1</v>
      </c>
      <c r="DG144">
        <v>0</v>
      </c>
      <c r="DH144">
        <v>0</v>
      </c>
      <c r="DI144">
        <v>0</v>
      </c>
      <c r="DJ144">
        <v>0</v>
      </c>
      <c r="DK144">
        <v>0</v>
      </c>
      <c r="DL144">
        <v>0</v>
      </c>
      <c r="DM144">
        <v>0</v>
      </c>
      <c r="DN144">
        <v>1</v>
      </c>
      <c r="DO144">
        <v>0</v>
      </c>
      <c r="DP144">
        <v>0</v>
      </c>
      <c r="DQ144">
        <v>1</v>
      </c>
      <c r="DR144">
        <v>0</v>
      </c>
      <c r="DS144">
        <v>0</v>
      </c>
      <c r="DT144">
        <v>0</v>
      </c>
      <c r="DU144">
        <v>1</v>
      </c>
      <c r="DV144">
        <v>0</v>
      </c>
      <c r="DW144">
        <v>0</v>
      </c>
      <c r="DX144">
        <v>0</v>
      </c>
      <c r="DY144">
        <v>0</v>
      </c>
      <c r="DZ144">
        <v>1</v>
      </c>
      <c r="EA144">
        <v>0</v>
      </c>
      <c r="EB144">
        <v>0</v>
      </c>
      <c r="EC144">
        <v>0</v>
      </c>
      <c r="ED144">
        <v>0</v>
      </c>
      <c r="EF144">
        <v>1</v>
      </c>
      <c r="EG144">
        <v>0</v>
      </c>
      <c r="EH144">
        <v>0</v>
      </c>
      <c r="EI144">
        <v>0</v>
      </c>
      <c r="EJ144">
        <v>0</v>
      </c>
      <c r="EK144">
        <v>1</v>
      </c>
      <c r="EL144">
        <v>0</v>
      </c>
      <c r="EM144">
        <v>0</v>
      </c>
      <c r="EN144">
        <v>0</v>
      </c>
      <c r="EO144">
        <v>0</v>
      </c>
      <c r="EP144" s="40">
        <f t="shared" si="270"/>
        <v>0</v>
      </c>
      <c r="EQ144" s="40">
        <f t="shared" si="271"/>
        <v>0</v>
      </c>
      <c r="ER144" s="40">
        <f t="shared" si="272"/>
        <v>0</v>
      </c>
      <c r="ES144" s="40">
        <f t="shared" si="273"/>
        <v>0</v>
      </c>
      <c r="ET144" s="40">
        <f t="shared" si="274"/>
        <v>0</v>
      </c>
      <c r="EU144" s="40">
        <f t="shared" si="275"/>
        <v>0</v>
      </c>
      <c r="EV144" s="40">
        <f t="shared" si="276"/>
        <v>0</v>
      </c>
      <c r="EW144" s="40">
        <f t="shared" si="277"/>
        <v>0</v>
      </c>
      <c r="EX144" s="40">
        <f t="shared" si="278"/>
        <v>0</v>
      </c>
      <c r="EY144" s="40">
        <f t="shared" si="279"/>
        <v>0</v>
      </c>
      <c r="EZ144" s="40">
        <f t="shared" si="280"/>
        <v>0</v>
      </c>
      <c r="FA144" s="40">
        <f t="shared" si="281"/>
        <v>0</v>
      </c>
      <c r="FB144" s="40">
        <f t="shared" si="282"/>
        <v>0</v>
      </c>
      <c r="FC144" s="40">
        <f t="shared" si="283"/>
        <v>0</v>
      </c>
      <c r="FD144" s="40">
        <f t="shared" si="284"/>
        <v>0</v>
      </c>
      <c r="FE144" s="40">
        <f t="shared" si="285"/>
        <v>3</v>
      </c>
      <c r="FF144" s="40">
        <f t="shared" si="286"/>
        <v>1</v>
      </c>
      <c r="FG144" s="40">
        <f t="shared" si="287"/>
        <v>0</v>
      </c>
      <c r="FH144" s="40">
        <f t="shared" si="288"/>
        <v>0</v>
      </c>
      <c r="FI144" s="40">
        <f t="shared" si="289"/>
        <v>0</v>
      </c>
      <c r="FJ144" s="40">
        <f t="shared" si="290"/>
        <v>0</v>
      </c>
      <c r="FK144" s="38">
        <f t="shared" si="335"/>
        <v>4</v>
      </c>
      <c r="FL144">
        <v>7</v>
      </c>
      <c r="FM144">
        <v>7</v>
      </c>
      <c r="FN144">
        <v>7</v>
      </c>
      <c r="FO144">
        <v>7</v>
      </c>
      <c r="FP144">
        <v>7</v>
      </c>
      <c r="FQ144">
        <v>7</v>
      </c>
      <c r="FR144">
        <v>7</v>
      </c>
      <c r="FS144">
        <v>2</v>
      </c>
      <c r="FT144">
        <v>4</v>
      </c>
      <c r="FU144">
        <v>0</v>
      </c>
      <c r="FV144" s="38">
        <f t="shared" si="301"/>
        <v>30</v>
      </c>
      <c r="FW144" s="38">
        <f t="shared" si="302"/>
        <v>25</v>
      </c>
      <c r="FX144">
        <v>3</v>
      </c>
      <c r="FY144">
        <v>3</v>
      </c>
      <c r="FZ144">
        <v>3</v>
      </c>
      <c r="GA144">
        <v>5</v>
      </c>
      <c r="GB144">
        <v>3</v>
      </c>
      <c r="GC144">
        <v>2</v>
      </c>
      <c r="GD144">
        <v>5</v>
      </c>
      <c r="GE144">
        <v>1</v>
      </c>
      <c r="GF144">
        <v>2</v>
      </c>
      <c r="GG144">
        <v>2</v>
      </c>
      <c r="GH144">
        <v>5</v>
      </c>
      <c r="GI144">
        <v>5</v>
      </c>
      <c r="GJ144">
        <v>5</v>
      </c>
      <c r="GK144">
        <v>2</v>
      </c>
      <c r="GL144">
        <v>2</v>
      </c>
      <c r="GM144">
        <v>2</v>
      </c>
      <c r="GN144">
        <v>2</v>
      </c>
      <c r="GO144">
        <v>1</v>
      </c>
      <c r="GP144">
        <v>1</v>
      </c>
      <c r="GQ144">
        <v>0</v>
      </c>
      <c r="GR144">
        <v>5</v>
      </c>
      <c r="GS144">
        <v>1</v>
      </c>
      <c r="GT144">
        <v>5</v>
      </c>
      <c r="GU144">
        <v>1</v>
      </c>
      <c r="GV144">
        <v>5</v>
      </c>
      <c r="GW144">
        <v>5</v>
      </c>
      <c r="GX144">
        <v>2</v>
      </c>
      <c r="GY144">
        <v>2</v>
      </c>
      <c r="GZ144">
        <v>3</v>
      </c>
      <c r="HA144">
        <v>3</v>
      </c>
      <c r="HB144">
        <v>4</v>
      </c>
      <c r="HC144">
        <v>3</v>
      </c>
      <c r="HD144" s="38">
        <f t="shared" si="303"/>
        <v>3.5</v>
      </c>
      <c r="HE144" s="38">
        <f t="shared" si="304"/>
        <v>3.3333333333333335</v>
      </c>
      <c r="HF144" s="38">
        <f t="shared" si="305"/>
        <v>1.6666666666666667</v>
      </c>
      <c r="HG144" s="38">
        <f t="shared" si="306"/>
        <v>3.2857142857142856</v>
      </c>
      <c r="HH144" s="38">
        <f t="shared" si="307"/>
        <v>1.6</v>
      </c>
      <c r="HI144" s="38">
        <f t="shared" si="308"/>
        <v>4</v>
      </c>
      <c r="HJ144" s="38">
        <f t="shared" si="309"/>
        <v>2.3333333333333335</v>
      </c>
      <c r="HK144" s="38">
        <f t="shared" si="310"/>
        <v>3.3333333333333335</v>
      </c>
      <c r="HL144" t="s">
        <v>1061</v>
      </c>
      <c r="HM144">
        <v>0</v>
      </c>
      <c r="HN144" t="s">
        <v>1062</v>
      </c>
      <c r="HO144">
        <v>7</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1</v>
      </c>
      <c r="JG144">
        <v>1</v>
      </c>
      <c r="JH144">
        <v>0</v>
      </c>
      <c r="JI144">
        <v>0</v>
      </c>
      <c r="JJ144">
        <v>0</v>
      </c>
      <c r="JK144">
        <v>0</v>
      </c>
      <c r="JL144">
        <v>0</v>
      </c>
      <c r="JM144">
        <v>0</v>
      </c>
      <c r="JN144">
        <v>0</v>
      </c>
      <c r="JO144">
        <v>2</v>
      </c>
      <c r="JP144">
        <v>3</v>
      </c>
      <c r="JQ144">
        <v>3</v>
      </c>
      <c r="JR144">
        <v>3</v>
      </c>
      <c r="JS144">
        <v>0</v>
      </c>
      <c r="JT144">
        <v>0</v>
      </c>
      <c r="JU144">
        <v>0</v>
      </c>
      <c r="JV144">
        <v>3</v>
      </c>
      <c r="JW144">
        <v>0</v>
      </c>
      <c r="JX144">
        <v>0</v>
      </c>
      <c r="JY144">
        <v>0</v>
      </c>
      <c r="JZ144">
        <v>3</v>
      </c>
      <c r="KA144">
        <v>0</v>
      </c>
      <c r="KB144">
        <v>3</v>
      </c>
      <c r="KC144">
        <v>0</v>
      </c>
      <c r="KD144" s="52">
        <f t="shared" si="311"/>
        <v>14</v>
      </c>
      <c r="KE144" s="48">
        <f t="shared" si="312"/>
        <v>6</v>
      </c>
      <c r="KF144" s="53">
        <f t="shared" si="313"/>
        <v>20</v>
      </c>
      <c r="KG144">
        <v>77</v>
      </c>
      <c r="KH144">
        <v>1</v>
      </c>
      <c r="KI144">
        <v>0</v>
      </c>
      <c r="KJ144">
        <v>0</v>
      </c>
      <c r="KK144">
        <v>0</v>
      </c>
      <c r="KL144">
        <v>0</v>
      </c>
      <c r="KM144">
        <v>0</v>
      </c>
      <c r="KN144">
        <v>0</v>
      </c>
      <c r="KO144">
        <v>0</v>
      </c>
      <c r="KP144">
        <v>0</v>
      </c>
      <c r="KQ144">
        <v>0</v>
      </c>
      <c r="KR144">
        <v>0</v>
      </c>
      <c r="KS144" t="s">
        <v>580</v>
      </c>
      <c r="KT144" t="s">
        <v>1063</v>
      </c>
      <c r="KU144" t="s">
        <v>1064</v>
      </c>
      <c r="KV144">
        <v>3</v>
      </c>
      <c r="KW144">
        <v>1</v>
      </c>
      <c r="KX144">
        <v>1</v>
      </c>
      <c r="KY144">
        <v>2</v>
      </c>
      <c r="KZ144">
        <v>1</v>
      </c>
      <c r="LA144">
        <v>2</v>
      </c>
      <c r="LB144">
        <v>2</v>
      </c>
      <c r="LC144">
        <v>2</v>
      </c>
      <c r="LD144">
        <v>2</v>
      </c>
      <c r="LE144">
        <v>2</v>
      </c>
      <c r="LF144">
        <v>2</v>
      </c>
      <c r="LG144" t="s">
        <v>580</v>
      </c>
      <c r="LH144">
        <v>3</v>
      </c>
      <c r="LI144">
        <v>5</v>
      </c>
      <c r="LJ144">
        <v>5</v>
      </c>
      <c r="LK144">
        <v>5</v>
      </c>
      <c r="LL144">
        <v>1</v>
      </c>
      <c r="LM144">
        <v>5</v>
      </c>
      <c r="LN144">
        <v>5</v>
      </c>
      <c r="LO144">
        <v>5</v>
      </c>
      <c r="LP144">
        <v>1</v>
      </c>
      <c r="LQ144">
        <v>1</v>
      </c>
      <c r="LR144">
        <v>3</v>
      </c>
      <c r="LS144">
        <v>3</v>
      </c>
      <c r="LT144">
        <v>3</v>
      </c>
      <c r="LU144">
        <v>1</v>
      </c>
      <c r="LV144">
        <v>4</v>
      </c>
      <c r="LW144">
        <v>5</v>
      </c>
      <c r="LX144">
        <v>1</v>
      </c>
      <c r="LY144">
        <v>3</v>
      </c>
      <c r="LZ144">
        <v>3</v>
      </c>
      <c r="MA144">
        <v>1</v>
      </c>
      <c r="MB144" s="3">
        <f t="shared" si="262"/>
        <v>3</v>
      </c>
      <c r="MC144" s="3">
        <f t="shared" si="291"/>
        <v>1</v>
      </c>
      <c r="MD144" s="3">
        <f t="shared" si="326"/>
        <v>5</v>
      </c>
      <c r="ME144" s="3">
        <f t="shared" si="327"/>
        <v>5</v>
      </c>
      <c r="MF144" s="3">
        <f t="shared" si="324"/>
        <v>1</v>
      </c>
      <c r="MG144" s="3">
        <f t="shared" si="325"/>
        <v>5</v>
      </c>
      <c r="MH144" s="3">
        <f t="shared" si="292"/>
        <v>1</v>
      </c>
      <c r="MI144" s="3">
        <f t="shared" si="293"/>
        <v>1</v>
      </c>
      <c r="MJ144" s="3">
        <f t="shared" si="314"/>
        <v>1</v>
      </c>
      <c r="MK144" s="3">
        <f t="shared" si="328"/>
        <v>1</v>
      </c>
      <c r="ML144" s="3">
        <f t="shared" si="315"/>
        <v>3</v>
      </c>
      <c r="MM144" s="3">
        <f t="shared" si="316"/>
        <v>3</v>
      </c>
      <c r="MN144" s="3">
        <f t="shared" si="317"/>
        <v>3</v>
      </c>
      <c r="MO144" s="3">
        <f t="shared" si="329"/>
        <v>1</v>
      </c>
      <c r="MP144" s="3">
        <f t="shared" si="318"/>
        <v>4</v>
      </c>
      <c r="MQ144" s="3">
        <f t="shared" si="319"/>
        <v>5</v>
      </c>
      <c r="MR144" s="3">
        <f t="shared" si="331"/>
        <v>1</v>
      </c>
      <c r="MS144" s="3">
        <f t="shared" si="294"/>
        <v>3</v>
      </c>
      <c r="MT144" s="3">
        <f t="shared" si="330"/>
        <v>3</v>
      </c>
      <c r="MU144" s="3">
        <f t="shared" si="295"/>
        <v>5</v>
      </c>
      <c r="MV144" s="34">
        <f t="shared" si="296"/>
        <v>55</v>
      </c>
      <c r="MW144">
        <v>2</v>
      </c>
      <c r="MX144">
        <v>0</v>
      </c>
      <c r="MY144">
        <v>1</v>
      </c>
      <c r="MZ144">
        <v>0</v>
      </c>
      <c r="NA144">
        <v>1</v>
      </c>
      <c r="NB144">
        <v>1</v>
      </c>
      <c r="NC144">
        <v>1</v>
      </c>
      <c r="ND144">
        <v>0</v>
      </c>
      <c r="NE144">
        <v>0</v>
      </c>
      <c r="NF144">
        <v>0</v>
      </c>
      <c r="NG144">
        <v>2</v>
      </c>
      <c r="NH144" s="59">
        <f t="shared" si="320"/>
        <v>0</v>
      </c>
      <c r="NI144">
        <f t="shared" si="321"/>
        <v>50</v>
      </c>
      <c r="NJ144">
        <f t="shared" si="322"/>
        <v>6</v>
      </c>
      <c r="NK144" s="34">
        <f t="shared" si="323"/>
        <v>12</v>
      </c>
    </row>
    <row r="145" spans="1:375" x14ac:dyDescent="0.2">
      <c r="A145" t="s">
        <v>233</v>
      </c>
      <c r="B145">
        <v>144</v>
      </c>
      <c r="C145" s="26">
        <v>43090</v>
      </c>
      <c r="D145">
        <v>3</v>
      </c>
      <c r="E145">
        <v>9</v>
      </c>
      <c r="F145">
        <v>6</v>
      </c>
      <c r="G145">
        <v>1</v>
      </c>
      <c r="H145">
        <v>0</v>
      </c>
      <c r="I145">
        <v>0</v>
      </c>
      <c r="J145">
        <v>0</v>
      </c>
      <c r="K145">
        <v>0</v>
      </c>
      <c r="L145">
        <v>0</v>
      </c>
      <c r="M145">
        <v>2</v>
      </c>
      <c r="N145">
        <v>1</v>
      </c>
      <c r="O145">
        <v>0</v>
      </c>
      <c r="P145">
        <v>0</v>
      </c>
      <c r="Q145">
        <v>1</v>
      </c>
      <c r="R145">
        <v>2</v>
      </c>
      <c r="S145">
        <v>1</v>
      </c>
      <c r="T145">
        <f t="shared" si="332"/>
        <v>0</v>
      </c>
      <c r="U145">
        <f t="shared" si="333"/>
        <v>0</v>
      </c>
      <c r="V145" s="35">
        <f t="shared" si="334"/>
        <v>7</v>
      </c>
      <c r="W145">
        <v>1</v>
      </c>
      <c r="X145">
        <v>0</v>
      </c>
      <c r="Y145">
        <v>1</v>
      </c>
      <c r="Z145">
        <v>0</v>
      </c>
      <c r="AA145">
        <v>1</v>
      </c>
      <c r="AB145">
        <v>1</v>
      </c>
      <c r="AC145">
        <v>0</v>
      </c>
      <c r="AD145">
        <v>0</v>
      </c>
      <c r="AE145">
        <v>0</v>
      </c>
      <c r="AF145">
        <v>1</v>
      </c>
      <c r="AG145">
        <v>0</v>
      </c>
      <c r="AH145">
        <v>0</v>
      </c>
      <c r="AI145">
        <v>1</v>
      </c>
      <c r="AJ145" s="38">
        <f t="shared" si="297"/>
        <v>1</v>
      </c>
      <c r="AK145" s="38">
        <f t="shared" si="298"/>
        <v>2</v>
      </c>
      <c r="AL145" s="38">
        <f t="shared" si="299"/>
        <v>3</v>
      </c>
      <c r="AM145" s="38">
        <f t="shared" si="300"/>
        <v>6</v>
      </c>
      <c r="AN145">
        <v>0</v>
      </c>
      <c r="AO145">
        <v>1</v>
      </c>
      <c r="AP145">
        <v>0</v>
      </c>
      <c r="AQ145">
        <v>0</v>
      </c>
      <c r="AR145">
        <v>0</v>
      </c>
      <c r="AS145">
        <v>1</v>
      </c>
      <c r="AT145">
        <v>0</v>
      </c>
      <c r="AU145">
        <v>0</v>
      </c>
      <c r="AV145">
        <v>0</v>
      </c>
      <c r="AW145">
        <v>0</v>
      </c>
      <c r="AX145">
        <v>1</v>
      </c>
      <c r="AY145">
        <v>0</v>
      </c>
      <c r="AZ145">
        <v>0</v>
      </c>
      <c r="BA145">
        <v>0</v>
      </c>
      <c r="BB145">
        <v>0</v>
      </c>
      <c r="BC145">
        <v>0</v>
      </c>
      <c r="BD145">
        <v>1</v>
      </c>
      <c r="BE145">
        <v>0</v>
      </c>
      <c r="BF145">
        <v>0</v>
      </c>
      <c r="BG145">
        <v>0</v>
      </c>
      <c r="BH145">
        <v>1</v>
      </c>
      <c r="BI145">
        <v>0</v>
      </c>
      <c r="BJ145">
        <v>0</v>
      </c>
      <c r="BK145">
        <v>0</v>
      </c>
      <c r="BL145">
        <v>0</v>
      </c>
      <c r="BM145">
        <v>1</v>
      </c>
      <c r="BN145">
        <v>0</v>
      </c>
      <c r="BO145">
        <v>0</v>
      </c>
      <c r="BP145">
        <v>0</v>
      </c>
      <c r="BQ145">
        <v>0</v>
      </c>
      <c r="BR145">
        <v>1</v>
      </c>
      <c r="BS145">
        <v>0</v>
      </c>
      <c r="BT145">
        <v>0</v>
      </c>
      <c r="BU145">
        <v>0</v>
      </c>
      <c r="BV145">
        <v>0</v>
      </c>
      <c r="BW145">
        <v>0</v>
      </c>
      <c r="BX145">
        <v>1</v>
      </c>
      <c r="BY145">
        <v>0</v>
      </c>
      <c r="BZ145">
        <v>0</v>
      </c>
      <c r="CA145">
        <v>0</v>
      </c>
      <c r="CB145">
        <v>1</v>
      </c>
      <c r="CC145">
        <v>0</v>
      </c>
      <c r="CD145">
        <v>0</v>
      </c>
      <c r="CE145">
        <v>0</v>
      </c>
      <c r="CF145">
        <v>0</v>
      </c>
      <c r="CG145">
        <v>1</v>
      </c>
      <c r="CH145">
        <v>0</v>
      </c>
      <c r="CI145">
        <v>0</v>
      </c>
      <c r="CJ145">
        <v>0</v>
      </c>
      <c r="CK145">
        <v>0</v>
      </c>
      <c r="CL145">
        <v>1</v>
      </c>
      <c r="CM145">
        <v>0</v>
      </c>
      <c r="CN145">
        <v>0</v>
      </c>
      <c r="CO145">
        <v>0</v>
      </c>
      <c r="CP145">
        <v>0</v>
      </c>
      <c r="CQ145">
        <v>1</v>
      </c>
      <c r="CR145">
        <v>0</v>
      </c>
      <c r="CS145">
        <v>0</v>
      </c>
      <c r="CT145">
        <v>0</v>
      </c>
      <c r="CU145">
        <v>0</v>
      </c>
      <c r="CV145">
        <v>1</v>
      </c>
      <c r="CW145">
        <v>0</v>
      </c>
      <c r="CX145">
        <v>0</v>
      </c>
      <c r="CY145">
        <v>0</v>
      </c>
      <c r="CZ145">
        <v>0</v>
      </c>
      <c r="DA145">
        <v>1</v>
      </c>
      <c r="DB145">
        <v>0</v>
      </c>
      <c r="DC145">
        <v>0</v>
      </c>
      <c r="DD145">
        <v>0</v>
      </c>
      <c r="DE145">
        <v>0</v>
      </c>
      <c r="DF145">
        <v>1</v>
      </c>
      <c r="DG145">
        <v>0</v>
      </c>
      <c r="DH145">
        <v>0</v>
      </c>
      <c r="DI145">
        <v>0</v>
      </c>
      <c r="DJ145">
        <v>0</v>
      </c>
      <c r="DK145">
        <v>1</v>
      </c>
      <c r="DL145">
        <v>0</v>
      </c>
      <c r="DM145">
        <v>0</v>
      </c>
      <c r="DN145">
        <v>0</v>
      </c>
      <c r="DO145">
        <v>0</v>
      </c>
      <c r="DP145">
        <v>1</v>
      </c>
      <c r="DQ145">
        <v>0</v>
      </c>
      <c r="DR145">
        <v>0</v>
      </c>
      <c r="DS145">
        <v>0</v>
      </c>
      <c r="DT145">
        <v>0</v>
      </c>
      <c r="DU145">
        <v>1</v>
      </c>
      <c r="DV145">
        <v>0</v>
      </c>
      <c r="DW145">
        <v>0</v>
      </c>
      <c r="DX145">
        <v>0</v>
      </c>
      <c r="DY145">
        <v>0</v>
      </c>
      <c r="DZ145">
        <v>1</v>
      </c>
      <c r="EA145">
        <v>0</v>
      </c>
      <c r="EB145">
        <v>0</v>
      </c>
      <c r="EC145">
        <v>0</v>
      </c>
      <c r="ED145">
        <v>0</v>
      </c>
      <c r="EF145">
        <v>0</v>
      </c>
      <c r="EG145">
        <v>1</v>
      </c>
      <c r="EH145">
        <v>0</v>
      </c>
      <c r="EI145">
        <v>0</v>
      </c>
      <c r="EJ145">
        <v>0</v>
      </c>
      <c r="EK145">
        <v>1</v>
      </c>
      <c r="EL145">
        <v>0</v>
      </c>
      <c r="EM145">
        <v>0</v>
      </c>
      <c r="EN145">
        <v>0</v>
      </c>
      <c r="EO145">
        <v>0</v>
      </c>
      <c r="EP145" s="40">
        <f t="shared" si="270"/>
        <v>1</v>
      </c>
      <c r="EQ145" s="40">
        <f t="shared" si="271"/>
        <v>0</v>
      </c>
      <c r="ER145" s="40">
        <f t="shared" si="272"/>
        <v>0</v>
      </c>
      <c r="ES145" s="40">
        <f t="shared" si="273"/>
        <v>1</v>
      </c>
      <c r="ET145" s="40">
        <f t="shared" si="274"/>
        <v>0</v>
      </c>
      <c r="EU145" s="40">
        <f t="shared" si="275"/>
        <v>0</v>
      </c>
      <c r="EV145" s="40">
        <f t="shared" si="276"/>
        <v>0</v>
      </c>
      <c r="EW145" s="40">
        <f t="shared" si="277"/>
        <v>1</v>
      </c>
      <c r="EX145" s="40">
        <f t="shared" si="278"/>
        <v>0</v>
      </c>
      <c r="EY145" s="40">
        <f t="shared" si="279"/>
        <v>0</v>
      </c>
      <c r="EZ145" s="40">
        <f t="shared" si="280"/>
        <v>0</v>
      </c>
      <c r="FA145" s="40">
        <f t="shared" si="281"/>
        <v>0</v>
      </c>
      <c r="FB145" s="40">
        <f t="shared" si="282"/>
        <v>0</v>
      </c>
      <c r="FC145" s="40">
        <f t="shared" si="283"/>
        <v>0</v>
      </c>
      <c r="FD145" s="40">
        <f t="shared" si="284"/>
        <v>0</v>
      </c>
      <c r="FE145" s="40">
        <f t="shared" si="285"/>
        <v>0</v>
      </c>
      <c r="FF145" s="40">
        <f t="shared" si="286"/>
        <v>0</v>
      </c>
      <c r="FG145" s="40">
        <f t="shared" si="287"/>
        <v>0</v>
      </c>
      <c r="FH145" s="40">
        <f t="shared" si="288"/>
        <v>0</v>
      </c>
      <c r="FI145" s="40">
        <f t="shared" si="289"/>
        <v>1</v>
      </c>
      <c r="FJ145" s="40">
        <f t="shared" si="290"/>
        <v>0</v>
      </c>
      <c r="FK145" s="38">
        <f t="shared" si="335"/>
        <v>4</v>
      </c>
      <c r="FL145">
        <v>5</v>
      </c>
      <c r="FM145">
        <v>5</v>
      </c>
      <c r="FN145">
        <v>4</v>
      </c>
      <c r="FO145">
        <v>3</v>
      </c>
      <c r="FP145">
        <v>2</v>
      </c>
      <c r="FQ145">
        <v>3</v>
      </c>
      <c r="FR145">
        <v>3</v>
      </c>
      <c r="FS145">
        <v>6</v>
      </c>
      <c r="FT145">
        <v>5</v>
      </c>
      <c r="FU145">
        <v>1</v>
      </c>
      <c r="FV145" s="38">
        <f t="shared" si="301"/>
        <v>21</v>
      </c>
      <c r="FW145" s="38">
        <f t="shared" si="302"/>
        <v>16</v>
      </c>
      <c r="FX145">
        <v>5</v>
      </c>
      <c r="FY145">
        <v>5</v>
      </c>
      <c r="FZ145">
        <v>2</v>
      </c>
      <c r="GA145">
        <v>4</v>
      </c>
      <c r="GB145">
        <v>4</v>
      </c>
      <c r="GC145">
        <v>2</v>
      </c>
      <c r="GD145">
        <v>4</v>
      </c>
      <c r="GE145">
        <v>3</v>
      </c>
      <c r="GF145">
        <v>4</v>
      </c>
      <c r="GG145">
        <v>2</v>
      </c>
      <c r="GH145">
        <v>4</v>
      </c>
      <c r="GI145">
        <v>4</v>
      </c>
      <c r="GJ145">
        <v>3</v>
      </c>
      <c r="GK145">
        <v>4</v>
      </c>
      <c r="GL145">
        <v>4</v>
      </c>
      <c r="GM145">
        <v>3</v>
      </c>
      <c r="GN145">
        <v>3</v>
      </c>
      <c r="GO145">
        <v>3</v>
      </c>
      <c r="GP145">
        <v>4</v>
      </c>
      <c r="GQ145">
        <v>4</v>
      </c>
      <c r="GR145">
        <v>3</v>
      </c>
      <c r="GS145">
        <v>4</v>
      </c>
      <c r="GT145">
        <v>3</v>
      </c>
      <c r="GU145">
        <v>3</v>
      </c>
      <c r="GV145">
        <v>1</v>
      </c>
      <c r="GW145">
        <v>3</v>
      </c>
      <c r="GX145">
        <v>2</v>
      </c>
      <c r="GY145">
        <v>1</v>
      </c>
      <c r="GZ145">
        <v>2</v>
      </c>
      <c r="HA145">
        <v>2</v>
      </c>
      <c r="HB145">
        <v>2</v>
      </c>
      <c r="HC145">
        <v>3</v>
      </c>
      <c r="HD145" s="38">
        <f t="shared" si="303"/>
        <v>4</v>
      </c>
      <c r="HE145" s="38">
        <f t="shared" si="304"/>
        <v>3.3333333333333335</v>
      </c>
      <c r="HF145" s="38">
        <f t="shared" si="305"/>
        <v>3</v>
      </c>
      <c r="HG145" s="38">
        <f t="shared" si="306"/>
        <v>3.5714285714285716</v>
      </c>
      <c r="HH145" s="38">
        <f t="shared" si="307"/>
        <v>3.6</v>
      </c>
      <c r="HI145" s="38">
        <f t="shared" si="308"/>
        <v>2.5</v>
      </c>
      <c r="HJ145" s="38">
        <f t="shared" si="309"/>
        <v>1.6666666666666667</v>
      </c>
      <c r="HK145" s="38">
        <f t="shared" si="310"/>
        <v>2.3333333333333335</v>
      </c>
      <c r="HL145">
        <v>576</v>
      </c>
      <c r="HM145">
        <v>1</v>
      </c>
      <c r="HN145" t="s">
        <v>1065</v>
      </c>
      <c r="HO145">
        <v>2</v>
      </c>
      <c r="HP145">
        <v>0</v>
      </c>
      <c r="HQ145">
        <v>0</v>
      </c>
      <c r="HR145">
        <v>0</v>
      </c>
      <c r="HS145">
        <v>0</v>
      </c>
      <c r="HT145">
        <v>1</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1</v>
      </c>
      <c r="IY145">
        <v>1</v>
      </c>
      <c r="IZ145">
        <v>0</v>
      </c>
      <c r="JA145">
        <v>0</v>
      </c>
      <c r="JB145">
        <v>0</v>
      </c>
      <c r="JC145">
        <v>0</v>
      </c>
      <c r="JD145">
        <v>0</v>
      </c>
      <c r="JE145">
        <v>0</v>
      </c>
      <c r="JF145">
        <v>0</v>
      </c>
      <c r="JG145">
        <v>0</v>
      </c>
      <c r="JH145">
        <v>0</v>
      </c>
      <c r="JI145">
        <v>0</v>
      </c>
      <c r="JJ145">
        <v>0</v>
      </c>
      <c r="JK145">
        <v>0</v>
      </c>
      <c r="JL145">
        <v>0</v>
      </c>
      <c r="JM145">
        <v>0</v>
      </c>
      <c r="JN145">
        <v>0</v>
      </c>
      <c r="JO145">
        <v>3</v>
      </c>
      <c r="JP145">
        <v>2</v>
      </c>
      <c r="JQ145">
        <v>1</v>
      </c>
      <c r="JR145">
        <v>2</v>
      </c>
      <c r="JS145">
        <v>0</v>
      </c>
      <c r="JT145">
        <v>1</v>
      </c>
      <c r="JU145">
        <v>0</v>
      </c>
      <c r="JV145">
        <v>3</v>
      </c>
      <c r="JW145">
        <v>1</v>
      </c>
      <c r="JX145">
        <v>3</v>
      </c>
      <c r="JY145">
        <v>0</v>
      </c>
      <c r="JZ145">
        <v>3</v>
      </c>
      <c r="KA145">
        <v>1</v>
      </c>
      <c r="KB145">
        <v>1</v>
      </c>
      <c r="KC145">
        <v>2</v>
      </c>
      <c r="KD145" s="52">
        <f t="shared" si="311"/>
        <v>16</v>
      </c>
      <c r="KE145" s="48">
        <f t="shared" si="312"/>
        <v>7</v>
      </c>
      <c r="KF145" s="53">
        <f t="shared" si="313"/>
        <v>23</v>
      </c>
      <c r="KG145">
        <v>74</v>
      </c>
      <c r="KH145">
        <v>0</v>
      </c>
      <c r="KI145">
        <v>0</v>
      </c>
      <c r="KJ145">
        <v>1</v>
      </c>
      <c r="KK145">
        <v>0</v>
      </c>
      <c r="KL145">
        <v>0</v>
      </c>
      <c r="KM145">
        <v>0</v>
      </c>
      <c r="KN145">
        <v>0</v>
      </c>
      <c r="KO145">
        <v>0</v>
      </c>
      <c r="KP145">
        <v>0</v>
      </c>
      <c r="KQ145">
        <v>0</v>
      </c>
      <c r="KR145">
        <v>0</v>
      </c>
      <c r="KS145" t="s">
        <v>584</v>
      </c>
      <c r="KT145" t="s">
        <v>1066</v>
      </c>
      <c r="KU145" t="s">
        <v>1067</v>
      </c>
      <c r="KV145">
        <v>3</v>
      </c>
      <c r="KW145">
        <v>1</v>
      </c>
      <c r="KX145">
        <v>0</v>
      </c>
      <c r="KY145">
        <v>2</v>
      </c>
      <c r="KZ145">
        <v>0</v>
      </c>
      <c r="LA145">
        <v>2</v>
      </c>
      <c r="LB145">
        <v>2</v>
      </c>
      <c r="LC145">
        <v>2</v>
      </c>
      <c r="LD145">
        <v>2</v>
      </c>
      <c r="LE145">
        <v>2</v>
      </c>
      <c r="LF145">
        <v>1</v>
      </c>
      <c r="LG145" t="s">
        <v>584</v>
      </c>
      <c r="LH145">
        <v>4</v>
      </c>
      <c r="LI145">
        <v>1</v>
      </c>
      <c r="LJ145">
        <v>5</v>
      </c>
      <c r="LK145">
        <v>4</v>
      </c>
      <c r="LL145">
        <v>3</v>
      </c>
      <c r="LM145">
        <v>3</v>
      </c>
      <c r="LN145">
        <v>4</v>
      </c>
      <c r="LO145">
        <v>2</v>
      </c>
      <c r="LP145">
        <v>3</v>
      </c>
      <c r="LQ145">
        <v>3</v>
      </c>
      <c r="LR145">
        <v>4</v>
      </c>
      <c r="LS145">
        <v>5</v>
      </c>
      <c r="LT145">
        <v>5</v>
      </c>
      <c r="LU145">
        <v>1</v>
      </c>
      <c r="LV145">
        <v>2</v>
      </c>
      <c r="LW145">
        <v>2</v>
      </c>
      <c r="LX145">
        <v>5</v>
      </c>
      <c r="LY145">
        <v>5</v>
      </c>
      <c r="LZ145">
        <v>3</v>
      </c>
      <c r="MA145">
        <v>2</v>
      </c>
      <c r="MB145" s="3">
        <f t="shared" si="262"/>
        <v>4</v>
      </c>
      <c r="MC145" s="3">
        <f t="shared" si="291"/>
        <v>5</v>
      </c>
      <c r="MD145" s="3">
        <f t="shared" si="326"/>
        <v>5</v>
      </c>
      <c r="ME145" s="3">
        <f t="shared" si="327"/>
        <v>4</v>
      </c>
      <c r="MF145" s="3">
        <f t="shared" si="324"/>
        <v>3</v>
      </c>
      <c r="MG145" s="3">
        <f t="shared" si="325"/>
        <v>3</v>
      </c>
      <c r="MH145" s="3">
        <f t="shared" si="292"/>
        <v>2</v>
      </c>
      <c r="MI145" s="3">
        <f t="shared" si="293"/>
        <v>4</v>
      </c>
      <c r="MJ145" s="3">
        <f t="shared" si="314"/>
        <v>3</v>
      </c>
      <c r="MK145" s="3">
        <f t="shared" si="328"/>
        <v>3</v>
      </c>
      <c r="ML145" s="3">
        <f t="shared" si="315"/>
        <v>4</v>
      </c>
      <c r="MM145" s="3">
        <f t="shared" si="316"/>
        <v>5</v>
      </c>
      <c r="MN145" s="3">
        <f t="shared" si="317"/>
        <v>5</v>
      </c>
      <c r="MO145" s="3">
        <f t="shared" si="329"/>
        <v>1</v>
      </c>
      <c r="MP145" s="3">
        <f t="shared" si="318"/>
        <v>2</v>
      </c>
      <c r="MQ145" s="3">
        <f t="shared" si="319"/>
        <v>2</v>
      </c>
      <c r="MR145" s="3">
        <f t="shared" si="331"/>
        <v>5</v>
      </c>
      <c r="MS145" s="3">
        <f t="shared" si="294"/>
        <v>1</v>
      </c>
      <c r="MT145" s="3">
        <f t="shared" si="330"/>
        <v>3</v>
      </c>
      <c r="MU145" s="3">
        <f t="shared" si="295"/>
        <v>4</v>
      </c>
      <c r="MV145" s="34">
        <f t="shared" si="296"/>
        <v>68</v>
      </c>
      <c r="MW145">
        <v>1</v>
      </c>
      <c r="MX145">
        <v>0</v>
      </c>
      <c r="MY145">
        <v>3</v>
      </c>
      <c r="MZ145">
        <v>1</v>
      </c>
      <c r="NA145">
        <v>2</v>
      </c>
      <c r="NB145">
        <v>1</v>
      </c>
      <c r="NC145">
        <v>0</v>
      </c>
      <c r="ND145">
        <v>1</v>
      </c>
      <c r="NE145">
        <v>1</v>
      </c>
      <c r="NF145">
        <v>1</v>
      </c>
      <c r="NG145">
        <v>2</v>
      </c>
      <c r="NH145" s="59">
        <f t="shared" si="320"/>
        <v>0</v>
      </c>
      <c r="NI145">
        <f t="shared" si="321"/>
        <v>50</v>
      </c>
      <c r="NJ145">
        <f t="shared" si="322"/>
        <v>11</v>
      </c>
      <c r="NK145" s="34">
        <f t="shared" si="323"/>
        <v>22</v>
      </c>
    </row>
    <row r="146" spans="1:375" x14ac:dyDescent="0.2">
      <c r="A146" t="s">
        <v>234</v>
      </c>
      <c r="B146">
        <v>145</v>
      </c>
      <c r="C146" s="26">
        <v>42951</v>
      </c>
      <c r="D146">
        <v>7</v>
      </c>
      <c r="E146">
        <v>10</v>
      </c>
      <c r="F146">
        <v>8</v>
      </c>
      <c r="G146">
        <v>1</v>
      </c>
      <c r="H146">
        <v>0</v>
      </c>
      <c r="I146">
        <v>0</v>
      </c>
      <c r="J146">
        <v>0</v>
      </c>
      <c r="K146">
        <v>0</v>
      </c>
      <c r="L146">
        <v>1</v>
      </c>
      <c r="M146">
        <v>1</v>
      </c>
      <c r="N146">
        <v>5</v>
      </c>
      <c r="O146">
        <v>3</v>
      </c>
      <c r="P146">
        <v>2</v>
      </c>
      <c r="Q146">
        <v>5</v>
      </c>
      <c r="R146">
        <v>2</v>
      </c>
      <c r="S146">
        <v>3</v>
      </c>
      <c r="T146">
        <f t="shared" si="332"/>
        <v>0</v>
      </c>
      <c r="U146">
        <f t="shared" si="333"/>
        <v>2</v>
      </c>
      <c r="V146" s="35">
        <f t="shared" si="334"/>
        <v>23</v>
      </c>
      <c r="W146">
        <v>4</v>
      </c>
      <c r="X146">
        <v>0</v>
      </c>
      <c r="Y146">
        <v>0</v>
      </c>
      <c r="Z146">
        <v>0</v>
      </c>
      <c r="AA146">
        <v>0</v>
      </c>
      <c r="AB146">
        <v>0</v>
      </c>
      <c r="AC146">
        <v>0</v>
      </c>
      <c r="AD146">
        <v>0</v>
      </c>
      <c r="AE146">
        <v>0</v>
      </c>
      <c r="AF146">
        <v>0</v>
      </c>
      <c r="AG146">
        <v>0</v>
      </c>
      <c r="AH146">
        <v>0</v>
      </c>
      <c r="AI146">
        <v>0</v>
      </c>
      <c r="AJ146" s="38">
        <f t="shared" si="297"/>
        <v>0</v>
      </c>
      <c r="AK146" s="38">
        <f t="shared" si="298"/>
        <v>0</v>
      </c>
      <c r="AL146" s="38">
        <f t="shared" si="299"/>
        <v>4</v>
      </c>
      <c r="AM146" s="38">
        <f t="shared" si="300"/>
        <v>4</v>
      </c>
      <c r="AN146">
        <v>1</v>
      </c>
      <c r="AO146">
        <v>0</v>
      </c>
      <c r="AP146">
        <v>0</v>
      </c>
      <c r="AQ146">
        <v>0</v>
      </c>
      <c r="AR146">
        <v>0</v>
      </c>
      <c r="AS146">
        <v>1</v>
      </c>
      <c r="AT146">
        <v>0</v>
      </c>
      <c r="AU146">
        <v>0</v>
      </c>
      <c r="AV146">
        <v>0</v>
      </c>
      <c r="AW146">
        <v>0</v>
      </c>
      <c r="AX146">
        <v>1</v>
      </c>
      <c r="AY146">
        <v>0</v>
      </c>
      <c r="AZ146">
        <v>0</v>
      </c>
      <c r="BA146">
        <v>0</v>
      </c>
      <c r="BB146">
        <v>0</v>
      </c>
      <c r="BC146">
        <v>0</v>
      </c>
      <c r="BD146">
        <v>1</v>
      </c>
      <c r="BE146">
        <v>0</v>
      </c>
      <c r="BF146">
        <v>0</v>
      </c>
      <c r="BG146">
        <v>0</v>
      </c>
      <c r="BH146">
        <v>1</v>
      </c>
      <c r="BI146">
        <v>0</v>
      </c>
      <c r="BJ146">
        <v>0</v>
      </c>
      <c r="BK146">
        <v>0</v>
      </c>
      <c r="BL146">
        <v>0</v>
      </c>
      <c r="BM146">
        <v>1</v>
      </c>
      <c r="BN146">
        <v>0</v>
      </c>
      <c r="BO146">
        <v>0</v>
      </c>
      <c r="BP146">
        <v>0</v>
      </c>
      <c r="BQ146">
        <v>0</v>
      </c>
      <c r="BR146">
        <v>1</v>
      </c>
      <c r="BS146">
        <v>0</v>
      </c>
      <c r="BT146">
        <v>0</v>
      </c>
      <c r="BU146">
        <v>0</v>
      </c>
      <c r="BV146">
        <v>0</v>
      </c>
      <c r="BW146">
        <v>1</v>
      </c>
      <c r="BX146">
        <v>0</v>
      </c>
      <c r="BY146">
        <v>0</v>
      </c>
      <c r="BZ146">
        <v>0</v>
      </c>
      <c r="CA146">
        <v>0</v>
      </c>
      <c r="CB146">
        <v>1</v>
      </c>
      <c r="CC146">
        <v>0</v>
      </c>
      <c r="CD146">
        <v>0</v>
      </c>
      <c r="CE146">
        <v>0</v>
      </c>
      <c r="CF146">
        <v>0</v>
      </c>
      <c r="CG146">
        <v>0</v>
      </c>
      <c r="CH146">
        <v>0</v>
      </c>
      <c r="CI146">
        <v>0</v>
      </c>
      <c r="CJ146">
        <v>1</v>
      </c>
      <c r="CK146">
        <v>0</v>
      </c>
      <c r="CL146">
        <v>1</v>
      </c>
      <c r="CM146">
        <v>0</v>
      </c>
      <c r="CN146">
        <v>0</v>
      </c>
      <c r="CO146">
        <v>0</v>
      </c>
      <c r="CP146">
        <v>0</v>
      </c>
      <c r="CQ146">
        <v>1</v>
      </c>
      <c r="CR146">
        <v>0</v>
      </c>
      <c r="CS146">
        <v>0</v>
      </c>
      <c r="CT146">
        <v>0</v>
      </c>
      <c r="CU146">
        <v>0</v>
      </c>
      <c r="CV146">
        <v>1</v>
      </c>
      <c r="CW146">
        <v>0</v>
      </c>
      <c r="CX146">
        <v>0</v>
      </c>
      <c r="CY146">
        <v>0</v>
      </c>
      <c r="CZ146">
        <v>0</v>
      </c>
      <c r="DA146">
        <v>1</v>
      </c>
      <c r="DB146">
        <v>0</v>
      </c>
      <c r="DC146">
        <v>0</v>
      </c>
      <c r="DD146">
        <v>0</v>
      </c>
      <c r="DE146">
        <v>0</v>
      </c>
      <c r="DF146">
        <v>0</v>
      </c>
      <c r="DG146">
        <v>1</v>
      </c>
      <c r="DH146">
        <v>0</v>
      </c>
      <c r="DI146">
        <v>0</v>
      </c>
      <c r="DJ146">
        <v>0</v>
      </c>
      <c r="DK146">
        <v>0</v>
      </c>
      <c r="DL146">
        <v>1</v>
      </c>
      <c r="DM146">
        <v>0</v>
      </c>
      <c r="DN146">
        <v>0</v>
      </c>
      <c r="DO146">
        <v>0</v>
      </c>
      <c r="DP146">
        <v>1</v>
      </c>
      <c r="DQ146">
        <v>0</v>
      </c>
      <c r="DR146">
        <v>0</v>
      </c>
      <c r="DS146">
        <v>0</v>
      </c>
      <c r="DT146">
        <v>0</v>
      </c>
      <c r="DU146">
        <v>1</v>
      </c>
      <c r="DV146">
        <v>0</v>
      </c>
      <c r="DW146">
        <v>0</v>
      </c>
      <c r="DX146">
        <v>0</v>
      </c>
      <c r="DY146">
        <v>0</v>
      </c>
      <c r="DZ146">
        <v>1</v>
      </c>
      <c r="EA146">
        <v>0</v>
      </c>
      <c r="EB146">
        <v>0</v>
      </c>
      <c r="EC146">
        <v>0</v>
      </c>
      <c r="ED146">
        <v>0</v>
      </c>
      <c r="EF146">
        <v>1</v>
      </c>
      <c r="EG146">
        <v>0</v>
      </c>
      <c r="EH146">
        <v>0</v>
      </c>
      <c r="EI146">
        <v>0</v>
      </c>
      <c r="EJ146">
        <v>0</v>
      </c>
      <c r="EK146">
        <v>1</v>
      </c>
      <c r="EL146">
        <v>0</v>
      </c>
      <c r="EM146">
        <v>0</v>
      </c>
      <c r="EN146">
        <v>0</v>
      </c>
      <c r="EO146">
        <v>0</v>
      </c>
      <c r="EP146" s="40">
        <f t="shared" si="270"/>
        <v>0</v>
      </c>
      <c r="EQ146" s="40">
        <f t="shared" si="271"/>
        <v>0</v>
      </c>
      <c r="ER146" s="40">
        <f t="shared" si="272"/>
        <v>0</v>
      </c>
      <c r="ES146" s="40">
        <f t="shared" si="273"/>
        <v>1</v>
      </c>
      <c r="ET146" s="40">
        <f t="shared" si="274"/>
        <v>0</v>
      </c>
      <c r="EU146" s="40">
        <f t="shared" si="275"/>
        <v>0</v>
      </c>
      <c r="EV146" s="40">
        <f t="shared" si="276"/>
        <v>0</v>
      </c>
      <c r="EW146" s="40">
        <f t="shared" si="277"/>
        <v>0</v>
      </c>
      <c r="EX146" s="40">
        <f t="shared" si="278"/>
        <v>0</v>
      </c>
      <c r="EY146" s="40">
        <f t="shared" si="279"/>
        <v>3</v>
      </c>
      <c r="EZ146" s="40">
        <f t="shared" si="280"/>
        <v>0</v>
      </c>
      <c r="FA146" s="40">
        <f t="shared" si="281"/>
        <v>0</v>
      </c>
      <c r="FB146" s="40">
        <f t="shared" si="282"/>
        <v>0</v>
      </c>
      <c r="FC146" s="40">
        <f t="shared" si="283"/>
        <v>0</v>
      </c>
      <c r="FD146" s="40">
        <f t="shared" si="284"/>
        <v>1</v>
      </c>
      <c r="FE146" s="40">
        <f t="shared" si="285"/>
        <v>1</v>
      </c>
      <c r="FF146" s="40">
        <f t="shared" si="286"/>
        <v>0</v>
      </c>
      <c r="FG146" s="40">
        <f t="shared" si="287"/>
        <v>0</v>
      </c>
      <c r="FH146" s="40">
        <f t="shared" si="288"/>
        <v>0</v>
      </c>
      <c r="FI146" s="40">
        <f t="shared" si="289"/>
        <v>0</v>
      </c>
      <c r="FJ146" s="40">
        <f t="shared" si="290"/>
        <v>0</v>
      </c>
      <c r="FK146" s="38">
        <f t="shared" si="335"/>
        <v>6</v>
      </c>
      <c r="FL146">
        <v>7</v>
      </c>
      <c r="FM146">
        <v>0</v>
      </c>
      <c r="FN146">
        <v>0</v>
      </c>
      <c r="FO146">
        <v>0</v>
      </c>
      <c r="FP146">
        <v>0</v>
      </c>
      <c r="FQ146">
        <v>0</v>
      </c>
      <c r="FR146">
        <v>0</v>
      </c>
      <c r="FS146">
        <v>0</v>
      </c>
      <c r="FT146">
        <v>0</v>
      </c>
      <c r="FU146">
        <v>0</v>
      </c>
      <c r="FV146" s="38">
        <f t="shared" si="301"/>
        <v>7</v>
      </c>
      <c r="FW146" s="38">
        <f t="shared" si="302"/>
        <v>0</v>
      </c>
      <c r="FX146">
        <v>0</v>
      </c>
      <c r="FY146">
        <v>3</v>
      </c>
      <c r="FZ146">
        <v>5</v>
      </c>
      <c r="GA146">
        <v>0</v>
      </c>
      <c r="GB146">
        <v>5</v>
      </c>
      <c r="GC146">
        <v>5</v>
      </c>
      <c r="GD146">
        <v>0</v>
      </c>
      <c r="GE146">
        <v>0</v>
      </c>
      <c r="GF146">
        <v>0</v>
      </c>
      <c r="GG146">
        <v>5</v>
      </c>
      <c r="GH146">
        <v>5</v>
      </c>
      <c r="GI146">
        <v>5</v>
      </c>
      <c r="GJ146">
        <v>5</v>
      </c>
      <c r="GK146">
        <v>5</v>
      </c>
      <c r="GL146">
        <v>5</v>
      </c>
      <c r="GM146">
        <v>5</v>
      </c>
      <c r="GN146">
        <v>5</v>
      </c>
      <c r="GO146">
        <v>0</v>
      </c>
      <c r="GP146">
        <v>0</v>
      </c>
      <c r="GQ146">
        <v>5</v>
      </c>
      <c r="GR146">
        <v>5</v>
      </c>
      <c r="GS146">
        <v>5</v>
      </c>
      <c r="GT146">
        <v>5</v>
      </c>
      <c r="GU146">
        <v>5</v>
      </c>
      <c r="GV146">
        <v>5</v>
      </c>
      <c r="GW146">
        <v>5</v>
      </c>
      <c r="GX146">
        <v>5</v>
      </c>
      <c r="GY146">
        <v>5</v>
      </c>
      <c r="GZ146">
        <v>5</v>
      </c>
      <c r="HA146">
        <v>5</v>
      </c>
      <c r="HB146">
        <v>5</v>
      </c>
      <c r="HC146">
        <v>5</v>
      </c>
      <c r="HD146" s="38">
        <f t="shared" si="303"/>
        <v>2</v>
      </c>
      <c r="HE146" s="38">
        <f t="shared" si="304"/>
        <v>3.3333333333333335</v>
      </c>
      <c r="HF146" s="38">
        <f t="shared" si="305"/>
        <v>1.6666666666666667</v>
      </c>
      <c r="HG146" s="38">
        <f t="shared" si="306"/>
        <v>5</v>
      </c>
      <c r="HH146" s="38">
        <f t="shared" si="307"/>
        <v>3</v>
      </c>
      <c r="HI146" s="38">
        <f t="shared" si="308"/>
        <v>5</v>
      </c>
      <c r="HJ146" s="38">
        <f t="shared" si="309"/>
        <v>5</v>
      </c>
      <c r="HK146" s="38">
        <f t="shared" si="310"/>
        <v>5</v>
      </c>
      <c r="HL146">
        <v>4</v>
      </c>
      <c r="HM146">
        <v>1</v>
      </c>
      <c r="HN146" t="s">
        <v>1068</v>
      </c>
      <c r="HO146">
        <v>2</v>
      </c>
      <c r="HP146">
        <v>0</v>
      </c>
      <c r="HQ146">
        <v>0</v>
      </c>
      <c r="HR146">
        <v>0</v>
      </c>
      <c r="HS146">
        <v>0</v>
      </c>
      <c r="HT146">
        <v>0</v>
      </c>
      <c r="HU146">
        <v>0</v>
      </c>
      <c r="HV146">
        <v>0</v>
      </c>
      <c r="HW146">
        <v>0</v>
      </c>
      <c r="HX146">
        <v>0</v>
      </c>
      <c r="HY146">
        <v>0</v>
      </c>
      <c r="HZ146">
        <v>0</v>
      </c>
      <c r="IA146">
        <v>0</v>
      </c>
      <c r="IB146">
        <v>0</v>
      </c>
      <c r="IC146">
        <v>0</v>
      </c>
      <c r="ID146">
        <v>0</v>
      </c>
      <c r="IE146">
        <v>0</v>
      </c>
      <c r="IF146">
        <v>1</v>
      </c>
      <c r="IG146">
        <v>1</v>
      </c>
      <c r="IH146">
        <v>0</v>
      </c>
      <c r="II146">
        <v>0</v>
      </c>
      <c r="IJ146">
        <v>0</v>
      </c>
      <c r="IK146">
        <v>0</v>
      </c>
      <c r="IL146">
        <v>0</v>
      </c>
      <c r="IM146">
        <v>0</v>
      </c>
      <c r="IN146">
        <v>0</v>
      </c>
      <c r="IO146">
        <v>0</v>
      </c>
      <c r="IP146">
        <v>0</v>
      </c>
      <c r="IQ146">
        <v>0</v>
      </c>
      <c r="IR146">
        <v>0</v>
      </c>
      <c r="IS146">
        <v>0</v>
      </c>
      <c r="IT146">
        <v>0</v>
      </c>
      <c r="IU146">
        <v>0</v>
      </c>
      <c r="IV146">
        <v>1</v>
      </c>
      <c r="IW146">
        <v>1</v>
      </c>
      <c r="IX146">
        <v>0</v>
      </c>
      <c r="IY146">
        <v>0</v>
      </c>
      <c r="IZ146">
        <v>1</v>
      </c>
      <c r="JA146">
        <v>1</v>
      </c>
      <c r="JB146">
        <v>0</v>
      </c>
      <c r="JC146">
        <v>0</v>
      </c>
      <c r="JD146">
        <v>1</v>
      </c>
      <c r="JE146">
        <v>1</v>
      </c>
      <c r="JF146">
        <v>1</v>
      </c>
      <c r="JG146">
        <v>1</v>
      </c>
      <c r="JH146">
        <v>0</v>
      </c>
      <c r="JI146">
        <v>0</v>
      </c>
      <c r="JJ146">
        <v>0</v>
      </c>
      <c r="JK146">
        <v>0</v>
      </c>
      <c r="JL146">
        <v>0</v>
      </c>
      <c r="JM146">
        <v>0</v>
      </c>
      <c r="JN146">
        <v>0</v>
      </c>
      <c r="JO146">
        <v>2</v>
      </c>
      <c r="JP146">
        <v>3</v>
      </c>
      <c r="JQ146">
        <v>1</v>
      </c>
      <c r="JR146">
        <v>3</v>
      </c>
      <c r="JS146">
        <v>0</v>
      </c>
      <c r="JT146">
        <v>3</v>
      </c>
      <c r="JU146">
        <v>0</v>
      </c>
      <c r="JV146">
        <v>3</v>
      </c>
      <c r="JW146">
        <v>3</v>
      </c>
      <c r="JX146">
        <v>0</v>
      </c>
      <c r="JY146">
        <v>0</v>
      </c>
      <c r="JZ146">
        <v>3</v>
      </c>
      <c r="KA146">
        <v>2</v>
      </c>
      <c r="KB146">
        <v>0</v>
      </c>
      <c r="KC146">
        <v>3</v>
      </c>
      <c r="KD146" s="52">
        <f t="shared" si="311"/>
        <v>18</v>
      </c>
      <c r="KE146" s="48">
        <f t="shared" si="312"/>
        <v>8</v>
      </c>
      <c r="KF146" s="53">
        <f t="shared" si="313"/>
        <v>26</v>
      </c>
      <c r="KG146">
        <v>81</v>
      </c>
      <c r="KH146">
        <v>1</v>
      </c>
      <c r="KI146">
        <v>1</v>
      </c>
      <c r="KJ146">
        <v>1</v>
      </c>
      <c r="KK146">
        <v>0</v>
      </c>
      <c r="KL146">
        <v>0</v>
      </c>
      <c r="KM146">
        <v>0</v>
      </c>
      <c r="KN146">
        <v>0</v>
      </c>
      <c r="KO146">
        <v>0</v>
      </c>
      <c r="KP146">
        <v>0</v>
      </c>
      <c r="KQ146">
        <v>0</v>
      </c>
      <c r="KR146">
        <v>0</v>
      </c>
      <c r="KS146" t="s">
        <v>1069</v>
      </c>
      <c r="KT146" t="s">
        <v>1070</v>
      </c>
      <c r="KU146" t="s">
        <v>1071</v>
      </c>
      <c r="KV146">
        <v>6</v>
      </c>
      <c r="KW146">
        <v>1</v>
      </c>
      <c r="KX146">
        <v>1</v>
      </c>
      <c r="KY146">
        <v>2</v>
      </c>
      <c r="KZ146">
        <v>0</v>
      </c>
      <c r="LA146">
        <v>2</v>
      </c>
      <c r="LB146">
        <v>2</v>
      </c>
      <c r="LC146">
        <v>2</v>
      </c>
      <c r="LD146">
        <v>2</v>
      </c>
      <c r="LE146">
        <v>1</v>
      </c>
      <c r="LF146">
        <v>2</v>
      </c>
      <c r="LG146" t="s">
        <v>1072</v>
      </c>
      <c r="LH146">
        <v>3</v>
      </c>
      <c r="LI146">
        <v>3</v>
      </c>
      <c r="LJ146">
        <v>5</v>
      </c>
      <c r="LK146">
        <v>1</v>
      </c>
      <c r="LL146">
        <v>1</v>
      </c>
      <c r="LM146">
        <v>1</v>
      </c>
      <c r="LN146">
        <v>5</v>
      </c>
      <c r="LO146">
        <v>5</v>
      </c>
      <c r="LP146">
        <v>1</v>
      </c>
      <c r="LQ146">
        <v>1</v>
      </c>
      <c r="LR146">
        <v>1</v>
      </c>
      <c r="LS146">
        <v>1</v>
      </c>
      <c r="LT146">
        <v>1</v>
      </c>
      <c r="LU146">
        <v>1</v>
      </c>
      <c r="LV146">
        <v>1</v>
      </c>
      <c r="LW146">
        <v>1</v>
      </c>
      <c r="LX146">
        <v>1</v>
      </c>
      <c r="LY146">
        <v>5</v>
      </c>
      <c r="LZ146">
        <v>1</v>
      </c>
      <c r="MA146">
        <v>1</v>
      </c>
      <c r="MB146" s="3">
        <f t="shared" si="262"/>
        <v>3</v>
      </c>
      <c r="MC146" s="3">
        <f t="shared" si="291"/>
        <v>3</v>
      </c>
      <c r="MD146" s="3">
        <f t="shared" si="326"/>
        <v>5</v>
      </c>
      <c r="ME146" s="3">
        <f t="shared" si="327"/>
        <v>1</v>
      </c>
      <c r="MF146" s="3">
        <f t="shared" si="324"/>
        <v>1</v>
      </c>
      <c r="MG146" s="3">
        <f t="shared" si="325"/>
        <v>1</v>
      </c>
      <c r="MH146" s="3">
        <f t="shared" si="292"/>
        <v>1</v>
      </c>
      <c r="MI146" s="3">
        <f t="shared" si="293"/>
        <v>1</v>
      </c>
      <c r="MJ146" s="3">
        <f t="shared" si="314"/>
        <v>1</v>
      </c>
      <c r="MK146" s="3">
        <f t="shared" si="328"/>
        <v>1</v>
      </c>
      <c r="ML146" s="3">
        <f t="shared" si="315"/>
        <v>1</v>
      </c>
      <c r="MM146" s="3">
        <f t="shared" si="316"/>
        <v>1</v>
      </c>
      <c r="MN146" s="3">
        <f t="shared" si="317"/>
        <v>1</v>
      </c>
      <c r="MO146" s="3">
        <f t="shared" si="329"/>
        <v>1</v>
      </c>
      <c r="MP146" s="3">
        <f t="shared" si="318"/>
        <v>1</v>
      </c>
      <c r="MQ146" s="3">
        <f t="shared" si="319"/>
        <v>1</v>
      </c>
      <c r="MR146" s="3">
        <f t="shared" si="331"/>
        <v>1</v>
      </c>
      <c r="MS146" s="3">
        <f t="shared" si="294"/>
        <v>1</v>
      </c>
      <c r="MT146" s="3">
        <f t="shared" si="330"/>
        <v>1</v>
      </c>
      <c r="MU146" s="3">
        <f t="shared" si="295"/>
        <v>5</v>
      </c>
      <c r="MV146" s="34">
        <f t="shared" si="296"/>
        <v>32</v>
      </c>
      <c r="MW146">
        <v>3</v>
      </c>
      <c r="MX146">
        <v>3</v>
      </c>
      <c r="MY146">
        <v>2</v>
      </c>
      <c r="MZ146">
        <v>1</v>
      </c>
      <c r="NA146">
        <v>2</v>
      </c>
      <c r="NB146">
        <v>3</v>
      </c>
      <c r="NC146">
        <v>1</v>
      </c>
      <c r="ND146">
        <v>1</v>
      </c>
      <c r="NE146">
        <v>1</v>
      </c>
      <c r="NF146">
        <v>1</v>
      </c>
      <c r="NG146">
        <v>2</v>
      </c>
      <c r="NH146" s="59">
        <f t="shared" si="320"/>
        <v>0</v>
      </c>
      <c r="NI146">
        <f t="shared" si="321"/>
        <v>50</v>
      </c>
      <c r="NJ146">
        <f t="shared" si="322"/>
        <v>18</v>
      </c>
      <c r="NK146" s="34">
        <f t="shared" si="323"/>
        <v>36</v>
      </c>
    </row>
    <row r="147" spans="1:375" x14ac:dyDescent="0.2">
      <c r="A147" t="s">
        <v>235</v>
      </c>
      <c r="B147">
        <v>146</v>
      </c>
      <c r="C147" s="26">
        <v>43070</v>
      </c>
      <c r="D147">
        <v>1</v>
      </c>
      <c r="E147">
        <v>7</v>
      </c>
      <c r="F147">
        <v>4</v>
      </c>
      <c r="G147">
        <v>1</v>
      </c>
      <c r="H147">
        <v>0</v>
      </c>
      <c r="I147">
        <v>0</v>
      </c>
      <c r="J147">
        <v>0</v>
      </c>
      <c r="K147">
        <v>0</v>
      </c>
      <c r="L147">
        <v>0</v>
      </c>
      <c r="M147">
        <v>2</v>
      </c>
      <c r="N147">
        <v>3</v>
      </c>
      <c r="O147">
        <v>0</v>
      </c>
      <c r="P147">
        <v>1</v>
      </c>
      <c r="Q147">
        <v>1</v>
      </c>
      <c r="R147">
        <v>4</v>
      </c>
      <c r="S147">
        <v>2</v>
      </c>
      <c r="T147">
        <f t="shared" si="332"/>
        <v>0</v>
      </c>
      <c r="U147">
        <f t="shared" si="333"/>
        <v>0</v>
      </c>
      <c r="V147" s="35">
        <f t="shared" si="334"/>
        <v>13</v>
      </c>
      <c r="W147">
        <v>0</v>
      </c>
      <c r="X147">
        <v>0</v>
      </c>
      <c r="Y147">
        <v>0</v>
      </c>
      <c r="Z147">
        <v>0</v>
      </c>
      <c r="AA147">
        <v>0</v>
      </c>
      <c r="AB147">
        <v>0</v>
      </c>
      <c r="AC147">
        <v>1</v>
      </c>
      <c r="AD147">
        <v>1</v>
      </c>
      <c r="AE147">
        <v>1</v>
      </c>
      <c r="AF147">
        <v>0</v>
      </c>
      <c r="AG147">
        <v>1</v>
      </c>
      <c r="AH147">
        <v>0</v>
      </c>
      <c r="AI147">
        <v>0</v>
      </c>
      <c r="AJ147" s="38">
        <f t="shared" si="297"/>
        <v>3</v>
      </c>
      <c r="AK147" s="38">
        <f t="shared" si="298"/>
        <v>1</v>
      </c>
      <c r="AL147" s="38">
        <f t="shared" si="299"/>
        <v>0</v>
      </c>
      <c r="AM147" s="38">
        <f t="shared" si="300"/>
        <v>4</v>
      </c>
      <c r="AN147">
        <v>1</v>
      </c>
      <c r="AO147">
        <v>0</v>
      </c>
      <c r="AP147">
        <v>0</v>
      </c>
      <c r="AQ147">
        <v>0</v>
      </c>
      <c r="AR147">
        <v>0</v>
      </c>
      <c r="AS147">
        <v>1</v>
      </c>
      <c r="AT147">
        <v>0</v>
      </c>
      <c r="AU147">
        <v>0</v>
      </c>
      <c r="AV147">
        <v>0</v>
      </c>
      <c r="AW147">
        <v>0</v>
      </c>
      <c r="AX147">
        <v>1</v>
      </c>
      <c r="AY147">
        <v>0</v>
      </c>
      <c r="AZ147">
        <v>0</v>
      </c>
      <c r="BA147">
        <v>0</v>
      </c>
      <c r="BB147">
        <v>0</v>
      </c>
      <c r="BC147">
        <v>1</v>
      </c>
      <c r="BD147">
        <v>0</v>
      </c>
      <c r="BE147">
        <v>0</v>
      </c>
      <c r="BF147">
        <v>0</v>
      </c>
      <c r="BG147">
        <v>0</v>
      </c>
      <c r="BH147">
        <v>1</v>
      </c>
      <c r="BI147">
        <v>0</v>
      </c>
      <c r="BJ147">
        <v>0</v>
      </c>
      <c r="BK147">
        <v>0</v>
      </c>
      <c r="BL147">
        <v>0</v>
      </c>
      <c r="BM147">
        <v>1</v>
      </c>
      <c r="BN147">
        <v>0</v>
      </c>
      <c r="BO147">
        <v>0</v>
      </c>
      <c r="BP147">
        <v>0</v>
      </c>
      <c r="BQ147">
        <v>0</v>
      </c>
      <c r="BR147">
        <v>1</v>
      </c>
      <c r="BS147">
        <v>0</v>
      </c>
      <c r="BT147">
        <v>0</v>
      </c>
      <c r="BU147">
        <v>0</v>
      </c>
      <c r="BV147">
        <v>0</v>
      </c>
      <c r="BW147">
        <v>1</v>
      </c>
      <c r="BX147">
        <v>0</v>
      </c>
      <c r="BY147">
        <v>0</v>
      </c>
      <c r="BZ147">
        <v>0</v>
      </c>
      <c r="CA147">
        <v>0</v>
      </c>
      <c r="CB147">
        <v>1</v>
      </c>
      <c r="CC147">
        <v>0</v>
      </c>
      <c r="CD147">
        <v>0</v>
      </c>
      <c r="CE147">
        <v>0</v>
      </c>
      <c r="CF147">
        <v>0</v>
      </c>
      <c r="CG147">
        <v>1</v>
      </c>
      <c r="CH147">
        <v>0</v>
      </c>
      <c r="CI147">
        <v>0</v>
      </c>
      <c r="CJ147">
        <v>0</v>
      </c>
      <c r="CK147">
        <v>0</v>
      </c>
      <c r="CL147">
        <v>1</v>
      </c>
      <c r="CM147">
        <v>0</v>
      </c>
      <c r="CN147">
        <v>0</v>
      </c>
      <c r="CO147">
        <v>0</v>
      </c>
      <c r="CP147">
        <v>0</v>
      </c>
      <c r="CQ147">
        <v>1</v>
      </c>
      <c r="CR147">
        <v>0</v>
      </c>
      <c r="CS147">
        <v>0</v>
      </c>
      <c r="CT147">
        <v>0</v>
      </c>
      <c r="CU147">
        <v>0</v>
      </c>
      <c r="CV147">
        <v>1</v>
      </c>
      <c r="CW147">
        <v>0</v>
      </c>
      <c r="CX147">
        <v>0</v>
      </c>
      <c r="CY147">
        <v>0</v>
      </c>
      <c r="CZ147">
        <v>0</v>
      </c>
      <c r="DA147">
        <v>1</v>
      </c>
      <c r="DB147">
        <v>0</v>
      </c>
      <c r="DC147">
        <v>0</v>
      </c>
      <c r="DD147">
        <v>0</v>
      </c>
      <c r="DE147">
        <v>0</v>
      </c>
      <c r="DF147">
        <v>1</v>
      </c>
      <c r="DG147">
        <v>0</v>
      </c>
      <c r="DH147">
        <v>0</v>
      </c>
      <c r="DI147">
        <v>0</v>
      </c>
      <c r="DJ147">
        <v>0</v>
      </c>
      <c r="DK147">
        <v>1</v>
      </c>
      <c r="DL147">
        <v>0</v>
      </c>
      <c r="DM147">
        <v>0</v>
      </c>
      <c r="DN147">
        <v>0</v>
      </c>
      <c r="DO147">
        <v>0</v>
      </c>
      <c r="DP147">
        <v>1</v>
      </c>
      <c r="DQ147">
        <v>0</v>
      </c>
      <c r="DR147">
        <v>0</v>
      </c>
      <c r="DS147">
        <v>0</v>
      </c>
      <c r="DT147">
        <v>0</v>
      </c>
      <c r="DU147">
        <v>1</v>
      </c>
      <c r="DV147">
        <v>0</v>
      </c>
      <c r="DW147">
        <v>0</v>
      </c>
      <c r="DX147">
        <v>0</v>
      </c>
      <c r="DY147">
        <v>0</v>
      </c>
      <c r="DZ147">
        <v>1</v>
      </c>
      <c r="EA147">
        <v>0</v>
      </c>
      <c r="EB147">
        <v>0</v>
      </c>
      <c r="EC147">
        <v>0</v>
      </c>
      <c r="ED147">
        <v>0</v>
      </c>
      <c r="EF147">
        <v>1</v>
      </c>
      <c r="EG147">
        <v>0</v>
      </c>
      <c r="EH147">
        <v>0</v>
      </c>
      <c r="EI147">
        <v>0</v>
      </c>
      <c r="EJ147">
        <v>0</v>
      </c>
      <c r="EK147">
        <v>1</v>
      </c>
      <c r="EL147">
        <v>0</v>
      </c>
      <c r="EM147">
        <v>0</v>
      </c>
      <c r="EN147">
        <v>0</v>
      </c>
      <c r="EO147">
        <v>0</v>
      </c>
      <c r="EP147" s="40">
        <f t="shared" si="270"/>
        <v>0</v>
      </c>
      <c r="EQ147" s="40">
        <f t="shared" si="271"/>
        <v>0</v>
      </c>
      <c r="ER147" s="40">
        <f t="shared" si="272"/>
        <v>0</v>
      </c>
      <c r="ES147" s="40">
        <f t="shared" si="273"/>
        <v>0</v>
      </c>
      <c r="ET147" s="40">
        <f t="shared" si="274"/>
        <v>0</v>
      </c>
      <c r="EU147" s="40">
        <f t="shared" si="275"/>
        <v>0</v>
      </c>
      <c r="EV147" s="40">
        <f t="shared" si="276"/>
        <v>0</v>
      </c>
      <c r="EW147" s="40">
        <f t="shared" si="277"/>
        <v>0</v>
      </c>
      <c r="EX147" s="40">
        <f t="shared" si="278"/>
        <v>0</v>
      </c>
      <c r="EY147" s="40">
        <f t="shared" si="279"/>
        <v>0</v>
      </c>
      <c r="EZ147" s="40">
        <f t="shared" si="280"/>
        <v>0</v>
      </c>
      <c r="FA147" s="40">
        <f t="shared" si="281"/>
        <v>0</v>
      </c>
      <c r="FB147" s="40">
        <f t="shared" si="282"/>
        <v>0</v>
      </c>
      <c r="FC147" s="40">
        <f t="shared" si="283"/>
        <v>0</v>
      </c>
      <c r="FD147" s="40">
        <f t="shared" si="284"/>
        <v>0</v>
      </c>
      <c r="FE147" s="40">
        <f t="shared" si="285"/>
        <v>0</v>
      </c>
      <c r="FF147" s="40">
        <f t="shared" si="286"/>
        <v>0</v>
      </c>
      <c r="FG147" s="40">
        <f t="shared" si="287"/>
        <v>0</v>
      </c>
      <c r="FH147" s="40">
        <f t="shared" si="288"/>
        <v>0</v>
      </c>
      <c r="FI147" s="40">
        <f t="shared" si="289"/>
        <v>0</v>
      </c>
      <c r="FJ147" s="40">
        <f t="shared" si="290"/>
        <v>0</v>
      </c>
      <c r="FK147" s="38">
        <f t="shared" si="335"/>
        <v>0</v>
      </c>
      <c r="FL147">
        <v>7</v>
      </c>
      <c r="FM147">
        <v>7</v>
      </c>
      <c r="FN147">
        <v>7</v>
      </c>
      <c r="FO147">
        <v>7</v>
      </c>
      <c r="FP147">
        <v>7</v>
      </c>
      <c r="FQ147">
        <v>7</v>
      </c>
      <c r="FR147">
        <v>0</v>
      </c>
      <c r="FS147">
        <v>0</v>
      </c>
      <c r="FT147">
        <v>6</v>
      </c>
      <c r="FU147">
        <v>0</v>
      </c>
      <c r="FV147" s="38">
        <f t="shared" si="301"/>
        <v>21</v>
      </c>
      <c r="FW147" s="38">
        <f t="shared" si="302"/>
        <v>27</v>
      </c>
      <c r="FX147">
        <v>3</v>
      </c>
      <c r="FY147">
        <v>5</v>
      </c>
      <c r="FZ147">
        <v>5</v>
      </c>
      <c r="GA147">
        <v>5</v>
      </c>
      <c r="GB147">
        <v>5</v>
      </c>
      <c r="GC147">
        <v>5</v>
      </c>
      <c r="GD147">
        <v>5</v>
      </c>
      <c r="GE147">
        <v>2</v>
      </c>
      <c r="GF147">
        <v>2</v>
      </c>
      <c r="GG147">
        <v>4</v>
      </c>
      <c r="GH147">
        <v>5</v>
      </c>
      <c r="GI147">
        <v>5</v>
      </c>
      <c r="GJ147">
        <v>5</v>
      </c>
      <c r="GK147">
        <v>5</v>
      </c>
      <c r="GL147">
        <v>5</v>
      </c>
      <c r="GM147">
        <v>5</v>
      </c>
      <c r="GN147">
        <v>5</v>
      </c>
      <c r="GO147">
        <v>5</v>
      </c>
      <c r="GP147">
        <v>5</v>
      </c>
      <c r="GQ147">
        <v>5</v>
      </c>
      <c r="GR147">
        <v>5</v>
      </c>
      <c r="GS147">
        <v>5</v>
      </c>
      <c r="GT147">
        <v>3</v>
      </c>
      <c r="GU147">
        <v>5</v>
      </c>
      <c r="GV147">
        <v>5</v>
      </c>
      <c r="GW147">
        <v>5</v>
      </c>
      <c r="GX147">
        <v>5</v>
      </c>
      <c r="GY147">
        <v>5</v>
      </c>
      <c r="GZ147">
        <v>5</v>
      </c>
      <c r="HA147">
        <v>5</v>
      </c>
      <c r="HB147">
        <v>5</v>
      </c>
      <c r="HC147">
        <v>5</v>
      </c>
      <c r="HD147" s="38">
        <f t="shared" si="303"/>
        <v>4.5</v>
      </c>
      <c r="HE147" s="38">
        <f t="shared" si="304"/>
        <v>5</v>
      </c>
      <c r="HF147" s="38">
        <f t="shared" si="305"/>
        <v>2.6666666666666665</v>
      </c>
      <c r="HG147" s="38">
        <f t="shared" si="306"/>
        <v>5</v>
      </c>
      <c r="HH147" s="38">
        <f t="shared" si="307"/>
        <v>5</v>
      </c>
      <c r="HI147" s="38">
        <f t="shared" si="308"/>
        <v>4.5</v>
      </c>
      <c r="HJ147" s="38">
        <f t="shared" si="309"/>
        <v>5</v>
      </c>
      <c r="HK147" s="38">
        <f t="shared" si="310"/>
        <v>5</v>
      </c>
      <c r="HL147" t="s">
        <v>1007</v>
      </c>
      <c r="HM147">
        <v>0</v>
      </c>
      <c r="HN147" t="s">
        <v>1073</v>
      </c>
      <c r="HO147">
        <v>1</v>
      </c>
      <c r="HP147">
        <v>0</v>
      </c>
      <c r="HQ147">
        <v>0</v>
      </c>
      <c r="HR147">
        <v>0</v>
      </c>
      <c r="HS147">
        <v>0</v>
      </c>
      <c r="HT147">
        <v>0</v>
      </c>
      <c r="HU147">
        <v>1</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2</v>
      </c>
      <c r="JP147">
        <v>2</v>
      </c>
      <c r="JQ147">
        <v>2</v>
      </c>
      <c r="JR147">
        <v>1</v>
      </c>
      <c r="JS147">
        <v>2</v>
      </c>
      <c r="JT147">
        <v>1</v>
      </c>
      <c r="JU147">
        <v>0</v>
      </c>
      <c r="JV147">
        <v>2</v>
      </c>
      <c r="JW147">
        <v>2</v>
      </c>
      <c r="JX147">
        <v>1</v>
      </c>
      <c r="JY147">
        <v>0</v>
      </c>
      <c r="JZ147">
        <v>2</v>
      </c>
      <c r="KA147">
        <v>0</v>
      </c>
      <c r="KB147">
        <v>0</v>
      </c>
      <c r="KC147">
        <v>0</v>
      </c>
      <c r="KD147" s="52">
        <f t="shared" si="311"/>
        <v>15</v>
      </c>
      <c r="KE147" s="48">
        <f t="shared" si="312"/>
        <v>2</v>
      </c>
      <c r="KF147" s="53">
        <f t="shared" si="313"/>
        <v>17</v>
      </c>
      <c r="KG147">
        <v>64</v>
      </c>
      <c r="KH147">
        <v>0</v>
      </c>
      <c r="KI147">
        <v>0</v>
      </c>
      <c r="KJ147">
        <v>0</v>
      </c>
      <c r="KK147">
        <v>1</v>
      </c>
      <c r="KL147">
        <v>0</v>
      </c>
      <c r="KM147">
        <v>1</v>
      </c>
      <c r="KN147">
        <v>0</v>
      </c>
      <c r="KO147">
        <v>0</v>
      </c>
      <c r="KP147">
        <v>0</v>
      </c>
      <c r="KQ147">
        <v>0</v>
      </c>
      <c r="KR147">
        <v>0</v>
      </c>
      <c r="KS147" t="s">
        <v>1074</v>
      </c>
      <c r="KT147" t="s">
        <v>1075</v>
      </c>
      <c r="KU147" t="s">
        <v>1076</v>
      </c>
      <c r="KV147">
        <v>2</v>
      </c>
      <c r="KW147">
        <v>1</v>
      </c>
      <c r="KX147">
        <v>1</v>
      </c>
      <c r="KY147">
        <v>2</v>
      </c>
      <c r="KZ147">
        <v>1</v>
      </c>
      <c r="LA147">
        <v>1</v>
      </c>
      <c r="LB147">
        <v>2</v>
      </c>
      <c r="LC147">
        <v>2</v>
      </c>
      <c r="LD147">
        <v>2</v>
      </c>
      <c r="LE147">
        <v>2</v>
      </c>
      <c r="LF147">
        <v>1</v>
      </c>
      <c r="LG147" t="s">
        <v>1077</v>
      </c>
      <c r="LH147">
        <v>5</v>
      </c>
      <c r="LI147">
        <v>1</v>
      </c>
      <c r="LJ147">
        <v>4</v>
      </c>
      <c r="LK147">
        <v>4</v>
      </c>
      <c r="LL147">
        <v>5</v>
      </c>
      <c r="LM147">
        <v>5</v>
      </c>
      <c r="LN147">
        <v>5</v>
      </c>
      <c r="LO147">
        <v>1</v>
      </c>
      <c r="LP147">
        <v>4</v>
      </c>
      <c r="LQ147">
        <v>1</v>
      </c>
      <c r="LR147">
        <v>4</v>
      </c>
      <c r="LS147">
        <v>4</v>
      </c>
      <c r="LT147">
        <v>5</v>
      </c>
      <c r="LU147">
        <v>1</v>
      </c>
      <c r="LV147">
        <v>3</v>
      </c>
      <c r="LW147">
        <v>4</v>
      </c>
      <c r="LX147">
        <v>5</v>
      </c>
      <c r="LY147">
        <v>1</v>
      </c>
      <c r="LZ147">
        <v>3</v>
      </c>
      <c r="MA147">
        <v>3</v>
      </c>
      <c r="MB147" s="3">
        <f t="shared" si="262"/>
        <v>5</v>
      </c>
      <c r="MC147" s="3">
        <f t="shared" si="291"/>
        <v>5</v>
      </c>
      <c r="MD147" s="3">
        <f t="shared" si="326"/>
        <v>4</v>
      </c>
      <c r="ME147" s="3">
        <f t="shared" si="327"/>
        <v>4</v>
      </c>
      <c r="MF147" s="3">
        <f t="shared" si="324"/>
        <v>5</v>
      </c>
      <c r="MG147" s="3">
        <f t="shared" si="325"/>
        <v>5</v>
      </c>
      <c r="MH147" s="3">
        <f t="shared" si="292"/>
        <v>1</v>
      </c>
      <c r="MI147" s="3">
        <f t="shared" si="293"/>
        <v>5</v>
      </c>
      <c r="MJ147" s="3">
        <f t="shared" si="314"/>
        <v>4</v>
      </c>
      <c r="MK147" s="3">
        <f t="shared" si="328"/>
        <v>1</v>
      </c>
      <c r="ML147" s="3">
        <f t="shared" si="315"/>
        <v>4</v>
      </c>
      <c r="MM147" s="3">
        <f t="shared" si="316"/>
        <v>4</v>
      </c>
      <c r="MN147" s="3">
        <f t="shared" si="317"/>
        <v>5</v>
      </c>
      <c r="MO147" s="3">
        <f t="shared" si="329"/>
        <v>1</v>
      </c>
      <c r="MP147" s="3">
        <f t="shared" si="318"/>
        <v>3</v>
      </c>
      <c r="MQ147" s="3">
        <f t="shared" si="319"/>
        <v>4</v>
      </c>
      <c r="MR147" s="3">
        <f t="shared" si="331"/>
        <v>5</v>
      </c>
      <c r="MS147" s="3">
        <f t="shared" si="294"/>
        <v>5</v>
      </c>
      <c r="MT147" s="3">
        <f t="shared" si="330"/>
        <v>3</v>
      </c>
      <c r="MU147" s="3">
        <f t="shared" si="295"/>
        <v>3</v>
      </c>
      <c r="MV147" s="34">
        <f t="shared" si="296"/>
        <v>76</v>
      </c>
      <c r="MW147">
        <v>1</v>
      </c>
      <c r="MX147">
        <v>0</v>
      </c>
      <c r="MY147">
        <v>0</v>
      </c>
      <c r="MZ147">
        <v>0</v>
      </c>
      <c r="NA147">
        <v>1</v>
      </c>
      <c r="NB147">
        <v>0</v>
      </c>
      <c r="NC147">
        <v>2</v>
      </c>
      <c r="ND147">
        <v>0</v>
      </c>
      <c r="NE147">
        <v>0</v>
      </c>
      <c r="NF147">
        <v>1</v>
      </c>
      <c r="NG147">
        <v>2</v>
      </c>
      <c r="NH147" s="59">
        <f t="shared" si="320"/>
        <v>0</v>
      </c>
      <c r="NI147">
        <f t="shared" si="321"/>
        <v>50</v>
      </c>
      <c r="NJ147">
        <f t="shared" si="322"/>
        <v>5</v>
      </c>
      <c r="NK147" s="34">
        <f t="shared" si="323"/>
        <v>10</v>
      </c>
    </row>
    <row r="148" spans="1:375" x14ac:dyDescent="0.2">
      <c r="A148" t="s">
        <v>236</v>
      </c>
      <c r="B148">
        <v>147</v>
      </c>
      <c r="C148" s="26">
        <v>42996</v>
      </c>
      <c r="D148">
        <v>5</v>
      </c>
      <c r="E148">
        <v>10</v>
      </c>
      <c r="F148">
        <v>10</v>
      </c>
      <c r="G148">
        <v>1</v>
      </c>
      <c r="H148">
        <v>0</v>
      </c>
      <c r="I148">
        <v>0</v>
      </c>
      <c r="J148">
        <v>0</v>
      </c>
      <c r="K148">
        <v>0</v>
      </c>
      <c r="L148">
        <v>0</v>
      </c>
      <c r="M148">
        <v>0</v>
      </c>
      <c r="N148">
        <v>0</v>
      </c>
      <c r="O148">
        <v>0</v>
      </c>
      <c r="P148">
        <v>0</v>
      </c>
      <c r="Q148">
        <v>0</v>
      </c>
      <c r="R148">
        <v>0</v>
      </c>
      <c r="S148">
        <v>0</v>
      </c>
      <c r="T148">
        <f t="shared" si="332"/>
        <v>0</v>
      </c>
      <c r="U148">
        <f t="shared" si="333"/>
        <v>0</v>
      </c>
      <c r="V148" s="35">
        <f t="shared" si="334"/>
        <v>0</v>
      </c>
      <c r="W148">
        <v>0</v>
      </c>
      <c r="X148">
        <v>0</v>
      </c>
      <c r="Y148">
        <v>0</v>
      </c>
      <c r="Z148">
        <v>0</v>
      </c>
      <c r="AA148">
        <v>0</v>
      </c>
      <c r="AB148">
        <v>1</v>
      </c>
      <c r="AC148">
        <v>0</v>
      </c>
      <c r="AD148">
        <v>4</v>
      </c>
      <c r="AE148">
        <v>0</v>
      </c>
      <c r="AF148">
        <v>0</v>
      </c>
      <c r="AG148">
        <v>4</v>
      </c>
      <c r="AH148">
        <v>2</v>
      </c>
      <c r="AI148">
        <v>0</v>
      </c>
      <c r="AJ148" s="38">
        <f t="shared" si="297"/>
        <v>8</v>
      </c>
      <c r="AK148" s="38">
        <f t="shared" si="298"/>
        <v>1</v>
      </c>
      <c r="AL148" s="38">
        <f t="shared" si="299"/>
        <v>2</v>
      </c>
      <c r="AM148" s="38">
        <f t="shared" si="300"/>
        <v>11</v>
      </c>
      <c r="AN148">
        <v>1</v>
      </c>
      <c r="AO148">
        <v>0</v>
      </c>
      <c r="AP148">
        <v>0</v>
      </c>
      <c r="AQ148">
        <v>0</v>
      </c>
      <c r="AR148">
        <v>0</v>
      </c>
      <c r="AS148">
        <v>1</v>
      </c>
      <c r="AT148">
        <v>0</v>
      </c>
      <c r="AU148">
        <v>0</v>
      </c>
      <c r="AV148">
        <v>0</v>
      </c>
      <c r="AW148">
        <v>0</v>
      </c>
      <c r="AX148">
        <v>1</v>
      </c>
      <c r="AY148">
        <v>0</v>
      </c>
      <c r="AZ148">
        <v>0</v>
      </c>
      <c r="BA148">
        <v>0</v>
      </c>
      <c r="BB148">
        <v>0</v>
      </c>
      <c r="BC148">
        <v>1</v>
      </c>
      <c r="BD148">
        <v>0</v>
      </c>
      <c r="BE148">
        <v>0</v>
      </c>
      <c r="BF148">
        <v>0</v>
      </c>
      <c r="BG148">
        <v>0</v>
      </c>
      <c r="BH148">
        <v>1</v>
      </c>
      <c r="BI148">
        <v>0</v>
      </c>
      <c r="BJ148">
        <v>0</v>
      </c>
      <c r="BK148">
        <v>0</v>
      </c>
      <c r="BL148">
        <v>0</v>
      </c>
      <c r="BM148">
        <v>1</v>
      </c>
      <c r="BN148">
        <v>0</v>
      </c>
      <c r="BO148">
        <v>0</v>
      </c>
      <c r="BP148">
        <v>0</v>
      </c>
      <c r="BQ148">
        <v>0</v>
      </c>
      <c r="BR148">
        <v>1</v>
      </c>
      <c r="BS148">
        <v>0</v>
      </c>
      <c r="BT148">
        <v>0</v>
      </c>
      <c r="BU148">
        <v>0</v>
      </c>
      <c r="BV148">
        <v>0</v>
      </c>
      <c r="BW148">
        <v>1</v>
      </c>
      <c r="BX148">
        <v>0</v>
      </c>
      <c r="BY148">
        <v>0</v>
      </c>
      <c r="BZ148">
        <v>0</v>
      </c>
      <c r="CA148">
        <v>0</v>
      </c>
      <c r="CB148">
        <v>1</v>
      </c>
      <c r="CC148">
        <v>0</v>
      </c>
      <c r="CD148">
        <v>0</v>
      </c>
      <c r="CE148">
        <v>0</v>
      </c>
      <c r="CF148">
        <v>0</v>
      </c>
      <c r="CG148">
        <v>1</v>
      </c>
      <c r="CH148">
        <v>0</v>
      </c>
      <c r="CI148">
        <v>0</v>
      </c>
      <c r="CJ148">
        <v>0</v>
      </c>
      <c r="CK148">
        <v>0</v>
      </c>
      <c r="CL148">
        <v>1</v>
      </c>
      <c r="CM148">
        <v>0</v>
      </c>
      <c r="CN148">
        <v>0</v>
      </c>
      <c r="CO148">
        <v>0</v>
      </c>
      <c r="CP148">
        <v>0</v>
      </c>
      <c r="CQ148">
        <v>1</v>
      </c>
      <c r="CR148">
        <v>0</v>
      </c>
      <c r="CS148">
        <v>0</v>
      </c>
      <c r="CT148">
        <v>0</v>
      </c>
      <c r="CU148">
        <v>0</v>
      </c>
      <c r="CV148">
        <v>1</v>
      </c>
      <c r="CW148">
        <v>0</v>
      </c>
      <c r="CX148">
        <v>0</v>
      </c>
      <c r="CY148">
        <v>0</v>
      </c>
      <c r="CZ148">
        <v>0</v>
      </c>
      <c r="DA148">
        <v>1</v>
      </c>
      <c r="DB148">
        <v>0</v>
      </c>
      <c r="DC148">
        <v>0</v>
      </c>
      <c r="DD148">
        <v>0</v>
      </c>
      <c r="DE148">
        <v>0</v>
      </c>
      <c r="DF148">
        <v>1</v>
      </c>
      <c r="DG148">
        <v>0</v>
      </c>
      <c r="DH148">
        <v>0</v>
      </c>
      <c r="DI148">
        <v>0</v>
      </c>
      <c r="DJ148">
        <v>0</v>
      </c>
      <c r="DK148">
        <v>1</v>
      </c>
      <c r="DL148">
        <v>0</v>
      </c>
      <c r="DM148">
        <v>0</v>
      </c>
      <c r="DN148">
        <v>0</v>
      </c>
      <c r="DO148">
        <v>0</v>
      </c>
      <c r="DP148">
        <v>1</v>
      </c>
      <c r="DQ148">
        <v>0</v>
      </c>
      <c r="DR148">
        <v>0</v>
      </c>
      <c r="DS148">
        <v>0</v>
      </c>
      <c r="DT148">
        <v>0</v>
      </c>
      <c r="DU148">
        <v>1</v>
      </c>
      <c r="DV148">
        <v>0</v>
      </c>
      <c r="DW148">
        <v>0</v>
      </c>
      <c r="DX148">
        <v>0</v>
      </c>
      <c r="DY148">
        <v>0</v>
      </c>
      <c r="DZ148">
        <v>1</v>
      </c>
      <c r="EA148">
        <v>0</v>
      </c>
      <c r="EB148">
        <v>0</v>
      </c>
      <c r="EC148">
        <v>0</v>
      </c>
      <c r="ED148">
        <v>0</v>
      </c>
      <c r="EF148">
        <v>1</v>
      </c>
      <c r="EG148">
        <v>0</v>
      </c>
      <c r="EH148">
        <v>0</v>
      </c>
      <c r="EI148">
        <v>0</v>
      </c>
      <c r="EJ148">
        <v>0</v>
      </c>
      <c r="EK148">
        <v>1</v>
      </c>
      <c r="EL148">
        <v>0</v>
      </c>
      <c r="EM148">
        <v>0</v>
      </c>
      <c r="EN148">
        <v>0</v>
      </c>
      <c r="EO148">
        <v>0</v>
      </c>
      <c r="EP148" s="40">
        <f t="shared" si="270"/>
        <v>0</v>
      </c>
      <c r="EQ148" s="40">
        <f t="shared" si="271"/>
        <v>0</v>
      </c>
      <c r="ER148" s="40">
        <f t="shared" si="272"/>
        <v>0</v>
      </c>
      <c r="ES148" s="40">
        <f t="shared" si="273"/>
        <v>0</v>
      </c>
      <c r="ET148" s="40">
        <f t="shared" si="274"/>
        <v>0</v>
      </c>
      <c r="EU148" s="40">
        <f t="shared" si="275"/>
        <v>0</v>
      </c>
      <c r="EV148" s="40">
        <f t="shared" si="276"/>
        <v>0</v>
      </c>
      <c r="EW148" s="40">
        <f t="shared" si="277"/>
        <v>0</v>
      </c>
      <c r="EX148" s="40">
        <f t="shared" si="278"/>
        <v>0</v>
      </c>
      <c r="EY148" s="40">
        <f t="shared" si="279"/>
        <v>0</v>
      </c>
      <c r="EZ148" s="40">
        <f t="shared" si="280"/>
        <v>0</v>
      </c>
      <c r="FA148" s="40">
        <f t="shared" si="281"/>
        <v>0</v>
      </c>
      <c r="FB148" s="40">
        <f t="shared" si="282"/>
        <v>0</v>
      </c>
      <c r="FC148" s="40">
        <f t="shared" si="283"/>
        <v>0</v>
      </c>
      <c r="FD148" s="40">
        <f t="shared" si="284"/>
        <v>0</v>
      </c>
      <c r="FE148" s="40">
        <f t="shared" si="285"/>
        <v>0</v>
      </c>
      <c r="FF148" s="40">
        <f t="shared" si="286"/>
        <v>0</v>
      </c>
      <c r="FG148" s="40">
        <f t="shared" si="287"/>
        <v>0</v>
      </c>
      <c r="FH148" s="40">
        <f t="shared" si="288"/>
        <v>0</v>
      </c>
      <c r="FI148" s="40">
        <f t="shared" si="289"/>
        <v>0</v>
      </c>
      <c r="FJ148" s="40">
        <f t="shared" si="290"/>
        <v>0</v>
      </c>
      <c r="FK148" s="38">
        <f t="shared" si="335"/>
        <v>0</v>
      </c>
      <c r="FL148">
        <v>0</v>
      </c>
      <c r="FM148">
        <v>7</v>
      </c>
      <c r="FN148">
        <v>7</v>
      </c>
      <c r="FO148">
        <v>0</v>
      </c>
      <c r="FP148">
        <v>7</v>
      </c>
      <c r="FQ148">
        <v>7</v>
      </c>
      <c r="FR148">
        <v>0</v>
      </c>
      <c r="FS148">
        <v>0</v>
      </c>
      <c r="FT148">
        <v>0</v>
      </c>
      <c r="FU148">
        <v>0</v>
      </c>
      <c r="FV148" s="38">
        <f t="shared" si="301"/>
        <v>14</v>
      </c>
      <c r="FW148" s="38">
        <f t="shared" si="302"/>
        <v>14</v>
      </c>
      <c r="FX148">
        <v>0</v>
      </c>
      <c r="FY148">
        <v>0</v>
      </c>
      <c r="FZ148">
        <v>0</v>
      </c>
      <c r="GA148">
        <v>0</v>
      </c>
      <c r="GB148">
        <v>0</v>
      </c>
      <c r="GC148">
        <v>5</v>
      </c>
      <c r="GD148">
        <v>5</v>
      </c>
      <c r="GE148">
        <v>0</v>
      </c>
      <c r="GF148">
        <v>0</v>
      </c>
      <c r="GG148">
        <v>0</v>
      </c>
      <c r="GH148">
        <v>0</v>
      </c>
      <c r="GI148">
        <v>0</v>
      </c>
      <c r="GJ148">
        <v>5</v>
      </c>
      <c r="GK148">
        <v>5</v>
      </c>
      <c r="GL148">
        <v>5</v>
      </c>
      <c r="GM148">
        <v>5</v>
      </c>
      <c r="GN148">
        <v>5</v>
      </c>
      <c r="GO148">
        <v>0</v>
      </c>
      <c r="GP148">
        <v>0</v>
      </c>
      <c r="GQ148">
        <v>0</v>
      </c>
      <c r="GR148">
        <v>0</v>
      </c>
      <c r="GS148">
        <v>0</v>
      </c>
      <c r="GT148">
        <v>0</v>
      </c>
      <c r="GU148">
        <v>0</v>
      </c>
      <c r="GV148">
        <v>0</v>
      </c>
      <c r="GW148">
        <v>0</v>
      </c>
      <c r="GX148">
        <v>0</v>
      </c>
      <c r="GY148">
        <v>0</v>
      </c>
      <c r="GZ148">
        <v>0</v>
      </c>
      <c r="HA148">
        <v>5</v>
      </c>
      <c r="HB148">
        <v>5</v>
      </c>
      <c r="HC148">
        <v>5</v>
      </c>
      <c r="HD148" s="38">
        <f t="shared" si="303"/>
        <v>0</v>
      </c>
      <c r="HE148" s="38">
        <f t="shared" si="304"/>
        <v>3.3333333333333335</v>
      </c>
      <c r="HF148" s="38">
        <f t="shared" si="305"/>
        <v>0</v>
      </c>
      <c r="HG148" s="38">
        <f t="shared" si="306"/>
        <v>3.5714285714285716</v>
      </c>
      <c r="HH148" s="38">
        <f t="shared" si="307"/>
        <v>0</v>
      </c>
      <c r="HI148" s="38">
        <f t="shared" si="308"/>
        <v>0</v>
      </c>
      <c r="HJ148" s="38">
        <f t="shared" si="309"/>
        <v>0</v>
      </c>
      <c r="HK148" s="38">
        <f t="shared" si="310"/>
        <v>5</v>
      </c>
      <c r="HL148" t="s">
        <v>1078</v>
      </c>
      <c r="HM148">
        <v>0</v>
      </c>
      <c r="HN148" t="s">
        <v>584</v>
      </c>
      <c r="HO148">
        <v>2</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1</v>
      </c>
      <c r="JG148">
        <v>1</v>
      </c>
      <c r="JH148">
        <v>0</v>
      </c>
      <c r="JI148">
        <v>0</v>
      </c>
      <c r="JJ148">
        <v>0</v>
      </c>
      <c r="JK148">
        <v>0</v>
      </c>
      <c r="JL148">
        <v>0</v>
      </c>
      <c r="JM148">
        <v>0</v>
      </c>
      <c r="JN148">
        <v>0</v>
      </c>
      <c r="JO148">
        <v>2</v>
      </c>
      <c r="JP148">
        <v>0</v>
      </c>
      <c r="JQ148">
        <v>0</v>
      </c>
      <c r="JR148">
        <v>0</v>
      </c>
      <c r="JS148">
        <v>0</v>
      </c>
      <c r="JT148">
        <v>0</v>
      </c>
      <c r="JU148">
        <v>0</v>
      </c>
      <c r="JV148">
        <v>2</v>
      </c>
      <c r="JW148">
        <v>0</v>
      </c>
      <c r="JX148">
        <v>0</v>
      </c>
      <c r="JY148">
        <v>0</v>
      </c>
      <c r="JZ148">
        <v>0</v>
      </c>
      <c r="KA148">
        <v>0</v>
      </c>
      <c r="KB148">
        <v>0</v>
      </c>
      <c r="KC148">
        <v>0</v>
      </c>
      <c r="KD148" s="52">
        <f t="shared" si="311"/>
        <v>4</v>
      </c>
      <c r="KE148" s="48">
        <f t="shared" si="312"/>
        <v>0</v>
      </c>
      <c r="KF148" s="53">
        <f t="shared" si="313"/>
        <v>4</v>
      </c>
      <c r="KG148">
        <v>68</v>
      </c>
      <c r="KH148">
        <v>1</v>
      </c>
      <c r="KI148">
        <v>0</v>
      </c>
      <c r="KJ148">
        <v>1</v>
      </c>
      <c r="KK148">
        <v>0</v>
      </c>
      <c r="KL148">
        <v>0</v>
      </c>
      <c r="KM148">
        <v>0</v>
      </c>
      <c r="KN148">
        <v>0</v>
      </c>
      <c r="KO148">
        <v>0</v>
      </c>
      <c r="KP148">
        <v>0</v>
      </c>
      <c r="KQ148">
        <v>0</v>
      </c>
      <c r="KR148">
        <v>0</v>
      </c>
      <c r="KS148" t="s">
        <v>584</v>
      </c>
      <c r="KT148" t="s">
        <v>584</v>
      </c>
      <c r="KU148" t="s">
        <v>584</v>
      </c>
      <c r="KV148">
        <v>2</v>
      </c>
      <c r="KW148">
        <v>0</v>
      </c>
      <c r="KX148">
        <v>0</v>
      </c>
      <c r="KY148">
        <v>2</v>
      </c>
      <c r="KZ148">
        <v>0</v>
      </c>
      <c r="LA148">
        <v>2</v>
      </c>
      <c r="LB148">
        <v>2</v>
      </c>
      <c r="LC148">
        <v>2</v>
      </c>
      <c r="LD148">
        <v>2</v>
      </c>
      <c r="LE148">
        <v>2</v>
      </c>
      <c r="LF148">
        <v>2</v>
      </c>
      <c r="LG148" t="s">
        <v>584</v>
      </c>
      <c r="LH148">
        <v>1</v>
      </c>
      <c r="LI148">
        <v>1</v>
      </c>
      <c r="LJ148">
        <v>1</v>
      </c>
      <c r="LK148">
        <v>1</v>
      </c>
      <c r="LL148">
        <v>1</v>
      </c>
      <c r="LM148">
        <v>1</v>
      </c>
      <c r="LN148">
        <v>5</v>
      </c>
      <c r="LO148">
        <v>2</v>
      </c>
      <c r="LP148">
        <v>5</v>
      </c>
      <c r="LQ148">
        <v>1</v>
      </c>
      <c r="LR148">
        <v>1</v>
      </c>
      <c r="LS148">
        <v>1</v>
      </c>
      <c r="LT148">
        <v>1</v>
      </c>
      <c r="LU148">
        <v>1</v>
      </c>
      <c r="LV148">
        <v>2</v>
      </c>
      <c r="LW148">
        <v>1</v>
      </c>
      <c r="LX148">
        <v>1</v>
      </c>
      <c r="LY148">
        <v>1</v>
      </c>
      <c r="LZ148">
        <v>1</v>
      </c>
      <c r="MA148">
        <v>1</v>
      </c>
      <c r="MB148" s="3">
        <f t="shared" si="262"/>
        <v>1</v>
      </c>
      <c r="MC148" s="3">
        <f t="shared" si="291"/>
        <v>5</v>
      </c>
      <c r="MD148" s="3">
        <f t="shared" si="326"/>
        <v>1</v>
      </c>
      <c r="ME148" s="3">
        <f t="shared" si="327"/>
        <v>1</v>
      </c>
      <c r="MF148" s="3">
        <f t="shared" si="324"/>
        <v>1</v>
      </c>
      <c r="MG148" s="3">
        <f t="shared" si="325"/>
        <v>1</v>
      </c>
      <c r="MH148" s="3">
        <f t="shared" si="292"/>
        <v>1</v>
      </c>
      <c r="MI148" s="3">
        <f t="shared" si="293"/>
        <v>4</v>
      </c>
      <c r="MJ148" s="3">
        <f t="shared" si="314"/>
        <v>5</v>
      </c>
      <c r="MK148" s="3">
        <f t="shared" si="328"/>
        <v>1</v>
      </c>
      <c r="ML148" s="3">
        <f t="shared" si="315"/>
        <v>1</v>
      </c>
      <c r="MM148" s="3">
        <f t="shared" si="316"/>
        <v>1</v>
      </c>
      <c r="MN148" s="3">
        <f t="shared" si="317"/>
        <v>1</v>
      </c>
      <c r="MO148" s="3">
        <f t="shared" si="329"/>
        <v>1</v>
      </c>
      <c r="MP148" s="3">
        <f t="shared" si="318"/>
        <v>2</v>
      </c>
      <c r="MQ148" s="3">
        <f t="shared" si="319"/>
        <v>1</v>
      </c>
      <c r="MR148" s="3">
        <f t="shared" si="331"/>
        <v>1</v>
      </c>
      <c r="MS148" s="3">
        <f t="shared" si="294"/>
        <v>5</v>
      </c>
      <c r="MT148" s="3">
        <f t="shared" si="330"/>
        <v>1</v>
      </c>
      <c r="MU148" s="3">
        <f t="shared" si="295"/>
        <v>5</v>
      </c>
      <c r="MV148" s="34">
        <f t="shared" si="296"/>
        <v>40</v>
      </c>
      <c r="MW148">
        <v>1</v>
      </c>
      <c r="MX148">
        <v>0</v>
      </c>
      <c r="MY148">
        <v>3</v>
      </c>
      <c r="MZ148">
        <v>1</v>
      </c>
      <c r="NA148">
        <v>0</v>
      </c>
      <c r="NB148">
        <v>1</v>
      </c>
      <c r="NC148">
        <v>0</v>
      </c>
      <c r="ND148">
        <v>0</v>
      </c>
      <c r="NE148">
        <v>0</v>
      </c>
      <c r="NF148">
        <v>1</v>
      </c>
      <c r="NG148">
        <v>2</v>
      </c>
      <c r="NH148" s="59">
        <f t="shared" si="320"/>
        <v>0</v>
      </c>
      <c r="NI148">
        <f t="shared" si="321"/>
        <v>50</v>
      </c>
      <c r="NJ148">
        <f t="shared" si="322"/>
        <v>7</v>
      </c>
      <c r="NK148" s="34">
        <f t="shared" si="323"/>
        <v>14.000000000000002</v>
      </c>
    </row>
    <row r="149" spans="1:375" x14ac:dyDescent="0.2">
      <c r="A149" t="s">
        <v>237</v>
      </c>
      <c r="B149">
        <v>148</v>
      </c>
      <c r="C149" s="26">
        <v>42948</v>
      </c>
      <c r="D149">
        <v>7</v>
      </c>
      <c r="E149">
        <v>9</v>
      </c>
      <c r="F149">
        <v>7</v>
      </c>
      <c r="G149">
        <v>0</v>
      </c>
      <c r="H149">
        <v>0</v>
      </c>
      <c r="I149">
        <v>0</v>
      </c>
      <c r="J149">
        <v>1</v>
      </c>
      <c r="K149">
        <v>0</v>
      </c>
      <c r="L149">
        <v>1</v>
      </c>
      <c r="M149">
        <v>5</v>
      </c>
      <c r="N149">
        <v>1</v>
      </c>
      <c r="O149">
        <v>0</v>
      </c>
      <c r="P149">
        <v>1</v>
      </c>
      <c r="Q149">
        <v>0</v>
      </c>
      <c r="R149">
        <v>0</v>
      </c>
      <c r="S149">
        <v>0</v>
      </c>
      <c r="T149">
        <f t="shared" si="332"/>
        <v>1</v>
      </c>
      <c r="U149">
        <f t="shared" si="333"/>
        <v>2</v>
      </c>
      <c r="V149" s="35">
        <f t="shared" si="334"/>
        <v>10</v>
      </c>
      <c r="W149">
        <v>4</v>
      </c>
      <c r="X149">
        <v>0</v>
      </c>
      <c r="Y149">
        <v>1</v>
      </c>
      <c r="Z149">
        <v>1</v>
      </c>
      <c r="AA149">
        <v>1</v>
      </c>
      <c r="AB149">
        <v>2</v>
      </c>
      <c r="AC149">
        <v>1</v>
      </c>
      <c r="AD149">
        <v>4</v>
      </c>
      <c r="AE149">
        <v>3</v>
      </c>
      <c r="AF149">
        <v>1</v>
      </c>
      <c r="AG149">
        <v>1</v>
      </c>
      <c r="AH149">
        <v>1</v>
      </c>
      <c r="AI149">
        <v>4</v>
      </c>
      <c r="AJ149" s="38">
        <f t="shared" si="297"/>
        <v>9</v>
      </c>
      <c r="AK149" s="38">
        <f t="shared" si="298"/>
        <v>7</v>
      </c>
      <c r="AL149" s="38">
        <f t="shared" si="299"/>
        <v>8</v>
      </c>
      <c r="AM149" s="38">
        <f t="shared" si="300"/>
        <v>24</v>
      </c>
      <c r="AN149">
        <v>0</v>
      </c>
      <c r="AO149">
        <v>0</v>
      </c>
      <c r="AP149">
        <v>0</v>
      </c>
      <c r="AQ149">
        <v>0</v>
      </c>
      <c r="AR149">
        <v>1</v>
      </c>
      <c r="AS149">
        <v>0</v>
      </c>
      <c r="AT149">
        <v>0</v>
      </c>
      <c r="AU149">
        <v>0</v>
      </c>
      <c r="AV149">
        <v>0</v>
      </c>
      <c r="AW149">
        <v>1</v>
      </c>
      <c r="AX149">
        <v>0</v>
      </c>
      <c r="AY149">
        <v>0</v>
      </c>
      <c r="AZ149">
        <v>0</v>
      </c>
      <c r="BA149">
        <v>0</v>
      </c>
      <c r="BB149">
        <v>1</v>
      </c>
      <c r="BC149">
        <v>0</v>
      </c>
      <c r="BD149">
        <v>0</v>
      </c>
      <c r="BE149">
        <v>0</v>
      </c>
      <c r="BF149">
        <v>0</v>
      </c>
      <c r="BG149">
        <v>1</v>
      </c>
      <c r="BH149">
        <v>0</v>
      </c>
      <c r="BI149">
        <v>0</v>
      </c>
      <c r="BJ149">
        <v>0</v>
      </c>
      <c r="BK149">
        <v>0</v>
      </c>
      <c r="BL149">
        <v>1</v>
      </c>
      <c r="BM149">
        <v>0</v>
      </c>
      <c r="BN149">
        <v>0</v>
      </c>
      <c r="BO149">
        <v>0</v>
      </c>
      <c r="BP149">
        <v>0</v>
      </c>
      <c r="BQ149">
        <v>1</v>
      </c>
      <c r="BR149">
        <v>0</v>
      </c>
      <c r="BS149">
        <v>0</v>
      </c>
      <c r="BT149">
        <v>0</v>
      </c>
      <c r="BU149">
        <v>0</v>
      </c>
      <c r="BV149">
        <v>1</v>
      </c>
      <c r="BW149">
        <v>0</v>
      </c>
      <c r="BX149">
        <v>0</v>
      </c>
      <c r="BY149">
        <v>0</v>
      </c>
      <c r="BZ149">
        <v>0</v>
      </c>
      <c r="CA149">
        <v>1</v>
      </c>
      <c r="CB149">
        <v>0</v>
      </c>
      <c r="CC149">
        <v>0</v>
      </c>
      <c r="CD149">
        <v>0</v>
      </c>
      <c r="CE149">
        <v>0</v>
      </c>
      <c r="CF149">
        <v>1</v>
      </c>
      <c r="CG149">
        <v>0</v>
      </c>
      <c r="CH149">
        <v>0</v>
      </c>
      <c r="CI149">
        <v>0</v>
      </c>
      <c r="CJ149">
        <v>0</v>
      </c>
      <c r="CK149">
        <v>1</v>
      </c>
      <c r="CL149">
        <v>0</v>
      </c>
      <c r="CM149">
        <v>0</v>
      </c>
      <c r="CN149">
        <v>0</v>
      </c>
      <c r="CO149">
        <v>0</v>
      </c>
      <c r="CP149">
        <v>1</v>
      </c>
      <c r="CQ149">
        <v>0</v>
      </c>
      <c r="CR149">
        <v>0</v>
      </c>
      <c r="CS149">
        <v>0</v>
      </c>
      <c r="CT149">
        <v>0</v>
      </c>
      <c r="CU149">
        <v>1</v>
      </c>
      <c r="CV149">
        <v>0</v>
      </c>
      <c r="CW149">
        <v>0</v>
      </c>
      <c r="CX149">
        <v>0</v>
      </c>
      <c r="CY149">
        <v>0</v>
      </c>
      <c r="CZ149">
        <v>1</v>
      </c>
      <c r="DA149">
        <v>0</v>
      </c>
      <c r="DB149">
        <v>0</v>
      </c>
      <c r="DC149">
        <v>0</v>
      </c>
      <c r="DD149">
        <v>0</v>
      </c>
      <c r="DE149">
        <v>1</v>
      </c>
      <c r="DF149">
        <v>0</v>
      </c>
      <c r="DG149">
        <v>0</v>
      </c>
      <c r="DH149">
        <v>0</v>
      </c>
      <c r="DI149">
        <v>0</v>
      </c>
      <c r="DJ149">
        <v>1</v>
      </c>
      <c r="DK149">
        <v>0</v>
      </c>
      <c r="DL149">
        <v>0</v>
      </c>
      <c r="DM149">
        <v>0</v>
      </c>
      <c r="DN149">
        <v>1</v>
      </c>
      <c r="DO149">
        <v>0</v>
      </c>
      <c r="DP149">
        <v>0</v>
      </c>
      <c r="DQ149">
        <v>0</v>
      </c>
      <c r="DR149">
        <v>1</v>
      </c>
      <c r="DS149">
        <v>0</v>
      </c>
      <c r="DT149">
        <v>0</v>
      </c>
      <c r="DU149">
        <v>1</v>
      </c>
      <c r="DV149">
        <v>0</v>
      </c>
      <c r="DW149">
        <v>0</v>
      </c>
      <c r="DX149">
        <v>0</v>
      </c>
      <c r="DY149">
        <v>0</v>
      </c>
      <c r="DZ149">
        <v>0</v>
      </c>
      <c r="EA149">
        <v>0</v>
      </c>
      <c r="EB149">
        <v>0</v>
      </c>
      <c r="EC149">
        <v>1</v>
      </c>
      <c r="ED149">
        <v>0</v>
      </c>
      <c r="EE149">
        <v>0</v>
      </c>
      <c r="EF149">
        <v>0</v>
      </c>
      <c r="EG149">
        <v>0</v>
      </c>
      <c r="EH149">
        <v>0</v>
      </c>
      <c r="EI149">
        <v>0</v>
      </c>
      <c r="EJ149">
        <v>1</v>
      </c>
      <c r="EK149">
        <v>0</v>
      </c>
      <c r="EL149">
        <v>0</v>
      </c>
      <c r="EM149">
        <v>0</v>
      </c>
      <c r="EN149">
        <v>0</v>
      </c>
      <c r="EO149">
        <v>1</v>
      </c>
      <c r="EP149" s="40" t="str">
        <f t="shared" si="270"/>
        <v>SKIP</v>
      </c>
      <c r="EQ149" s="40" t="str">
        <f t="shared" si="271"/>
        <v>SKIP</v>
      </c>
      <c r="ER149" s="40" t="str">
        <f t="shared" si="272"/>
        <v>SKIP</v>
      </c>
      <c r="ES149" s="40" t="str">
        <f t="shared" si="273"/>
        <v>SKIP</v>
      </c>
      <c r="ET149" s="40" t="str">
        <f t="shared" si="274"/>
        <v>SKIP</v>
      </c>
      <c r="EU149" s="40" t="str">
        <f t="shared" si="275"/>
        <v>SKIP</v>
      </c>
      <c r="EV149" s="40" t="str">
        <f t="shared" si="276"/>
        <v>SKIP</v>
      </c>
      <c r="EW149" s="40" t="str">
        <f t="shared" si="277"/>
        <v>SKIP</v>
      </c>
      <c r="EX149" s="40" t="str">
        <f t="shared" si="278"/>
        <v>SKIP</v>
      </c>
      <c r="EY149" s="40" t="str">
        <f t="shared" si="279"/>
        <v>SKIP</v>
      </c>
      <c r="EZ149" s="40" t="str">
        <f t="shared" si="280"/>
        <v>SKIP</v>
      </c>
      <c r="FA149" s="40" t="str">
        <f t="shared" si="281"/>
        <v>SKIP</v>
      </c>
      <c r="FB149" s="40" t="str">
        <f t="shared" si="282"/>
        <v>SKIP</v>
      </c>
      <c r="FC149" s="40" t="str">
        <f t="shared" si="283"/>
        <v>SKIP</v>
      </c>
      <c r="FD149" s="40" t="str">
        <f t="shared" si="284"/>
        <v>SKIP</v>
      </c>
      <c r="FE149" s="40">
        <f t="shared" si="285"/>
        <v>3</v>
      </c>
      <c r="FF149" s="40">
        <f t="shared" si="286"/>
        <v>2</v>
      </c>
      <c r="FG149" s="40">
        <f t="shared" si="287"/>
        <v>0</v>
      </c>
      <c r="FH149" s="40">
        <f t="shared" si="288"/>
        <v>3</v>
      </c>
      <c r="FI149" s="40" t="str">
        <f t="shared" si="289"/>
        <v>SKIP</v>
      </c>
      <c r="FJ149" s="40" t="str">
        <f t="shared" si="290"/>
        <v>SKIP</v>
      </c>
      <c r="FK149" s="39">
        <f t="shared" ref="FK149:FK179" si="336">SUM(EP149:FJ149)</f>
        <v>8</v>
      </c>
      <c r="FL149">
        <v>5</v>
      </c>
      <c r="FM149">
        <v>7</v>
      </c>
      <c r="FN149">
        <v>7</v>
      </c>
      <c r="FO149">
        <v>7</v>
      </c>
      <c r="FP149">
        <v>7</v>
      </c>
      <c r="FQ149">
        <v>7</v>
      </c>
      <c r="FR149">
        <v>0</v>
      </c>
      <c r="FS149">
        <v>0</v>
      </c>
      <c r="FT149">
        <v>0</v>
      </c>
      <c r="FU149">
        <v>0</v>
      </c>
      <c r="FV149" s="38">
        <f t="shared" si="301"/>
        <v>19</v>
      </c>
      <c r="FW149" s="38">
        <f t="shared" si="302"/>
        <v>21</v>
      </c>
      <c r="FX149">
        <v>3</v>
      </c>
      <c r="FY149">
        <v>3</v>
      </c>
      <c r="FZ149">
        <v>3</v>
      </c>
      <c r="GA149">
        <v>3</v>
      </c>
      <c r="GB149">
        <v>3</v>
      </c>
      <c r="GC149">
        <v>3</v>
      </c>
      <c r="GD149">
        <v>0</v>
      </c>
      <c r="GE149">
        <v>0</v>
      </c>
      <c r="GF149">
        <v>5</v>
      </c>
      <c r="GG149">
        <v>2</v>
      </c>
      <c r="GH149">
        <v>1</v>
      </c>
      <c r="GI149">
        <v>5</v>
      </c>
      <c r="GJ149">
        <v>5</v>
      </c>
      <c r="GK149">
        <v>1</v>
      </c>
      <c r="GL149">
        <v>2</v>
      </c>
      <c r="GM149">
        <v>2</v>
      </c>
      <c r="GN149">
        <v>2</v>
      </c>
      <c r="GO149">
        <v>2</v>
      </c>
      <c r="GP149">
        <v>5</v>
      </c>
      <c r="GQ149">
        <v>5</v>
      </c>
      <c r="GR149">
        <v>5</v>
      </c>
      <c r="GS149">
        <v>0</v>
      </c>
      <c r="GT149">
        <v>0</v>
      </c>
      <c r="GU149">
        <v>0</v>
      </c>
      <c r="GV149">
        <v>0</v>
      </c>
      <c r="GW149">
        <v>0</v>
      </c>
      <c r="GX149">
        <v>0</v>
      </c>
      <c r="GY149">
        <v>0</v>
      </c>
      <c r="GZ149">
        <v>0</v>
      </c>
      <c r="HA149">
        <v>0</v>
      </c>
      <c r="HB149">
        <v>0</v>
      </c>
      <c r="HC149">
        <v>0</v>
      </c>
      <c r="HD149" s="38">
        <f t="shared" si="303"/>
        <v>3</v>
      </c>
      <c r="HE149" s="38">
        <f t="shared" si="304"/>
        <v>2</v>
      </c>
      <c r="HF149" s="38">
        <f t="shared" si="305"/>
        <v>2.3333333333333335</v>
      </c>
      <c r="HG149" s="38">
        <f t="shared" si="306"/>
        <v>2.5714285714285716</v>
      </c>
      <c r="HH149" s="38">
        <f t="shared" si="307"/>
        <v>3.4</v>
      </c>
      <c r="HI149" s="38">
        <f t="shared" si="308"/>
        <v>0</v>
      </c>
      <c r="HJ149" s="38">
        <f t="shared" si="309"/>
        <v>0</v>
      </c>
      <c r="HK149" s="38">
        <f t="shared" si="310"/>
        <v>0</v>
      </c>
      <c r="HL149" t="s">
        <v>1079</v>
      </c>
      <c r="HM149">
        <v>1</v>
      </c>
      <c r="HN149" t="s">
        <v>1080</v>
      </c>
      <c r="HO149">
        <v>4</v>
      </c>
      <c r="HP149">
        <v>0</v>
      </c>
      <c r="HQ149">
        <v>0</v>
      </c>
      <c r="HR149">
        <v>0</v>
      </c>
      <c r="HS149">
        <v>0</v>
      </c>
      <c r="HT149">
        <v>0</v>
      </c>
      <c r="HU149">
        <v>1</v>
      </c>
      <c r="HV149">
        <v>0</v>
      </c>
      <c r="HW149">
        <v>0</v>
      </c>
      <c r="HX149">
        <v>0</v>
      </c>
      <c r="HY149">
        <v>1</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1</v>
      </c>
      <c r="IX149">
        <v>0</v>
      </c>
      <c r="IY149">
        <v>0</v>
      </c>
      <c r="IZ149">
        <v>0</v>
      </c>
      <c r="JA149">
        <v>1</v>
      </c>
      <c r="JB149">
        <v>0</v>
      </c>
      <c r="JC149">
        <v>0</v>
      </c>
      <c r="JD149">
        <v>0</v>
      </c>
      <c r="JE149">
        <v>0</v>
      </c>
      <c r="JF149">
        <v>1</v>
      </c>
      <c r="JG149">
        <v>1</v>
      </c>
      <c r="JH149">
        <v>0</v>
      </c>
      <c r="JI149">
        <v>0</v>
      </c>
      <c r="JJ149">
        <v>0</v>
      </c>
      <c r="JK149">
        <v>0</v>
      </c>
      <c r="JL149">
        <v>0</v>
      </c>
      <c r="JM149">
        <v>0</v>
      </c>
      <c r="JN149">
        <v>0</v>
      </c>
      <c r="JO149">
        <v>3</v>
      </c>
      <c r="JP149">
        <v>2</v>
      </c>
      <c r="JQ149">
        <v>2</v>
      </c>
      <c r="JR149">
        <v>3</v>
      </c>
      <c r="JS149">
        <v>1</v>
      </c>
      <c r="JT149">
        <v>1</v>
      </c>
      <c r="JU149">
        <v>1</v>
      </c>
      <c r="JV149">
        <v>3</v>
      </c>
      <c r="JW149">
        <v>2</v>
      </c>
      <c r="JX149">
        <v>2</v>
      </c>
      <c r="JY149">
        <v>2</v>
      </c>
      <c r="JZ149">
        <v>3</v>
      </c>
      <c r="KA149">
        <v>2</v>
      </c>
      <c r="KB149">
        <v>3</v>
      </c>
      <c r="KC149">
        <v>3</v>
      </c>
      <c r="KD149" s="52">
        <f t="shared" si="311"/>
        <v>22</v>
      </c>
      <c r="KE149" s="48">
        <f t="shared" si="312"/>
        <v>11</v>
      </c>
      <c r="KF149" s="53">
        <f t="shared" si="313"/>
        <v>33</v>
      </c>
      <c r="KG149">
        <v>67</v>
      </c>
      <c r="KH149">
        <v>0</v>
      </c>
      <c r="KI149">
        <v>1</v>
      </c>
      <c r="KJ149">
        <v>1</v>
      </c>
      <c r="KK149">
        <v>0</v>
      </c>
      <c r="KL149">
        <v>1</v>
      </c>
      <c r="KM149">
        <v>0</v>
      </c>
      <c r="KN149">
        <v>0</v>
      </c>
      <c r="KO149">
        <v>0</v>
      </c>
      <c r="KP149">
        <v>0</v>
      </c>
      <c r="KQ149">
        <v>0</v>
      </c>
      <c r="KR149">
        <v>0</v>
      </c>
      <c r="KS149" t="s">
        <v>584</v>
      </c>
      <c r="KT149" t="s">
        <v>1081</v>
      </c>
      <c r="KU149" t="s">
        <v>1082</v>
      </c>
      <c r="KV149">
        <v>6</v>
      </c>
      <c r="KW149">
        <v>1</v>
      </c>
      <c r="KX149">
        <v>1</v>
      </c>
      <c r="KY149">
        <v>1</v>
      </c>
      <c r="KZ149">
        <v>1</v>
      </c>
      <c r="LA149">
        <v>1</v>
      </c>
      <c r="LB149">
        <v>1</v>
      </c>
      <c r="LC149">
        <v>1</v>
      </c>
      <c r="LD149">
        <v>1</v>
      </c>
      <c r="LE149">
        <v>1</v>
      </c>
      <c r="LF149">
        <v>1</v>
      </c>
      <c r="LG149" t="s">
        <v>584</v>
      </c>
      <c r="LH149">
        <v>5</v>
      </c>
      <c r="LI149">
        <v>5</v>
      </c>
      <c r="LJ149">
        <v>5</v>
      </c>
      <c r="LK149">
        <v>5</v>
      </c>
      <c r="LL149">
        <v>3</v>
      </c>
      <c r="LM149">
        <v>3</v>
      </c>
      <c r="LN149">
        <v>1</v>
      </c>
      <c r="LO149">
        <v>1</v>
      </c>
      <c r="LP149">
        <v>1</v>
      </c>
      <c r="LQ149">
        <v>3</v>
      </c>
      <c r="LR149">
        <v>5</v>
      </c>
      <c r="LS149">
        <v>3</v>
      </c>
      <c r="LT149">
        <v>5</v>
      </c>
      <c r="LU149">
        <v>5</v>
      </c>
      <c r="LV149">
        <v>5</v>
      </c>
      <c r="LW149">
        <v>3</v>
      </c>
      <c r="LX149">
        <v>5</v>
      </c>
      <c r="LY149">
        <v>3</v>
      </c>
      <c r="LZ149">
        <v>3</v>
      </c>
      <c r="MA149">
        <v>3</v>
      </c>
      <c r="MB149" s="3">
        <f t="shared" si="262"/>
        <v>5</v>
      </c>
      <c r="MC149" s="3">
        <f t="shared" si="291"/>
        <v>1</v>
      </c>
      <c r="MD149" s="3">
        <f t="shared" si="326"/>
        <v>5</v>
      </c>
      <c r="ME149" s="3">
        <f t="shared" si="327"/>
        <v>5</v>
      </c>
      <c r="MF149" s="3">
        <f t="shared" si="324"/>
        <v>3</v>
      </c>
      <c r="MG149" s="3">
        <f t="shared" si="325"/>
        <v>3</v>
      </c>
      <c r="MH149" s="3">
        <f t="shared" si="292"/>
        <v>5</v>
      </c>
      <c r="MI149" s="3">
        <f t="shared" si="293"/>
        <v>5</v>
      </c>
      <c r="MJ149" s="3">
        <f t="shared" si="314"/>
        <v>1</v>
      </c>
      <c r="MK149" s="3">
        <f t="shared" si="328"/>
        <v>3</v>
      </c>
      <c r="ML149" s="3">
        <f t="shared" si="315"/>
        <v>5</v>
      </c>
      <c r="MM149" s="3">
        <f t="shared" si="316"/>
        <v>3</v>
      </c>
      <c r="MN149" s="3">
        <f t="shared" si="317"/>
        <v>5</v>
      </c>
      <c r="MO149" s="3">
        <f t="shared" si="329"/>
        <v>5</v>
      </c>
      <c r="MP149" s="3">
        <f t="shared" si="318"/>
        <v>5</v>
      </c>
      <c r="MQ149" s="3">
        <f t="shared" si="319"/>
        <v>3</v>
      </c>
      <c r="MR149" s="3">
        <f t="shared" si="331"/>
        <v>5</v>
      </c>
      <c r="MS149" s="3">
        <f t="shared" si="294"/>
        <v>3</v>
      </c>
      <c r="MT149" s="3">
        <f t="shared" si="330"/>
        <v>3</v>
      </c>
      <c r="MU149" s="3">
        <f t="shared" si="295"/>
        <v>3</v>
      </c>
      <c r="MV149" s="34">
        <f t="shared" si="296"/>
        <v>76</v>
      </c>
      <c r="MW149">
        <v>3</v>
      </c>
      <c r="MX149">
        <v>2</v>
      </c>
      <c r="MY149">
        <v>4</v>
      </c>
      <c r="MZ149">
        <v>1</v>
      </c>
      <c r="NA149">
        <v>2</v>
      </c>
      <c r="NB149">
        <v>2</v>
      </c>
      <c r="NC149">
        <v>4</v>
      </c>
      <c r="ND149">
        <v>4</v>
      </c>
      <c r="NE149">
        <v>3</v>
      </c>
      <c r="NF149">
        <v>3</v>
      </c>
      <c r="NG149">
        <v>2</v>
      </c>
      <c r="NH149" s="59">
        <f t="shared" si="320"/>
        <v>0</v>
      </c>
      <c r="NI149">
        <f t="shared" si="321"/>
        <v>50</v>
      </c>
      <c r="NJ149">
        <f t="shared" si="322"/>
        <v>28</v>
      </c>
      <c r="NK149" s="34">
        <f t="shared" si="323"/>
        <v>56.000000000000007</v>
      </c>
    </row>
    <row r="150" spans="1:375" x14ac:dyDescent="0.2">
      <c r="A150" t="s">
        <v>238</v>
      </c>
      <c r="B150">
        <v>149</v>
      </c>
      <c r="C150" s="26">
        <v>42968</v>
      </c>
      <c r="D150">
        <v>10</v>
      </c>
      <c r="E150">
        <v>9</v>
      </c>
      <c r="F150">
        <v>9</v>
      </c>
      <c r="G150">
        <v>0</v>
      </c>
      <c r="H150">
        <v>1</v>
      </c>
      <c r="I150">
        <v>0</v>
      </c>
      <c r="J150">
        <v>0</v>
      </c>
      <c r="K150">
        <v>0</v>
      </c>
      <c r="L150">
        <v>1</v>
      </c>
      <c r="M150">
        <v>3</v>
      </c>
      <c r="N150">
        <v>4</v>
      </c>
      <c r="O150">
        <v>0</v>
      </c>
      <c r="P150">
        <v>5</v>
      </c>
      <c r="Q150">
        <v>0</v>
      </c>
      <c r="R150">
        <v>2</v>
      </c>
      <c r="S150">
        <v>0</v>
      </c>
      <c r="T150">
        <f t="shared" si="332"/>
        <v>-1</v>
      </c>
      <c r="U150">
        <f t="shared" si="333"/>
        <v>2</v>
      </c>
      <c r="V150" s="35">
        <f t="shared" si="334"/>
        <v>15</v>
      </c>
      <c r="W150">
        <v>4</v>
      </c>
      <c r="X150">
        <v>1</v>
      </c>
      <c r="Y150">
        <v>1</v>
      </c>
      <c r="Z150">
        <v>1</v>
      </c>
      <c r="AA150">
        <v>1</v>
      </c>
      <c r="AB150">
        <v>3</v>
      </c>
      <c r="AC150">
        <v>4</v>
      </c>
      <c r="AD150">
        <v>4</v>
      </c>
      <c r="AE150">
        <v>4</v>
      </c>
      <c r="AF150">
        <v>4</v>
      </c>
      <c r="AG150">
        <v>4</v>
      </c>
      <c r="AH150">
        <v>4</v>
      </c>
      <c r="AI150">
        <v>4</v>
      </c>
      <c r="AJ150" s="38">
        <f t="shared" si="297"/>
        <v>16</v>
      </c>
      <c r="AK150" s="38">
        <f t="shared" si="298"/>
        <v>11</v>
      </c>
      <c r="AL150" s="38">
        <f t="shared" si="299"/>
        <v>12</v>
      </c>
      <c r="AM150" s="38">
        <f t="shared" si="300"/>
        <v>39</v>
      </c>
      <c r="AN150">
        <v>0</v>
      </c>
      <c r="AO150">
        <v>0</v>
      </c>
      <c r="AP150">
        <v>0</v>
      </c>
      <c r="AQ150">
        <v>0</v>
      </c>
      <c r="AR150">
        <v>1</v>
      </c>
      <c r="AS150">
        <v>0</v>
      </c>
      <c r="AT150">
        <v>0</v>
      </c>
      <c r="AU150">
        <v>0</v>
      </c>
      <c r="AV150">
        <v>0</v>
      </c>
      <c r="AW150">
        <v>1</v>
      </c>
      <c r="AX150">
        <v>1</v>
      </c>
      <c r="AY150">
        <v>0</v>
      </c>
      <c r="AZ150">
        <v>0</v>
      </c>
      <c r="BA150">
        <v>0</v>
      </c>
      <c r="BB150">
        <v>0</v>
      </c>
      <c r="BC150">
        <v>0</v>
      </c>
      <c r="BD150">
        <v>1</v>
      </c>
      <c r="BE150">
        <v>0</v>
      </c>
      <c r="BF150">
        <v>0</v>
      </c>
      <c r="BG150">
        <v>0</v>
      </c>
      <c r="BH150">
        <v>1</v>
      </c>
      <c r="BI150">
        <v>0</v>
      </c>
      <c r="BJ150">
        <v>0</v>
      </c>
      <c r="BK150">
        <v>0</v>
      </c>
      <c r="BL150">
        <v>0</v>
      </c>
      <c r="BM150">
        <v>1</v>
      </c>
      <c r="BN150">
        <v>0</v>
      </c>
      <c r="BO150">
        <v>0</v>
      </c>
      <c r="BP150">
        <v>0</v>
      </c>
      <c r="BQ150">
        <v>0</v>
      </c>
      <c r="BR150">
        <v>1</v>
      </c>
      <c r="BS150">
        <v>0</v>
      </c>
      <c r="BT150">
        <v>0</v>
      </c>
      <c r="BU150">
        <v>0</v>
      </c>
      <c r="BV150">
        <v>0</v>
      </c>
      <c r="BW150">
        <v>1</v>
      </c>
      <c r="BX150">
        <v>0</v>
      </c>
      <c r="BY150">
        <v>0</v>
      </c>
      <c r="BZ150">
        <v>0</v>
      </c>
      <c r="CA150">
        <v>0</v>
      </c>
      <c r="CB150">
        <v>1</v>
      </c>
      <c r="CC150">
        <v>0</v>
      </c>
      <c r="CD150">
        <v>0</v>
      </c>
      <c r="CE150">
        <v>0</v>
      </c>
      <c r="CF150">
        <v>0</v>
      </c>
      <c r="CG150">
        <v>1</v>
      </c>
      <c r="CH150">
        <v>0</v>
      </c>
      <c r="CI150">
        <v>0</v>
      </c>
      <c r="CJ150">
        <v>0</v>
      </c>
      <c r="CK150">
        <v>0</v>
      </c>
      <c r="CL150">
        <v>1</v>
      </c>
      <c r="CM150">
        <v>0</v>
      </c>
      <c r="CN150">
        <v>0</v>
      </c>
      <c r="CO150">
        <v>0</v>
      </c>
      <c r="CP150">
        <v>0</v>
      </c>
      <c r="CQ150">
        <v>1</v>
      </c>
      <c r="CR150">
        <v>0</v>
      </c>
      <c r="CS150">
        <v>0</v>
      </c>
      <c r="CT150">
        <v>0</v>
      </c>
      <c r="CU150">
        <v>0</v>
      </c>
      <c r="CV150">
        <v>1</v>
      </c>
      <c r="CW150">
        <v>0</v>
      </c>
      <c r="CX150">
        <v>0</v>
      </c>
      <c r="CY150">
        <v>0</v>
      </c>
      <c r="CZ150">
        <v>0</v>
      </c>
      <c r="DA150">
        <v>1</v>
      </c>
      <c r="DB150">
        <v>0</v>
      </c>
      <c r="DC150">
        <v>0</v>
      </c>
      <c r="DD150">
        <v>0</v>
      </c>
      <c r="DE150">
        <v>0</v>
      </c>
      <c r="DF150">
        <v>0</v>
      </c>
      <c r="DG150">
        <v>1</v>
      </c>
      <c r="DH150">
        <v>0</v>
      </c>
      <c r="DI150">
        <v>0</v>
      </c>
      <c r="DJ150">
        <v>0</v>
      </c>
      <c r="DK150">
        <v>0</v>
      </c>
      <c r="DL150">
        <v>1</v>
      </c>
      <c r="DM150">
        <v>0</v>
      </c>
      <c r="DN150">
        <v>0</v>
      </c>
      <c r="DO150">
        <v>0</v>
      </c>
      <c r="DP150">
        <v>0</v>
      </c>
      <c r="DQ150">
        <v>1</v>
      </c>
      <c r="DR150">
        <v>0</v>
      </c>
      <c r="DS150">
        <v>0</v>
      </c>
      <c r="DT150">
        <v>0</v>
      </c>
      <c r="DU150">
        <v>0</v>
      </c>
      <c r="DV150">
        <v>1</v>
      </c>
      <c r="DW150">
        <v>0</v>
      </c>
      <c r="DX150">
        <v>0</v>
      </c>
      <c r="DY150">
        <v>0</v>
      </c>
      <c r="DZ150">
        <v>1</v>
      </c>
      <c r="EA150">
        <v>0</v>
      </c>
      <c r="EB150">
        <v>0</v>
      </c>
      <c r="EC150">
        <v>0</v>
      </c>
      <c r="ED150">
        <v>0</v>
      </c>
      <c r="EF150">
        <v>1</v>
      </c>
      <c r="EG150">
        <v>0</v>
      </c>
      <c r="EH150">
        <v>0</v>
      </c>
      <c r="EI150">
        <v>0</v>
      </c>
      <c r="EJ150">
        <v>0</v>
      </c>
      <c r="EK150">
        <v>0</v>
      </c>
      <c r="EL150">
        <v>1</v>
      </c>
      <c r="EM150">
        <v>0</v>
      </c>
      <c r="EN150">
        <v>0</v>
      </c>
      <c r="EO150">
        <v>0</v>
      </c>
      <c r="EP150" s="40" t="str">
        <f t="shared" si="270"/>
        <v>SKIP</v>
      </c>
      <c r="EQ150" s="40" t="str">
        <f t="shared" si="271"/>
        <v>SKIP</v>
      </c>
      <c r="ER150" s="40">
        <f t="shared" si="272"/>
        <v>0</v>
      </c>
      <c r="ES150" s="40">
        <f t="shared" si="273"/>
        <v>1</v>
      </c>
      <c r="ET150" s="40">
        <f t="shared" si="274"/>
        <v>0</v>
      </c>
      <c r="EU150" s="40">
        <f t="shared" si="275"/>
        <v>0</v>
      </c>
      <c r="EV150" s="40">
        <f t="shared" si="276"/>
        <v>0</v>
      </c>
      <c r="EW150" s="40">
        <f t="shared" si="277"/>
        <v>0</v>
      </c>
      <c r="EX150" s="40">
        <f t="shared" si="278"/>
        <v>0</v>
      </c>
      <c r="EY150" s="40">
        <f t="shared" si="279"/>
        <v>0</v>
      </c>
      <c r="EZ150" s="40">
        <f t="shared" si="280"/>
        <v>0</v>
      </c>
      <c r="FA150" s="40">
        <f t="shared" si="281"/>
        <v>0</v>
      </c>
      <c r="FB150" s="40">
        <f t="shared" si="282"/>
        <v>0</v>
      </c>
      <c r="FC150" s="40">
        <f t="shared" si="283"/>
        <v>0</v>
      </c>
      <c r="FD150" s="40">
        <f t="shared" si="284"/>
        <v>1</v>
      </c>
      <c r="FE150" s="40">
        <f t="shared" si="285"/>
        <v>1</v>
      </c>
      <c r="FF150" s="40">
        <f t="shared" si="286"/>
        <v>1</v>
      </c>
      <c r="FG150" s="40">
        <f t="shared" si="287"/>
        <v>1</v>
      </c>
      <c r="FH150" s="40">
        <f t="shared" si="288"/>
        <v>0</v>
      </c>
      <c r="FI150" s="40">
        <f t="shared" si="289"/>
        <v>0</v>
      </c>
      <c r="FJ150" s="40">
        <f t="shared" si="290"/>
        <v>1</v>
      </c>
      <c r="FK150" s="38">
        <f t="shared" si="336"/>
        <v>6</v>
      </c>
      <c r="FL150">
        <v>4</v>
      </c>
      <c r="FM150">
        <v>7</v>
      </c>
      <c r="FN150">
        <v>7</v>
      </c>
      <c r="FO150">
        <v>7</v>
      </c>
      <c r="FP150">
        <v>7</v>
      </c>
      <c r="FQ150">
        <v>7</v>
      </c>
      <c r="FR150">
        <v>6</v>
      </c>
      <c r="FS150">
        <v>5</v>
      </c>
      <c r="FT150">
        <v>6</v>
      </c>
      <c r="FU150">
        <v>7</v>
      </c>
      <c r="FV150" s="38">
        <f t="shared" si="301"/>
        <v>36</v>
      </c>
      <c r="FW150" s="38">
        <f t="shared" si="302"/>
        <v>27</v>
      </c>
      <c r="FX150">
        <v>5</v>
      </c>
      <c r="FY150">
        <v>5</v>
      </c>
      <c r="FZ150">
        <v>5</v>
      </c>
      <c r="GA150">
        <v>5</v>
      </c>
      <c r="GB150">
        <v>5</v>
      </c>
      <c r="GC150">
        <v>5</v>
      </c>
      <c r="GD150">
        <v>5</v>
      </c>
      <c r="GE150">
        <v>5</v>
      </c>
      <c r="GF150">
        <v>4</v>
      </c>
      <c r="GG150">
        <v>4</v>
      </c>
      <c r="GH150">
        <v>4</v>
      </c>
      <c r="GI150">
        <v>5</v>
      </c>
      <c r="GJ150">
        <v>5</v>
      </c>
      <c r="GK150">
        <v>3</v>
      </c>
      <c r="GL150">
        <v>3</v>
      </c>
      <c r="GM150">
        <v>5</v>
      </c>
      <c r="GN150">
        <v>5</v>
      </c>
      <c r="GO150">
        <v>5</v>
      </c>
      <c r="GP150">
        <v>4</v>
      </c>
      <c r="GQ150">
        <v>4</v>
      </c>
      <c r="GR150">
        <v>5</v>
      </c>
      <c r="GS150">
        <v>4</v>
      </c>
      <c r="GT150">
        <v>4</v>
      </c>
      <c r="GU150">
        <v>5</v>
      </c>
      <c r="GV150">
        <v>4</v>
      </c>
      <c r="GW150">
        <v>4</v>
      </c>
      <c r="GX150">
        <v>4</v>
      </c>
      <c r="GY150">
        <v>4</v>
      </c>
      <c r="GZ150">
        <v>5</v>
      </c>
      <c r="HA150">
        <v>5</v>
      </c>
      <c r="HB150">
        <v>4</v>
      </c>
      <c r="HC150">
        <v>5</v>
      </c>
      <c r="HD150" s="38">
        <f t="shared" si="303"/>
        <v>5</v>
      </c>
      <c r="HE150" s="38">
        <f t="shared" si="304"/>
        <v>5</v>
      </c>
      <c r="HF150" s="38">
        <f t="shared" si="305"/>
        <v>4.333333333333333</v>
      </c>
      <c r="HG150" s="38">
        <f t="shared" si="306"/>
        <v>4.2857142857142856</v>
      </c>
      <c r="HH150" s="38">
        <f t="shared" si="307"/>
        <v>4.4000000000000004</v>
      </c>
      <c r="HI150" s="38">
        <f t="shared" si="308"/>
        <v>4.25</v>
      </c>
      <c r="HJ150" s="38">
        <f t="shared" si="309"/>
        <v>4.333333333333333</v>
      </c>
      <c r="HK150" s="38">
        <f t="shared" si="310"/>
        <v>4.666666666666667</v>
      </c>
      <c r="HL150" t="s">
        <v>601</v>
      </c>
      <c r="HM150">
        <v>1</v>
      </c>
      <c r="HN150" t="s">
        <v>1083</v>
      </c>
      <c r="HO150">
        <v>7</v>
      </c>
      <c r="HP150">
        <v>0</v>
      </c>
      <c r="HQ150">
        <v>0</v>
      </c>
      <c r="HR150">
        <v>0</v>
      </c>
      <c r="HS150">
        <v>0</v>
      </c>
      <c r="HT150">
        <v>1</v>
      </c>
      <c r="HU150">
        <v>1</v>
      </c>
      <c r="HV150">
        <v>0</v>
      </c>
      <c r="HW150">
        <v>0</v>
      </c>
      <c r="HX150">
        <v>0</v>
      </c>
      <c r="HY150">
        <v>0</v>
      </c>
      <c r="HZ150">
        <v>0</v>
      </c>
      <c r="IA150">
        <v>0</v>
      </c>
      <c r="IB150">
        <v>0</v>
      </c>
      <c r="IC150">
        <v>0</v>
      </c>
      <c r="ID150">
        <v>1</v>
      </c>
      <c r="IE150">
        <v>1</v>
      </c>
      <c r="IF150">
        <v>0</v>
      </c>
      <c r="IG150">
        <v>0</v>
      </c>
      <c r="IH150">
        <v>0</v>
      </c>
      <c r="II150">
        <v>0</v>
      </c>
      <c r="IJ150">
        <v>0</v>
      </c>
      <c r="IK150">
        <v>0</v>
      </c>
      <c r="IL150">
        <v>0</v>
      </c>
      <c r="IM150">
        <v>0</v>
      </c>
      <c r="IN150">
        <v>0</v>
      </c>
      <c r="IO150">
        <v>0</v>
      </c>
      <c r="IP150">
        <v>0</v>
      </c>
      <c r="IQ150">
        <v>0</v>
      </c>
      <c r="IR150">
        <v>0</v>
      </c>
      <c r="IS150">
        <v>0</v>
      </c>
      <c r="IT150">
        <v>1</v>
      </c>
      <c r="IU150">
        <v>1</v>
      </c>
      <c r="IV150">
        <v>0</v>
      </c>
      <c r="IW150">
        <v>0</v>
      </c>
      <c r="IX150">
        <v>1</v>
      </c>
      <c r="IY150">
        <v>1</v>
      </c>
      <c r="IZ150">
        <v>0</v>
      </c>
      <c r="JA150">
        <v>0</v>
      </c>
      <c r="JB150">
        <v>0</v>
      </c>
      <c r="JC150">
        <v>0</v>
      </c>
      <c r="JD150">
        <v>0</v>
      </c>
      <c r="JE150">
        <v>0</v>
      </c>
      <c r="JF150">
        <v>1</v>
      </c>
      <c r="JG150">
        <v>1</v>
      </c>
      <c r="JH150">
        <v>0</v>
      </c>
      <c r="JI150">
        <v>0</v>
      </c>
      <c r="JJ150">
        <v>0</v>
      </c>
      <c r="JK150">
        <v>0</v>
      </c>
      <c r="JL150">
        <v>0</v>
      </c>
      <c r="JM150">
        <v>0</v>
      </c>
      <c r="JN150">
        <v>0</v>
      </c>
      <c r="JO150">
        <v>3</v>
      </c>
      <c r="JP150">
        <v>3</v>
      </c>
      <c r="JQ150">
        <v>2</v>
      </c>
      <c r="JR150">
        <v>3</v>
      </c>
      <c r="JS150">
        <v>1</v>
      </c>
      <c r="JT150">
        <v>0</v>
      </c>
      <c r="JU150">
        <v>2</v>
      </c>
      <c r="JV150">
        <v>3</v>
      </c>
      <c r="JW150">
        <v>3</v>
      </c>
      <c r="JX150">
        <v>3</v>
      </c>
      <c r="JY150">
        <v>2</v>
      </c>
      <c r="JZ150">
        <v>2</v>
      </c>
      <c r="KA150">
        <v>3</v>
      </c>
      <c r="KB150">
        <v>3</v>
      </c>
      <c r="KC150">
        <v>3</v>
      </c>
      <c r="KD150" s="52">
        <f t="shared" si="311"/>
        <v>25</v>
      </c>
      <c r="KE150" s="48">
        <f t="shared" si="312"/>
        <v>11</v>
      </c>
      <c r="KF150" s="53">
        <f t="shared" si="313"/>
        <v>36</v>
      </c>
      <c r="KG150">
        <v>100</v>
      </c>
      <c r="KH150">
        <v>0</v>
      </c>
      <c r="KI150">
        <v>1</v>
      </c>
      <c r="KJ150">
        <v>0</v>
      </c>
      <c r="KK150">
        <v>0</v>
      </c>
      <c r="KL150">
        <v>0</v>
      </c>
      <c r="KM150">
        <v>0</v>
      </c>
      <c r="KN150">
        <v>0</v>
      </c>
      <c r="KO150">
        <v>0</v>
      </c>
      <c r="KP150">
        <v>0</v>
      </c>
      <c r="KQ150">
        <v>0</v>
      </c>
      <c r="KR150">
        <v>0</v>
      </c>
      <c r="KS150" t="s">
        <v>584</v>
      </c>
      <c r="KT150" t="s">
        <v>1084</v>
      </c>
      <c r="KU150" t="s">
        <v>1085</v>
      </c>
      <c r="KV150">
        <v>3</v>
      </c>
      <c r="KW150">
        <v>1</v>
      </c>
      <c r="KX150">
        <v>1</v>
      </c>
      <c r="KY150">
        <v>1</v>
      </c>
      <c r="KZ150">
        <v>99</v>
      </c>
      <c r="LA150">
        <v>1</v>
      </c>
      <c r="LB150">
        <v>1</v>
      </c>
      <c r="LC150">
        <v>1</v>
      </c>
      <c r="LD150">
        <v>2</v>
      </c>
      <c r="LE150">
        <v>1</v>
      </c>
      <c r="LF150">
        <v>2</v>
      </c>
      <c r="LG150" t="s">
        <v>584</v>
      </c>
      <c r="LH150">
        <v>4</v>
      </c>
      <c r="LI150">
        <v>2</v>
      </c>
      <c r="LJ150">
        <v>1</v>
      </c>
      <c r="LK150">
        <v>2</v>
      </c>
      <c r="LL150">
        <v>1</v>
      </c>
      <c r="LM150">
        <v>1</v>
      </c>
      <c r="LN150">
        <v>2</v>
      </c>
      <c r="LO150">
        <v>1</v>
      </c>
      <c r="LP150">
        <v>3</v>
      </c>
      <c r="LQ150">
        <v>4</v>
      </c>
      <c r="LR150">
        <v>3</v>
      </c>
      <c r="LS150">
        <v>5</v>
      </c>
      <c r="LT150">
        <v>4</v>
      </c>
      <c r="LU150">
        <v>1</v>
      </c>
      <c r="LV150">
        <v>1</v>
      </c>
      <c r="LW150">
        <v>1</v>
      </c>
      <c r="LX150">
        <v>1</v>
      </c>
      <c r="LY150">
        <v>1</v>
      </c>
      <c r="LZ150">
        <v>3</v>
      </c>
      <c r="MA150">
        <v>3</v>
      </c>
      <c r="MB150" s="3">
        <f t="shared" ref="MB150:MB180" si="337">LH150</f>
        <v>4</v>
      </c>
      <c r="MC150" s="3">
        <f t="shared" si="291"/>
        <v>4</v>
      </c>
      <c r="MD150" s="3">
        <f t="shared" si="326"/>
        <v>1</v>
      </c>
      <c r="ME150" s="3">
        <f t="shared" si="327"/>
        <v>2</v>
      </c>
      <c r="MF150" s="3">
        <f t="shared" si="324"/>
        <v>1</v>
      </c>
      <c r="MG150" s="3">
        <f t="shared" si="325"/>
        <v>1</v>
      </c>
      <c r="MH150" s="3">
        <f t="shared" si="292"/>
        <v>4</v>
      </c>
      <c r="MI150" s="3">
        <f t="shared" si="293"/>
        <v>5</v>
      </c>
      <c r="MJ150" s="3">
        <f t="shared" si="314"/>
        <v>3</v>
      </c>
      <c r="MK150" s="3">
        <f t="shared" si="328"/>
        <v>4</v>
      </c>
      <c r="ML150" s="3">
        <f t="shared" si="315"/>
        <v>3</v>
      </c>
      <c r="MM150" s="3">
        <f t="shared" si="316"/>
        <v>5</v>
      </c>
      <c r="MN150" s="3">
        <f t="shared" si="317"/>
        <v>4</v>
      </c>
      <c r="MO150" s="3">
        <f t="shared" si="329"/>
        <v>1</v>
      </c>
      <c r="MP150" s="3">
        <f t="shared" si="318"/>
        <v>1</v>
      </c>
      <c r="MQ150" s="3">
        <f t="shared" si="319"/>
        <v>1</v>
      </c>
      <c r="MR150" s="3">
        <f t="shared" si="331"/>
        <v>1</v>
      </c>
      <c r="MS150" s="3">
        <f t="shared" si="294"/>
        <v>5</v>
      </c>
      <c r="MT150" s="3">
        <f t="shared" si="330"/>
        <v>3</v>
      </c>
      <c r="MU150" s="3">
        <f t="shared" si="295"/>
        <v>3</v>
      </c>
      <c r="MV150" s="34">
        <f t="shared" si="296"/>
        <v>56</v>
      </c>
      <c r="MW150">
        <v>4</v>
      </c>
      <c r="MX150">
        <v>0</v>
      </c>
      <c r="MY150">
        <v>2</v>
      </c>
      <c r="MZ150">
        <v>3</v>
      </c>
      <c r="NA150">
        <v>4</v>
      </c>
      <c r="NB150">
        <v>0</v>
      </c>
      <c r="NC150">
        <v>3</v>
      </c>
      <c r="ND150">
        <v>3</v>
      </c>
      <c r="NE150">
        <v>3</v>
      </c>
      <c r="NF150">
        <v>5</v>
      </c>
      <c r="NG150">
        <v>2</v>
      </c>
      <c r="NH150" s="59">
        <f t="shared" si="320"/>
        <v>0</v>
      </c>
      <c r="NI150">
        <f t="shared" si="321"/>
        <v>50</v>
      </c>
      <c r="NJ150">
        <f t="shared" si="322"/>
        <v>27</v>
      </c>
      <c r="NK150" s="34">
        <f t="shared" si="323"/>
        <v>54</v>
      </c>
    </row>
    <row r="151" spans="1:375" x14ac:dyDescent="0.2">
      <c r="A151" t="s">
        <v>239</v>
      </c>
      <c r="B151">
        <v>150</v>
      </c>
      <c r="C151" s="26">
        <v>42956</v>
      </c>
      <c r="D151">
        <v>3</v>
      </c>
      <c r="E151">
        <v>9</v>
      </c>
      <c r="F151">
        <v>8</v>
      </c>
      <c r="G151">
        <v>0</v>
      </c>
      <c r="H151">
        <v>1</v>
      </c>
      <c r="I151">
        <v>0</v>
      </c>
      <c r="J151">
        <v>0</v>
      </c>
      <c r="K151">
        <v>0</v>
      </c>
      <c r="L151">
        <v>1</v>
      </c>
      <c r="M151">
        <v>2</v>
      </c>
      <c r="N151">
        <v>2</v>
      </c>
      <c r="O151">
        <v>0</v>
      </c>
      <c r="P151">
        <v>3</v>
      </c>
      <c r="Q151">
        <v>0</v>
      </c>
      <c r="R151">
        <v>0</v>
      </c>
      <c r="S151">
        <v>2</v>
      </c>
      <c r="T151">
        <f t="shared" si="332"/>
        <v>-1</v>
      </c>
      <c r="U151">
        <f t="shared" si="333"/>
        <v>2</v>
      </c>
      <c r="V151" s="35">
        <f t="shared" si="334"/>
        <v>10</v>
      </c>
      <c r="W151">
        <v>1</v>
      </c>
      <c r="X151">
        <v>0</v>
      </c>
      <c r="Y151">
        <v>1</v>
      </c>
      <c r="Z151">
        <v>0</v>
      </c>
      <c r="AA151">
        <v>1</v>
      </c>
      <c r="AB151">
        <v>1</v>
      </c>
      <c r="AC151">
        <v>0</v>
      </c>
      <c r="AD151">
        <v>1</v>
      </c>
      <c r="AE151">
        <v>2</v>
      </c>
      <c r="AF151">
        <v>1</v>
      </c>
      <c r="AG151">
        <v>1</v>
      </c>
      <c r="AH151">
        <v>0</v>
      </c>
      <c r="AI151">
        <v>1</v>
      </c>
      <c r="AJ151" s="38">
        <f t="shared" si="297"/>
        <v>5</v>
      </c>
      <c r="AK151" s="38">
        <f t="shared" si="298"/>
        <v>2</v>
      </c>
      <c r="AL151" s="38">
        <f t="shared" si="299"/>
        <v>3</v>
      </c>
      <c r="AM151" s="38">
        <f t="shared" si="300"/>
        <v>10</v>
      </c>
      <c r="AN151">
        <v>1</v>
      </c>
      <c r="AO151">
        <v>0</v>
      </c>
      <c r="AP151">
        <v>0</v>
      </c>
      <c r="AQ151">
        <v>0</v>
      </c>
      <c r="AR151">
        <v>0</v>
      </c>
      <c r="AS151">
        <v>1</v>
      </c>
      <c r="AT151">
        <v>0</v>
      </c>
      <c r="AU151">
        <v>0</v>
      </c>
      <c r="AV151">
        <v>0</v>
      </c>
      <c r="AW151">
        <v>0</v>
      </c>
      <c r="AX151">
        <v>1</v>
      </c>
      <c r="AY151">
        <v>0</v>
      </c>
      <c r="AZ151">
        <v>0</v>
      </c>
      <c r="BA151">
        <v>0</v>
      </c>
      <c r="BB151">
        <v>0</v>
      </c>
      <c r="BC151">
        <v>1</v>
      </c>
      <c r="BD151">
        <v>0</v>
      </c>
      <c r="BE151">
        <v>0</v>
      </c>
      <c r="BF151">
        <v>0</v>
      </c>
      <c r="BG151">
        <v>0</v>
      </c>
      <c r="BH151">
        <v>1</v>
      </c>
      <c r="BI151">
        <v>0</v>
      </c>
      <c r="BJ151">
        <v>0</v>
      </c>
      <c r="BK151">
        <v>0</v>
      </c>
      <c r="BL151">
        <v>0</v>
      </c>
      <c r="BM151">
        <v>1</v>
      </c>
      <c r="BN151">
        <v>0</v>
      </c>
      <c r="BO151">
        <v>0</v>
      </c>
      <c r="BP151">
        <v>0</v>
      </c>
      <c r="BQ151">
        <v>0</v>
      </c>
      <c r="BR151">
        <v>1</v>
      </c>
      <c r="BS151">
        <v>0</v>
      </c>
      <c r="BT151">
        <v>0</v>
      </c>
      <c r="BU151">
        <v>0</v>
      </c>
      <c r="BV151">
        <v>0</v>
      </c>
      <c r="BW151">
        <v>1</v>
      </c>
      <c r="BX151">
        <v>0</v>
      </c>
      <c r="BY151">
        <v>0</v>
      </c>
      <c r="BZ151">
        <v>0</v>
      </c>
      <c r="CA151">
        <v>0</v>
      </c>
      <c r="CB151">
        <v>1</v>
      </c>
      <c r="CC151">
        <v>0</v>
      </c>
      <c r="CD151">
        <v>0</v>
      </c>
      <c r="CE151">
        <v>0</v>
      </c>
      <c r="CF151">
        <v>0</v>
      </c>
      <c r="CG151">
        <v>1</v>
      </c>
      <c r="CH151">
        <v>0</v>
      </c>
      <c r="CI151">
        <v>0</v>
      </c>
      <c r="CJ151">
        <v>0</v>
      </c>
      <c r="CK151">
        <v>0</v>
      </c>
      <c r="CL151">
        <v>1</v>
      </c>
      <c r="CM151">
        <v>0</v>
      </c>
      <c r="CN151">
        <v>0</v>
      </c>
      <c r="CO151">
        <v>0</v>
      </c>
      <c r="CP151">
        <v>0</v>
      </c>
      <c r="CQ151">
        <v>1</v>
      </c>
      <c r="CR151">
        <v>0</v>
      </c>
      <c r="CS151">
        <v>0</v>
      </c>
      <c r="CT151">
        <v>0</v>
      </c>
      <c r="CU151">
        <v>0</v>
      </c>
      <c r="CV151">
        <v>1</v>
      </c>
      <c r="CW151">
        <v>0</v>
      </c>
      <c r="CX151">
        <v>0</v>
      </c>
      <c r="CY151">
        <v>0</v>
      </c>
      <c r="CZ151">
        <v>0</v>
      </c>
      <c r="DA151">
        <v>1</v>
      </c>
      <c r="DB151">
        <v>0</v>
      </c>
      <c r="DC151">
        <v>0</v>
      </c>
      <c r="DD151">
        <v>0</v>
      </c>
      <c r="DE151">
        <v>0</v>
      </c>
      <c r="DF151">
        <v>1</v>
      </c>
      <c r="DG151">
        <v>0</v>
      </c>
      <c r="DH151">
        <v>0</v>
      </c>
      <c r="DI151">
        <v>0</v>
      </c>
      <c r="DJ151">
        <v>0</v>
      </c>
      <c r="DK151">
        <v>1</v>
      </c>
      <c r="DL151">
        <v>0</v>
      </c>
      <c r="DM151">
        <v>0</v>
      </c>
      <c r="DN151">
        <v>0</v>
      </c>
      <c r="DO151">
        <v>0</v>
      </c>
      <c r="DP151">
        <v>0</v>
      </c>
      <c r="DQ151">
        <v>1</v>
      </c>
      <c r="DR151">
        <v>0</v>
      </c>
      <c r="DS151">
        <v>0</v>
      </c>
      <c r="DT151">
        <v>0</v>
      </c>
      <c r="DU151">
        <v>1</v>
      </c>
      <c r="DV151">
        <v>0</v>
      </c>
      <c r="DW151">
        <v>0</v>
      </c>
      <c r="DX151">
        <v>0</v>
      </c>
      <c r="DY151">
        <v>0</v>
      </c>
      <c r="DZ151">
        <v>1</v>
      </c>
      <c r="EA151">
        <v>0</v>
      </c>
      <c r="EB151">
        <v>0</v>
      </c>
      <c r="EC151">
        <v>0</v>
      </c>
      <c r="ED151">
        <v>0</v>
      </c>
      <c r="EF151">
        <v>0</v>
      </c>
      <c r="EG151">
        <v>1</v>
      </c>
      <c r="EH151">
        <v>0</v>
      </c>
      <c r="EI151">
        <v>0</v>
      </c>
      <c r="EJ151">
        <v>0</v>
      </c>
      <c r="EK151">
        <v>1</v>
      </c>
      <c r="EL151">
        <v>0</v>
      </c>
      <c r="EM151">
        <v>0</v>
      </c>
      <c r="EN151">
        <v>0</v>
      </c>
      <c r="EO151">
        <v>0</v>
      </c>
      <c r="EP151" s="40">
        <f t="shared" si="270"/>
        <v>0</v>
      </c>
      <c r="EQ151" s="40">
        <f t="shared" si="271"/>
        <v>0</v>
      </c>
      <c r="ER151" s="40">
        <f t="shared" si="272"/>
        <v>0</v>
      </c>
      <c r="ES151" s="40">
        <f t="shared" si="273"/>
        <v>0</v>
      </c>
      <c r="ET151" s="40">
        <f t="shared" si="274"/>
        <v>0</v>
      </c>
      <c r="EU151" s="40">
        <f t="shared" si="275"/>
        <v>0</v>
      </c>
      <c r="EV151" s="40">
        <f t="shared" si="276"/>
        <v>0</v>
      </c>
      <c r="EW151" s="40">
        <f t="shared" si="277"/>
        <v>0</v>
      </c>
      <c r="EX151" s="40">
        <f t="shared" si="278"/>
        <v>0</v>
      </c>
      <c r="EY151" s="40">
        <f t="shared" si="279"/>
        <v>0</v>
      </c>
      <c r="EZ151" s="40">
        <f t="shared" si="280"/>
        <v>0</v>
      </c>
      <c r="FA151" s="40">
        <f t="shared" si="281"/>
        <v>0</v>
      </c>
      <c r="FB151" s="40">
        <f t="shared" si="282"/>
        <v>0</v>
      </c>
      <c r="FC151" s="40">
        <f t="shared" si="283"/>
        <v>0</v>
      </c>
      <c r="FD151" s="40">
        <f t="shared" si="284"/>
        <v>0</v>
      </c>
      <c r="FE151" s="40">
        <f t="shared" si="285"/>
        <v>0</v>
      </c>
      <c r="FF151" s="40">
        <f t="shared" si="286"/>
        <v>1</v>
      </c>
      <c r="FG151" s="40">
        <f t="shared" si="287"/>
        <v>0</v>
      </c>
      <c r="FH151" s="40">
        <f t="shared" si="288"/>
        <v>0</v>
      </c>
      <c r="FI151" s="40">
        <f t="shared" si="289"/>
        <v>1</v>
      </c>
      <c r="FJ151" s="40">
        <f t="shared" si="290"/>
        <v>0</v>
      </c>
      <c r="FK151" s="38">
        <f t="shared" si="336"/>
        <v>2</v>
      </c>
      <c r="FL151">
        <v>6</v>
      </c>
      <c r="FM151">
        <v>6</v>
      </c>
      <c r="FN151">
        <v>6</v>
      </c>
      <c r="FO151">
        <v>5</v>
      </c>
      <c r="FP151">
        <v>4</v>
      </c>
      <c r="FQ151">
        <v>5</v>
      </c>
      <c r="FR151">
        <v>2</v>
      </c>
      <c r="FS151">
        <v>1</v>
      </c>
      <c r="FT151">
        <v>1</v>
      </c>
      <c r="FU151">
        <v>1</v>
      </c>
      <c r="FV151" s="38">
        <f t="shared" si="301"/>
        <v>20</v>
      </c>
      <c r="FW151" s="38">
        <f t="shared" si="302"/>
        <v>17</v>
      </c>
      <c r="FX151">
        <v>2</v>
      </c>
      <c r="FY151">
        <v>3</v>
      </c>
      <c r="FZ151">
        <v>1</v>
      </c>
      <c r="GA151">
        <v>2</v>
      </c>
      <c r="GB151">
        <v>3</v>
      </c>
      <c r="GC151">
        <v>2</v>
      </c>
      <c r="GD151">
        <v>4</v>
      </c>
      <c r="GE151">
        <v>1</v>
      </c>
      <c r="GF151">
        <v>1</v>
      </c>
      <c r="GG151">
        <v>4</v>
      </c>
      <c r="GH151">
        <v>3</v>
      </c>
      <c r="GI151">
        <v>2</v>
      </c>
      <c r="GJ151">
        <v>2</v>
      </c>
      <c r="GK151">
        <v>3</v>
      </c>
      <c r="GL151">
        <v>3</v>
      </c>
      <c r="GM151">
        <v>1</v>
      </c>
      <c r="GN151">
        <v>3</v>
      </c>
      <c r="GO151">
        <v>2</v>
      </c>
      <c r="GP151">
        <v>1</v>
      </c>
      <c r="GQ151">
        <v>2</v>
      </c>
      <c r="GR151">
        <v>4</v>
      </c>
      <c r="GS151">
        <v>3</v>
      </c>
      <c r="GT151">
        <v>2</v>
      </c>
      <c r="GU151">
        <v>2</v>
      </c>
      <c r="GV151">
        <v>4</v>
      </c>
      <c r="GW151">
        <v>2</v>
      </c>
      <c r="GX151">
        <v>1</v>
      </c>
      <c r="GY151">
        <v>1</v>
      </c>
      <c r="GZ151">
        <v>1</v>
      </c>
      <c r="HA151">
        <v>2</v>
      </c>
      <c r="HB151">
        <v>2</v>
      </c>
      <c r="HC151">
        <v>4</v>
      </c>
      <c r="HD151" s="38">
        <f t="shared" si="303"/>
        <v>2</v>
      </c>
      <c r="HE151" s="38">
        <f t="shared" si="304"/>
        <v>3</v>
      </c>
      <c r="HF151" s="38">
        <f t="shared" si="305"/>
        <v>2</v>
      </c>
      <c r="HG151" s="38">
        <f t="shared" si="306"/>
        <v>2.4285714285714284</v>
      </c>
      <c r="HH151" s="38">
        <f t="shared" si="307"/>
        <v>2.4</v>
      </c>
      <c r="HI151" s="38">
        <f t="shared" si="308"/>
        <v>2.5</v>
      </c>
      <c r="HJ151" s="38">
        <f t="shared" si="309"/>
        <v>1</v>
      </c>
      <c r="HK151" s="38">
        <f t="shared" si="310"/>
        <v>2.6666666666666665</v>
      </c>
      <c r="HL151">
        <v>480</v>
      </c>
      <c r="HM151">
        <v>1</v>
      </c>
      <c r="HN151" t="s">
        <v>1086</v>
      </c>
      <c r="HO151">
        <v>1</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1</v>
      </c>
      <c r="JG151">
        <v>1</v>
      </c>
      <c r="JH151">
        <v>0</v>
      </c>
      <c r="JI151">
        <v>0</v>
      </c>
      <c r="JJ151">
        <v>0</v>
      </c>
      <c r="JK151">
        <v>0</v>
      </c>
      <c r="JL151">
        <v>0</v>
      </c>
      <c r="JM151">
        <v>0</v>
      </c>
      <c r="JN151">
        <v>0</v>
      </c>
      <c r="JO151">
        <v>3</v>
      </c>
      <c r="JP151">
        <v>1</v>
      </c>
      <c r="JQ151">
        <v>1</v>
      </c>
      <c r="JR151">
        <v>1</v>
      </c>
      <c r="JS151">
        <v>0</v>
      </c>
      <c r="JT151">
        <v>0</v>
      </c>
      <c r="JU151">
        <v>0</v>
      </c>
      <c r="JV151">
        <v>2</v>
      </c>
      <c r="JW151">
        <v>2</v>
      </c>
      <c r="JX151">
        <v>0</v>
      </c>
      <c r="JY151">
        <v>0</v>
      </c>
      <c r="JZ151">
        <v>3</v>
      </c>
      <c r="KA151">
        <v>0</v>
      </c>
      <c r="KB151">
        <v>0</v>
      </c>
      <c r="KC151">
        <v>0</v>
      </c>
      <c r="KD151" s="52">
        <f t="shared" si="311"/>
        <v>10</v>
      </c>
      <c r="KE151" s="48">
        <f t="shared" si="312"/>
        <v>3</v>
      </c>
      <c r="KF151" s="53">
        <f t="shared" si="313"/>
        <v>13</v>
      </c>
      <c r="KG151">
        <v>85</v>
      </c>
      <c r="KH151">
        <v>1</v>
      </c>
      <c r="KI151">
        <v>0</v>
      </c>
      <c r="KJ151">
        <v>1</v>
      </c>
      <c r="KK151">
        <v>0</v>
      </c>
      <c r="KL151">
        <v>0</v>
      </c>
      <c r="KM151">
        <v>0</v>
      </c>
      <c r="KN151">
        <v>0</v>
      </c>
      <c r="KO151">
        <v>0</v>
      </c>
      <c r="KP151">
        <v>0</v>
      </c>
      <c r="KQ151">
        <v>1</v>
      </c>
      <c r="KR151">
        <v>0</v>
      </c>
      <c r="KS151" t="s">
        <v>1087</v>
      </c>
      <c r="KT151" t="s">
        <v>1088</v>
      </c>
      <c r="KU151" t="s">
        <v>1089</v>
      </c>
      <c r="KV151">
        <v>5</v>
      </c>
      <c r="KW151">
        <v>0</v>
      </c>
      <c r="KX151">
        <v>0</v>
      </c>
      <c r="KY151">
        <v>2</v>
      </c>
      <c r="KZ151">
        <v>0</v>
      </c>
      <c r="LA151">
        <v>2</v>
      </c>
      <c r="LB151">
        <v>2</v>
      </c>
      <c r="LC151">
        <v>2</v>
      </c>
      <c r="LD151">
        <v>2</v>
      </c>
      <c r="LE151">
        <v>2</v>
      </c>
      <c r="LF151">
        <v>2</v>
      </c>
      <c r="LG151" t="s">
        <v>584</v>
      </c>
      <c r="LH151">
        <v>5</v>
      </c>
      <c r="LI151">
        <v>1</v>
      </c>
      <c r="LJ151">
        <v>5</v>
      </c>
      <c r="LK151">
        <v>5</v>
      </c>
      <c r="LL151">
        <v>3</v>
      </c>
      <c r="LM151">
        <v>3</v>
      </c>
      <c r="LN151">
        <v>4</v>
      </c>
      <c r="LO151">
        <v>4</v>
      </c>
      <c r="LP151">
        <v>5</v>
      </c>
      <c r="LQ151">
        <v>4</v>
      </c>
      <c r="LR151">
        <v>4</v>
      </c>
      <c r="LS151">
        <v>3</v>
      </c>
      <c r="LT151">
        <v>4</v>
      </c>
      <c r="LU151">
        <v>3</v>
      </c>
      <c r="LV151">
        <v>3</v>
      </c>
      <c r="LW151">
        <v>5</v>
      </c>
      <c r="LX151">
        <v>3</v>
      </c>
      <c r="LY151">
        <v>2</v>
      </c>
      <c r="LZ151">
        <v>2</v>
      </c>
      <c r="MA151">
        <v>5</v>
      </c>
      <c r="MB151" s="3">
        <f t="shared" si="337"/>
        <v>5</v>
      </c>
      <c r="MC151" s="3">
        <f t="shared" si="291"/>
        <v>5</v>
      </c>
      <c r="MD151" s="3">
        <f t="shared" si="326"/>
        <v>5</v>
      </c>
      <c r="ME151" s="3">
        <f t="shared" si="327"/>
        <v>5</v>
      </c>
      <c r="MF151" s="3">
        <f t="shared" si="324"/>
        <v>3</v>
      </c>
      <c r="MG151" s="3">
        <f t="shared" si="325"/>
        <v>3</v>
      </c>
      <c r="MH151" s="3">
        <f t="shared" si="292"/>
        <v>2</v>
      </c>
      <c r="MI151" s="3">
        <f t="shared" si="293"/>
        <v>2</v>
      </c>
      <c r="MJ151" s="3">
        <f t="shared" si="314"/>
        <v>5</v>
      </c>
      <c r="MK151" s="3">
        <f t="shared" si="328"/>
        <v>4</v>
      </c>
      <c r="ML151" s="3">
        <f t="shared" si="315"/>
        <v>4</v>
      </c>
      <c r="MM151" s="3">
        <f t="shared" si="316"/>
        <v>3</v>
      </c>
      <c r="MN151" s="3">
        <f t="shared" si="317"/>
        <v>4</v>
      </c>
      <c r="MO151" s="3">
        <f t="shared" si="329"/>
        <v>3</v>
      </c>
      <c r="MP151" s="3">
        <f t="shared" si="318"/>
        <v>3</v>
      </c>
      <c r="MQ151" s="3">
        <f t="shared" si="319"/>
        <v>5</v>
      </c>
      <c r="MR151" s="3">
        <f t="shared" si="331"/>
        <v>3</v>
      </c>
      <c r="MS151" s="3">
        <f t="shared" si="294"/>
        <v>4</v>
      </c>
      <c r="MT151" s="3">
        <f t="shared" si="330"/>
        <v>2</v>
      </c>
      <c r="MU151" s="3">
        <f t="shared" si="295"/>
        <v>1</v>
      </c>
      <c r="MV151" s="34">
        <f t="shared" si="296"/>
        <v>71</v>
      </c>
      <c r="MW151">
        <v>3</v>
      </c>
      <c r="MX151">
        <v>0</v>
      </c>
      <c r="MY151">
        <v>1</v>
      </c>
      <c r="MZ151">
        <v>0</v>
      </c>
      <c r="NA151">
        <v>1</v>
      </c>
      <c r="NB151">
        <v>2</v>
      </c>
      <c r="NC151">
        <v>1</v>
      </c>
      <c r="ND151">
        <v>0</v>
      </c>
      <c r="NE151">
        <v>0</v>
      </c>
      <c r="NF151">
        <v>1</v>
      </c>
      <c r="NG151">
        <v>2</v>
      </c>
      <c r="NH151" s="59">
        <f t="shared" si="320"/>
        <v>0</v>
      </c>
      <c r="NI151">
        <f t="shared" si="321"/>
        <v>50</v>
      </c>
      <c r="NJ151">
        <f t="shared" si="322"/>
        <v>9</v>
      </c>
      <c r="NK151" s="34">
        <f t="shared" si="323"/>
        <v>18</v>
      </c>
    </row>
    <row r="152" spans="1:375" x14ac:dyDescent="0.2">
      <c r="A152" t="s">
        <v>240</v>
      </c>
      <c r="B152">
        <v>151</v>
      </c>
      <c r="C152" s="26">
        <v>42956</v>
      </c>
      <c r="D152">
        <v>8</v>
      </c>
      <c r="E152">
        <v>9</v>
      </c>
      <c r="F152">
        <v>9</v>
      </c>
      <c r="G152">
        <v>0</v>
      </c>
      <c r="H152">
        <v>0</v>
      </c>
      <c r="I152">
        <v>0</v>
      </c>
      <c r="J152">
        <v>1</v>
      </c>
      <c r="K152">
        <v>0</v>
      </c>
      <c r="L152">
        <v>1</v>
      </c>
      <c r="M152">
        <v>4</v>
      </c>
      <c r="N152">
        <v>4</v>
      </c>
      <c r="O152">
        <v>2</v>
      </c>
      <c r="P152">
        <v>3</v>
      </c>
      <c r="Q152">
        <v>3</v>
      </c>
      <c r="R152">
        <v>3</v>
      </c>
      <c r="S152">
        <v>2</v>
      </c>
      <c r="T152">
        <f t="shared" si="332"/>
        <v>1</v>
      </c>
      <c r="U152">
        <f t="shared" si="333"/>
        <v>2</v>
      </c>
      <c r="V152" s="35">
        <f t="shared" si="334"/>
        <v>24</v>
      </c>
      <c r="W152">
        <v>2</v>
      </c>
      <c r="X152">
        <v>1</v>
      </c>
      <c r="Y152">
        <v>2</v>
      </c>
      <c r="Z152">
        <v>2</v>
      </c>
      <c r="AA152">
        <v>2</v>
      </c>
      <c r="AB152">
        <v>2</v>
      </c>
      <c r="AC152">
        <v>3</v>
      </c>
      <c r="AD152">
        <v>3</v>
      </c>
      <c r="AE152">
        <v>3</v>
      </c>
      <c r="AF152">
        <v>4</v>
      </c>
      <c r="AG152">
        <v>4</v>
      </c>
      <c r="AH152">
        <v>4</v>
      </c>
      <c r="AI152">
        <v>4</v>
      </c>
      <c r="AJ152" s="38">
        <f t="shared" si="297"/>
        <v>14</v>
      </c>
      <c r="AK152" s="38">
        <f t="shared" si="298"/>
        <v>9</v>
      </c>
      <c r="AL152" s="38">
        <f t="shared" si="299"/>
        <v>13</v>
      </c>
      <c r="AM152" s="38">
        <f t="shared" si="300"/>
        <v>36</v>
      </c>
      <c r="AN152">
        <v>0</v>
      </c>
      <c r="AO152">
        <v>1</v>
      </c>
      <c r="AP152">
        <v>0</v>
      </c>
      <c r="AQ152">
        <v>0</v>
      </c>
      <c r="AR152">
        <v>0</v>
      </c>
      <c r="AS152">
        <v>1</v>
      </c>
      <c r="AT152">
        <v>0</v>
      </c>
      <c r="AU152">
        <v>0</v>
      </c>
      <c r="AV152">
        <v>0</v>
      </c>
      <c r="AW152">
        <v>0</v>
      </c>
      <c r="AX152">
        <v>1</v>
      </c>
      <c r="AY152">
        <v>0</v>
      </c>
      <c r="AZ152">
        <v>0</v>
      </c>
      <c r="BA152">
        <v>0</v>
      </c>
      <c r="BB152">
        <v>0</v>
      </c>
      <c r="BC152">
        <v>1</v>
      </c>
      <c r="BD152">
        <v>0</v>
      </c>
      <c r="BE152">
        <v>0</v>
      </c>
      <c r="BF152">
        <v>0</v>
      </c>
      <c r="BG152">
        <v>0</v>
      </c>
      <c r="BH152">
        <v>0</v>
      </c>
      <c r="BI152">
        <v>1</v>
      </c>
      <c r="BJ152">
        <v>0</v>
      </c>
      <c r="BK152">
        <v>0</v>
      </c>
      <c r="BL152">
        <v>0</v>
      </c>
      <c r="BM152">
        <v>1</v>
      </c>
      <c r="BN152">
        <v>0</v>
      </c>
      <c r="BO152">
        <v>0</v>
      </c>
      <c r="BP152">
        <v>0</v>
      </c>
      <c r="BQ152">
        <v>0</v>
      </c>
      <c r="BR152">
        <v>1</v>
      </c>
      <c r="BS152">
        <v>0</v>
      </c>
      <c r="BT152">
        <v>0</v>
      </c>
      <c r="BU152">
        <v>0</v>
      </c>
      <c r="BV152">
        <v>0</v>
      </c>
      <c r="BW152">
        <v>1</v>
      </c>
      <c r="BX152">
        <v>0</v>
      </c>
      <c r="BY152">
        <v>0</v>
      </c>
      <c r="BZ152">
        <v>0</v>
      </c>
      <c r="CA152">
        <v>0</v>
      </c>
      <c r="CB152">
        <v>1</v>
      </c>
      <c r="CC152">
        <v>0</v>
      </c>
      <c r="CD152">
        <v>0</v>
      </c>
      <c r="CE152">
        <v>0</v>
      </c>
      <c r="CF152">
        <v>0</v>
      </c>
      <c r="CG152">
        <v>1</v>
      </c>
      <c r="CH152">
        <v>0</v>
      </c>
      <c r="CI152">
        <v>0</v>
      </c>
      <c r="CJ152">
        <v>0</v>
      </c>
      <c r="CK152">
        <v>0</v>
      </c>
      <c r="CL152">
        <v>0</v>
      </c>
      <c r="CM152">
        <v>1</v>
      </c>
      <c r="CN152">
        <v>0</v>
      </c>
      <c r="CO152">
        <v>0</v>
      </c>
      <c r="CP152">
        <v>0</v>
      </c>
      <c r="CQ152">
        <v>1</v>
      </c>
      <c r="CR152">
        <v>0</v>
      </c>
      <c r="CS152">
        <v>0</v>
      </c>
      <c r="CT152">
        <v>0</v>
      </c>
      <c r="CU152">
        <v>0</v>
      </c>
      <c r="CV152">
        <v>1</v>
      </c>
      <c r="CW152">
        <v>0</v>
      </c>
      <c r="CX152">
        <v>0</v>
      </c>
      <c r="CY152">
        <v>0</v>
      </c>
      <c r="CZ152">
        <v>0</v>
      </c>
      <c r="DA152">
        <v>1</v>
      </c>
      <c r="DB152">
        <v>0</v>
      </c>
      <c r="DC152">
        <v>0</v>
      </c>
      <c r="DD152">
        <v>0</v>
      </c>
      <c r="DE152">
        <v>0</v>
      </c>
      <c r="DF152">
        <v>0</v>
      </c>
      <c r="DG152">
        <v>0</v>
      </c>
      <c r="DH152">
        <v>1</v>
      </c>
      <c r="DI152">
        <v>0</v>
      </c>
      <c r="DJ152">
        <v>0</v>
      </c>
      <c r="DK152">
        <v>0</v>
      </c>
      <c r="DL152">
        <v>0</v>
      </c>
      <c r="DM152">
        <v>0</v>
      </c>
      <c r="DN152">
        <v>1</v>
      </c>
      <c r="DO152">
        <v>0</v>
      </c>
      <c r="DP152">
        <v>0</v>
      </c>
      <c r="DQ152">
        <v>1</v>
      </c>
      <c r="DR152">
        <v>0</v>
      </c>
      <c r="DS152">
        <v>0</v>
      </c>
      <c r="DT152">
        <v>0</v>
      </c>
      <c r="DU152">
        <v>0</v>
      </c>
      <c r="DV152">
        <v>1</v>
      </c>
      <c r="DW152">
        <v>0</v>
      </c>
      <c r="DX152">
        <v>0</v>
      </c>
      <c r="DY152">
        <v>0</v>
      </c>
      <c r="DZ152">
        <v>1</v>
      </c>
      <c r="EA152">
        <v>0</v>
      </c>
      <c r="EB152">
        <v>0</v>
      </c>
      <c r="EC152">
        <v>0</v>
      </c>
      <c r="ED152">
        <v>0</v>
      </c>
      <c r="EF152">
        <v>0</v>
      </c>
      <c r="EG152">
        <v>0</v>
      </c>
      <c r="EH152">
        <v>1</v>
      </c>
      <c r="EI152">
        <v>0</v>
      </c>
      <c r="EJ152">
        <v>0</v>
      </c>
      <c r="EK152">
        <v>0</v>
      </c>
      <c r="EL152">
        <v>1</v>
      </c>
      <c r="EM152">
        <v>0</v>
      </c>
      <c r="EN152">
        <v>0</v>
      </c>
      <c r="EO152">
        <v>0</v>
      </c>
      <c r="EP152" s="40">
        <f t="shared" si="270"/>
        <v>1</v>
      </c>
      <c r="EQ152" s="40">
        <f t="shared" si="271"/>
        <v>0</v>
      </c>
      <c r="ER152" s="40">
        <f t="shared" si="272"/>
        <v>0</v>
      </c>
      <c r="ES152" s="40">
        <f t="shared" si="273"/>
        <v>0</v>
      </c>
      <c r="ET152" s="40">
        <f t="shared" si="274"/>
        <v>1</v>
      </c>
      <c r="EU152" s="40">
        <f t="shared" si="275"/>
        <v>0</v>
      </c>
      <c r="EV152" s="40">
        <f t="shared" si="276"/>
        <v>0</v>
      </c>
      <c r="EW152" s="40">
        <f t="shared" si="277"/>
        <v>0</v>
      </c>
      <c r="EX152" s="40">
        <f t="shared" si="278"/>
        <v>0</v>
      </c>
      <c r="EY152" s="40">
        <f t="shared" si="279"/>
        <v>0</v>
      </c>
      <c r="EZ152" s="40">
        <f t="shared" si="280"/>
        <v>1</v>
      </c>
      <c r="FA152" s="40">
        <f t="shared" si="281"/>
        <v>0</v>
      </c>
      <c r="FB152" s="40">
        <f t="shared" si="282"/>
        <v>0</v>
      </c>
      <c r="FC152" s="40">
        <f t="shared" si="283"/>
        <v>0</v>
      </c>
      <c r="FD152" s="40">
        <f t="shared" si="284"/>
        <v>2</v>
      </c>
      <c r="FE152" s="40">
        <f t="shared" si="285"/>
        <v>3</v>
      </c>
      <c r="FF152" s="40">
        <f t="shared" si="286"/>
        <v>1</v>
      </c>
      <c r="FG152" s="40">
        <f t="shared" si="287"/>
        <v>1</v>
      </c>
      <c r="FH152" s="40">
        <f t="shared" si="288"/>
        <v>0</v>
      </c>
      <c r="FI152" s="40">
        <f t="shared" si="289"/>
        <v>2</v>
      </c>
      <c r="FJ152" s="40">
        <f t="shared" si="290"/>
        <v>1</v>
      </c>
      <c r="FK152" s="38">
        <f t="shared" si="336"/>
        <v>13</v>
      </c>
      <c r="FL152">
        <v>5</v>
      </c>
      <c r="FM152">
        <v>4</v>
      </c>
      <c r="FN152">
        <v>6</v>
      </c>
      <c r="FO152">
        <v>6</v>
      </c>
      <c r="FP152">
        <v>4</v>
      </c>
      <c r="FQ152">
        <v>4</v>
      </c>
      <c r="FR152">
        <v>4</v>
      </c>
      <c r="FS152">
        <v>4</v>
      </c>
      <c r="FT152">
        <v>5</v>
      </c>
      <c r="FU152">
        <v>5</v>
      </c>
      <c r="FV152" s="38">
        <f t="shared" si="301"/>
        <v>28</v>
      </c>
      <c r="FW152" s="38">
        <f t="shared" si="302"/>
        <v>19</v>
      </c>
      <c r="FX152">
        <v>4</v>
      </c>
      <c r="FY152">
        <v>5</v>
      </c>
      <c r="FZ152">
        <v>5</v>
      </c>
      <c r="GA152">
        <v>5</v>
      </c>
      <c r="GB152">
        <v>4</v>
      </c>
      <c r="GC152">
        <v>5</v>
      </c>
      <c r="GD152">
        <v>5</v>
      </c>
      <c r="GE152">
        <v>5</v>
      </c>
      <c r="GF152">
        <v>5</v>
      </c>
      <c r="GG152">
        <v>5</v>
      </c>
      <c r="GH152">
        <v>5</v>
      </c>
      <c r="GI152">
        <v>5</v>
      </c>
      <c r="GJ152">
        <v>5</v>
      </c>
      <c r="GK152">
        <v>5</v>
      </c>
      <c r="GL152">
        <v>5</v>
      </c>
      <c r="GM152">
        <v>5</v>
      </c>
      <c r="GN152">
        <v>5</v>
      </c>
      <c r="GO152">
        <v>5</v>
      </c>
      <c r="GP152">
        <v>5</v>
      </c>
      <c r="GQ152">
        <v>5</v>
      </c>
      <c r="GR152">
        <v>5</v>
      </c>
      <c r="GS152">
        <v>5</v>
      </c>
      <c r="GT152">
        <v>5</v>
      </c>
      <c r="GU152">
        <v>5</v>
      </c>
      <c r="GV152">
        <v>5</v>
      </c>
      <c r="GW152">
        <v>5</v>
      </c>
      <c r="GX152">
        <v>5</v>
      </c>
      <c r="GY152">
        <v>5</v>
      </c>
      <c r="GZ152">
        <v>5</v>
      </c>
      <c r="HA152">
        <v>5</v>
      </c>
      <c r="HB152">
        <v>5</v>
      </c>
      <c r="HC152">
        <v>5</v>
      </c>
      <c r="HD152" s="38">
        <f t="shared" si="303"/>
        <v>4.75</v>
      </c>
      <c r="HE152" s="38">
        <f t="shared" si="304"/>
        <v>4.666666666666667</v>
      </c>
      <c r="HF152" s="38">
        <f t="shared" si="305"/>
        <v>5</v>
      </c>
      <c r="HG152" s="38">
        <f t="shared" si="306"/>
        <v>5</v>
      </c>
      <c r="HH152" s="38">
        <f t="shared" si="307"/>
        <v>5</v>
      </c>
      <c r="HI152" s="38">
        <f t="shared" si="308"/>
        <v>5</v>
      </c>
      <c r="HJ152" s="38">
        <f t="shared" si="309"/>
        <v>5</v>
      </c>
      <c r="HK152" s="38">
        <f t="shared" si="310"/>
        <v>5</v>
      </c>
      <c r="HL152" t="s">
        <v>693</v>
      </c>
      <c r="HM152">
        <v>1</v>
      </c>
      <c r="HN152" t="s">
        <v>1090</v>
      </c>
      <c r="HO152">
        <v>1</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1</v>
      </c>
      <c r="JA152">
        <v>1</v>
      </c>
      <c r="JB152">
        <v>0</v>
      </c>
      <c r="JC152">
        <v>0</v>
      </c>
      <c r="JD152">
        <v>0</v>
      </c>
      <c r="JE152">
        <v>0</v>
      </c>
      <c r="JF152">
        <v>1</v>
      </c>
      <c r="JG152">
        <v>1</v>
      </c>
      <c r="JH152">
        <v>0</v>
      </c>
      <c r="JI152">
        <v>0</v>
      </c>
      <c r="JJ152">
        <v>0</v>
      </c>
      <c r="JK152">
        <v>0</v>
      </c>
      <c r="JL152">
        <v>0</v>
      </c>
      <c r="JM152">
        <v>0</v>
      </c>
      <c r="JN152">
        <v>0</v>
      </c>
      <c r="JO152">
        <v>3</v>
      </c>
      <c r="JP152">
        <v>3</v>
      </c>
      <c r="JQ152">
        <v>3</v>
      </c>
      <c r="JR152">
        <v>3</v>
      </c>
      <c r="JS152">
        <v>1</v>
      </c>
      <c r="JT152">
        <v>3</v>
      </c>
      <c r="JU152">
        <v>2</v>
      </c>
      <c r="JV152">
        <v>3</v>
      </c>
      <c r="JW152">
        <v>3</v>
      </c>
      <c r="JX152">
        <v>3</v>
      </c>
      <c r="JY152">
        <v>3</v>
      </c>
      <c r="JZ152">
        <v>3</v>
      </c>
      <c r="KA152">
        <v>3</v>
      </c>
      <c r="KB152" s="32">
        <v>3</v>
      </c>
      <c r="KC152" s="32">
        <v>3</v>
      </c>
      <c r="KD152" s="52">
        <f t="shared" si="311"/>
        <v>30</v>
      </c>
      <c r="KE152" s="48">
        <f>JZ152+KA152+KB152+KC152</f>
        <v>12</v>
      </c>
      <c r="KF152" s="53">
        <f t="shared" si="313"/>
        <v>42</v>
      </c>
      <c r="KG152">
        <v>81</v>
      </c>
      <c r="KH152">
        <v>0</v>
      </c>
      <c r="KI152">
        <v>1</v>
      </c>
      <c r="KJ152">
        <v>0</v>
      </c>
      <c r="KK152">
        <v>0</v>
      </c>
      <c r="KL152">
        <v>0</v>
      </c>
      <c r="KM152">
        <v>0</v>
      </c>
      <c r="KN152">
        <v>0</v>
      </c>
      <c r="KO152">
        <v>0</v>
      </c>
      <c r="KP152">
        <v>0</v>
      </c>
      <c r="KQ152">
        <v>0</v>
      </c>
      <c r="KR152">
        <v>0</v>
      </c>
      <c r="KS152" t="s">
        <v>1091</v>
      </c>
      <c r="KT152" t="s">
        <v>1092</v>
      </c>
      <c r="KU152" t="s">
        <v>1093</v>
      </c>
      <c r="KV152">
        <v>6</v>
      </c>
      <c r="KW152">
        <v>1</v>
      </c>
      <c r="KX152">
        <v>1</v>
      </c>
      <c r="KY152">
        <v>1</v>
      </c>
      <c r="KZ152">
        <v>1</v>
      </c>
      <c r="LA152">
        <v>2</v>
      </c>
      <c r="LB152">
        <v>2</v>
      </c>
      <c r="LC152">
        <v>2</v>
      </c>
      <c r="LD152">
        <v>2</v>
      </c>
      <c r="LE152">
        <v>1</v>
      </c>
      <c r="LF152">
        <v>1</v>
      </c>
      <c r="LG152" t="s">
        <v>1094</v>
      </c>
      <c r="LH152">
        <v>5</v>
      </c>
      <c r="LI152">
        <v>5</v>
      </c>
      <c r="LJ152">
        <v>5</v>
      </c>
      <c r="LK152">
        <v>5</v>
      </c>
      <c r="LL152">
        <v>3</v>
      </c>
      <c r="LM152">
        <v>3</v>
      </c>
      <c r="LN152">
        <v>5</v>
      </c>
      <c r="LO152">
        <v>2</v>
      </c>
      <c r="LP152">
        <v>3</v>
      </c>
      <c r="LQ152">
        <v>4</v>
      </c>
      <c r="LR152">
        <v>4</v>
      </c>
      <c r="LS152">
        <v>4</v>
      </c>
      <c r="LT152">
        <v>3</v>
      </c>
      <c r="LU152">
        <v>4</v>
      </c>
      <c r="LV152">
        <v>4</v>
      </c>
      <c r="LW152">
        <v>3</v>
      </c>
      <c r="LX152">
        <v>3</v>
      </c>
      <c r="LY152">
        <v>3</v>
      </c>
      <c r="LZ152">
        <v>4</v>
      </c>
      <c r="MA152">
        <v>5</v>
      </c>
      <c r="MB152" s="3">
        <f t="shared" si="337"/>
        <v>5</v>
      </c>
      <c r="MC152" s="3">
        <f t="shared" si="291"/>
        <v>1</v>
      </c>
      <c r="MD152" s="3">
        <f t="shared" si="326"/>
        <v>5</v>
      </c>
      <c r="ME152" s="3">
        <f t="shared" si="327"/>
        <v>5</v>
      </c>
      <c r="MF152" s="3">
        <f t="shared" si="324"/>
        <v>3</v>
      </c>
      <c r="MG152" s="3">
        <f t="shared" si="325"/>
        <v>3</v>
      </c>
      <c r="MH152" s="3">
        <f t="shared" si="292"/>
        <v>1</v>
      </c>
      <c r="MI152" s="3">
        <f t="shared" si="293"/>
        <v>4</v>
      </c>
      <c r="MJ152" s="3">
        <f t="shared" si="314"/>
        <v>3</v>
      </c>
      <c r="MK152" s="3">
        <f t="shared" si="328"/>
        <v>4</v>
      </c>
      <c r="ML152" s="3">
        <f t="shared" si="315"/>
        <v>4</v>
      </c>
      <c r="MM152" s="3">
        <f t="shared" si="316"/>
        <v>4</v>
      </c>
      <c r="MN152" s="3">
        <f t="shared" si="317"/>
        <v>3</v>
      </c>
      <c r="MO152" s="3">
        <f t="shared" si="329"/>
        <v>4</v>
      </c>
      <c r="MP152" s="3">
        <f t="shared" si="318"/>
        <v>4</v>
      </c>
      <c r="MQ152" s="3">
        <f t="shared" si="319"/>
        <v>3</v>
      </c>
      <c r="MR152" s="3">
        <f t="shared" si="331"/>
        <v>3</v>
      </c>
      <c r="MS152" s="3">
        <f t="shared" si="294"/>
        <v>3</v>
      </c>
      <c r="MT152" s="3">
        <f t="shared" si="330"/>
        <v>4</v>
      </c>
      <c r="MU152" s="3">
        <f t="shared" si="295"/>
        <v>1</v>
      </c>
      <c r="MV152" s="34">
        <f t="shared" si="296"/>
        <v>67</v>
      </c>
      <c r="MW152">
        <v>3</v>
      </c>
      <c r="MX152">
        <v>2</v>
      </c>
      <c r="MY152">
        <v>3</v>
      </c>
      <c r="MZ152">
        <v>3</v>
      </c>
      <c r="NA152">
        <v>2</v>
      </c>
      <c r="NB152">
        <v>3</v>
      </c>
      <c r="NC152">
        <v>2</v>
      </c>
      <c r="ND152">
        <v>2</v>
      </c>
      <c r="NE152">
        <v>3</v>
      </c>
      <c r="NF152">
        <v>2</v>
      </c>
      <c r="NG152">
        <v>2</v>
      </c>
      <c r="NH152" s="59">
        <f t="shared" si="320"/>
        <v>0</v>
      </c>
      <c r="NI152">
        <f t="shared" si="321"/>
        <v>50</v>
      </c>
      <c r="NJ152">
        <f t="shared" si="322"/>
        <v>25</v>
      </c>
      <c r="NK152" s="34">
        <f t="shared" si="323"/>
        <v>50</v>
      </c>
    </row>
    <row r="153" spans="1:375" x14ac:dyDescent="0.2">
      <c r="A153" t="s">
        <v>241</v>
      </c>
      <c r="B153">
        <v>152</v>
      </c>
      <c r="C153" s="26">
        <v>43138</v>
      </c>
      <c r="D153">
        <v>1</v>
      </c>
      <c r="E153">
        <v>3</v>
      </c>
      <c r="F153">
        <v>4</v>
      </c>
      <c r="G153">
        <v>0</v>
      </c>
      <c r="H153">
        <v>1</v>
      </c>
      <c r="I153">
        <v>0</v>
      </c>
      <c r="J153">
        <v>0</v>
      </c>
      <c r="K153">
        <v>0</v>
      </c>
      <c r="M153">
        <v>1</v>
      </c>
      <c r="N153">
        <v>1</v>
      </c>
      <c r="O153">
        <v>0</v>
      </c>
      <c r="P153">
        <v>4</v>
      </c>
      <c r="Q153">
        <v>3</v>
      </c>
      <c r="R153">
        <v>2</v>
      </c>
      <c r="S153">
        <v>1</v>
      </c>
      <c r="T153">
        <f t="shared" si="332"/>
        <v>-1</v>
      </c>
      <c r="U153">
        <f t="shared" si="333"/>
        <v>0</v>
      </c>
      <c r="V153" s="35">
        <f t="shared" si="334"/>
        <v>11</v>
      </c>
      <c r="W153">
        <v>2</v>
      </c>
      <c r="X153">
        <v>2</v>
      </c>
      <c r="Y153">
        <v>2</v>
      </c>
      <c r="Z153">
        <v>1</v>
      </c>
      <c r="AA153">
        <v>1</v>
      </c>
      <c r="AB153">
        <v>2</v>
      </c>
      <c r="AC153">
        <v>2</v>
      </c>
      <c r="AD153">
        <v>2</v>
      </c>
      <c r="AE153">
        <v>2</v>
      </c>
      <c r="AF153">
        <v>2</v>
      </c>
      <c r="AG153">
        <v>2</v>
      </c>
      <c r="AH153">
        <v>2</v>
      </c>
      <c r="AI153">
        <v>2</v>
      </c>
      <c r="AJ153" s="38">
        <f t="shared" si="297"/>
        <v>8</v>
      </c>
      <c r="AK153" s="38">
        <f t="shared" si="298"/>
        <v>6</v>
      </c>
      <c r="AL153" s="38">
        <f t="shared" si="299"/>
        <v>10</v>
      </c>
      <c r="AM153" s="38">
        <f t="shared" si="300"/>
        <v>24</v>
      </c>
      <c r="AN153">
        <v>1</v>
      </c>
      <c r="AO153">
        <v>0</v>
      </c>
      <c r="AP153">
        <v>0</v>
      </c>
      <c r="AQ153">
        <v>0</v>
      </c>
      <c r="AR153">
        <v>0</v>
      </c>
      <c r="AS153">
        <v>1</v>
      </c>
      <c r="AT153">
        <v>0</v>
      </c>
      <c r="AU153">
        <v>0</v>
      </c>
      <c r="AV153">
        <v>0</v>
      </c>
      <c r="AW153">
        <v>0</v>
      </c>
      <c r="AX153">
        <v>1</v>
      </c>
      <c r="AY153">
        <v>0</v>
      </c>
      <c r="AZ153">
        <v>0</v>
      </c>
      <c r="BA153">
        <v>0</v>
      </c>
      <c r="BB153">
        <v>0</v>
      </c>
      <c r="BC153">
        <v>1</v>
      </c>
      <c r="BD153">
        <v>0</v>
      </c>
      <c r="BE153">
        <v>0</v>
      </c>
      <c r="BF153">
        <v>0</v>
      </c>
      <c r="BG153">
        <v>0</v>
      </c>
      <c r="BH153">
        <v>1</v>
      </c>
      <c r="BI153">
        <v>0</v>
      </c>
      <c r="BJ153">
        <v>0</v>
      </c>
      <c r="BK153">
        <v>0</v>
      </c>
      <c r="BL153">
        <v>0</v>
      </c>
      <c r="BM153">
        <v>1</v>
      </c>
      <c r="BN153">
        <v>0</v>
      </c>
      <c r="BO153">
        <v>0</v>
      </c>
      <c r="BP153">
        <v>0</v>
      </c>
      <c r="BQ153">
        <v>0</v>
      </c>
      <c r="BR153">
        <v>1</v>
      </c>
      <c r="BS153">
        <v>0</v>
      </c>
      <c r="BT153">
        <v>0</v>
      </c>
      <c r="BU153">
        <v>0</v>
      </c>
      <c r="BV153">
        <v>0</v>
      </c>
      <c r="BW153">
        <v>1</v>
      </c>
      <c r="BX153">
        <v>0</v>
      </c>
      <c r="BY153">
        <v>0</v>
      </c>
      <c r="BZ153">
        <v>0</v>
      </c>
      <c r="CA153">
        <v>0</v>
      </c>
      <c r="CB153">
        <v>1</v>
      </c>
      <c r="CC153">
        <v>0</v>
      </c>
      <c r="CD153">
        <v>0</v>
      </c>
      <c r="CE153">
        <v>0</v>
      </c>
      <c r="CF153">
        <v>0</v>
      </c>
      <c r="CG153">
        <v>1</v>
      </c>
      <c r="CH153">
        <v>0</v>
      </c>
      <c r="CI153">
        <v>0</v>
      </c>
      <c r="CJ153">
        <v>0</v>
      </c>
      <c r="CK153">
        <v>0</v>
      </c>
      <c r="CL153">
        <v>0</v>
      </c>
      <c r="CM153">
        <v>0</v>
      </c>
      <c r="CN153">
        <v>0</v>
      </c>
      <c r="CO153">
        <v>1</v>
      </c>
      <c r="CP153">
        <v>0</v>
      </c>
      <c r="CQ153">
        <v>1</v>
      </c>
      <c r="CR153">
        <v>0</v>
      </c>
      <c r="CS153">
        <v>0</v>
      </c>
      <c r="CT153">
        <v>0</v>
      </c>
      <c r="CU153">
        <v>0</v>
      </c>
      <c r="CV153">
        <v>1</v>
      </c>
      <c r="CW153">
        <v>0</v>
      </c>
      <c r="CX153">
        <v>0</v>
      </c>
      <c r="CY153">
        <v>0</v>
      </c>
      <c r="CZ153">
        <v>0</v>
      </c>
      <c r="DA153">
        <v>0</v>
      </c>
      <c r="DB153">
        <v>1</v>
      </c>
      <c r="DC153">
        <v>0</v>
      </c>
      <c r="DD153">
        <v>0</v>
      </c>
      <c r="DE153">
        <v>0</v>
      </c>
      <c r="DF153">
        <v>1</v>
      </c>
      <c r="DG153">
        <v>0</v>
      </c>
      <c r="DH153">
        <v>0</v>
      </c>
      <c r="DI153">
        <v>0</v>
      </c>
      <c r="DJ153">
        <v>0</v>
      </c>
      <c r="DK153">
        <v>1</v>
      </c>
      <c r="DL153">
        <v>0</v>
      </c>
      <c r="DM153">
        <v>0</v>
      </c>
      <c r="DN153">
        <v>0</v>
      </c>
      <c r="DO153">
        <v>0</v>
      </c>
      <c r="DP153">
        <v>1</v>
      </c>
      <c r="DQ153">
        <v>0</v>
      </c>
      <c r="DR153">
        <v>0</v>
      </c>
      <c r="DS153">
        <v>0</v>
      </c>
      <c r="DT153">
        <v>0</v>
      </c>
      <c r="DU153">
        <v>1</v>
      </c>
      <c r="DV153">
        <v>0</v>
      </c>
      <c r="DW153">
        <v>0</v>
      </c>
      <c r="DX153">
        <v>0</v>
      </c>
      <c r="DY153">
        <v>0</v>
      </c>
      <c r="DZ153">
        <v>1</v>
      </c>
      <c r="EA153">
        <v>0</v>
      </c>
      <c r="EB153">
        <v>0</v>
      </c>
      <c r="EC153">
        <v>0</v>
      </c>
      <c r="ED153">
        <v>0</v>
      </c>
      <c r="EF153">
        <v>1</v>
      </c>
      <c r="EG153">
        <v>0</v>
      </c>
      <c r="EH153">
        <v>0</v>
      </c>
      <c r="EI153">
        <v>0</v>
      </c>
      <c r="EJ153">
        <v>0</v>
      </c>
      <c r="EK153">
        <v>1</v>
      </c>
      <c r="EL153">
        <v>0</v>
      </c>
      <c r="EM153">
        <v>0</v>
      </c>
      <c r="EN153">
        <v>0</v>
      </c>
      <c r="EO153">
        <v>0</v>
      </c>
      <c r="EP153" s="40">
        <f t="shared" si="270"/>
        <v>0</v>
      </c>
      <c r="EQ153" s="40">
        <f t="shared" si="271"/>
        <v>0</v>
      </c>
      <c r="ER153" s="40">
        <f t="shared" si="272"/>
        <v>0</v>
      </c>
      <c r="ES153" s="40">
        <f t="shared" si="273"/>
        <v>0</v>
      </c>
      <c r="ET153" s="40">
        <f t="shared" si="274"/>
        <v>0</v>
      </c>
      <c r="EU153" s="40">
        <f t="shared" si="275"/>
        <v>0</v>
      </c>
      <c r="EV153" s="40">
        <f t="shared" si="276"/>
        <v>0</v>
      </c>
      <c r="EW153" s="40">
        <f t="shared" si="277"/>
        <v>0</v>
      </c>
      <c r="EX153" s="40">
        <f t="shared" si="278"/>
        <v>0</v>
      </c>
      <c r="EY153" s="40">
        <f t="shared" si="279"/>
        <v>0</v>
      </c>
      <c r="EZ153" s="40">
        <f t="shared" si="280"/>
        <v>3</v>
      </c>
      <c r="FA153" s="40">
        <f t="shared" si="281"/>
        <v>0</v>
      </c>
      <c r="FB153" s="40">
        <f t="shared" si="282"/>
        <v>0</v>
      </c>
      <c r="FC153" s="40">
        <f t="shared" si="283"/>
        <v>1</v>
      </c>
      <c r="FD153" s="40">
        <f t="shared" si="284"/>
        <v>0</v>
      </c>
      <c r="FE153" s="40">
        <f t="shared" si="285"/>
        <v>0</v>
      </c>
      <c r="FF153" s="40">
        <f t="shared" si="286"/>
        <v>0</v>
      </c>
      <c r="FG153" s="40">
        <f t="shared" si="287"/>
        <v>0</v>
      </c>
      <c r="FH153" s="40">
        <f t="shared" si="288"/>
        <v>0</v>
      </c>
      <c r="FI153" s="40">
        <f t="shared" si="289"/>
        <v>0</v>
      </c>
      <c r="FJ153" s="40">
        <f t="shared" si="290"/>
        <v>0</v>
      </c>
      <c r="FK153" s="38">
        <f t="shared" si="336"/>
        <v>4</v>
      </c>
      <c r="FL153">
        <v>6</v>
      </c>
      <c r="FM153">
        <v>7</v>
      </c>
      <c r="FN153">
        <v>7</v>
      </c>
      <c r="FO153">
        <v>6</v>
      </c>
      <c r="FP153">
        <v>6</v>
      </c>
      <c r="FQ153">
        <v>6</v>
      </c>
      <c r="FR153">
        <v>6</v>
      </c>
      <c r="FS153">
        <v>6</v>
      </c>
      <c r="FT153">
        <v>6</v>
      </c>
      <c r="FU153">
        <v>6</v>
      </c>
      <c r="FV153" s="38">
        <f t="shared" si="301"/>
        <v>37</v>
      </c>
      <c r="FW153" s="38">
        <f t="shared" si="302"/>
        <v>25</v>
      </c>
      <c r="FX153">
        <v>3</v>
      </c>
      <c r="FY153">
        <v>3</v>
      </c>
      <c r="FZ153">
        <v>3</v>
      </c>
      <c r="GA153">
        <v>3</v>
      </c>
      <c r="GB153">
        <v>3</v>
      </c>
      <c r="GC153">
        <v>3</v>
      </c>
      <c r="GD153">
        <v>3</v>
      </c>
      <c r="GE153">
        <v>3</v>
      </c>
      <c r="GF153">
        <v>3</v>
      </c>
      <c r="GG153">
        <v>3</v>
      </c>
      <c r="GH153">
        <v>3</v>
      </c>
      <c r="GI153">
        <v>3</v>
      </c>
      <c r="GJ153">
        <v>3</v>
      </c>
      <c r="GK153">
        <v>3</v>
      </c>
      <c r="GL153">
        <v>3</v>
      </c>
      <c r="GM153">
        <v>3</v>
      </c>
      <c r="GN153">
        <v>3</v>
      </c>
      <c r="GO153">
        <v>3</v>
      </c>
      <c r="GP153">
        <v>3</v>
      </c>
      <c r="GQ153">
        <v>3</v>
      </c>
      <c r="GR153">
        <v>3</v>
      </c>
      <c r="GS153">
        <v>3</v>
      </c>
      <c r="GT153">
        <v>3</v>
      </c>
      <c r="GU153">
        <v>3</v>
      </c>
      <c r="GV153">
        <v>3</v>
      </c>
      <c r="GW153">
        <v>3</v>
      </c>
      <c r="GX153">
        <v>3</v>
      </c>
      <c r="GY153">
        <v>3</v>
      </c>
      <c r="GZ153">
        <v>3</v>
      </c>
      <c r="HA153">
        <v>3</v>
      </c>
      <c r="HB153">
        <v>3</v>
      </c>
      <c r="HC153">
        <v>3</v>
      </c>
      <c r="HD153" s="38">
        <f t="shared" si="303"/>
        <v>3</v>
      </c>
      <c r="HE153" s="38">
        <f t="shared" si="304"/>
        <v>3</v>
      </c>
      <c r="HF153" s="38">
        <f t="shared" si="305"/>
        <v>3</v>
      </c>
      <c r="HG153" s="38">
        <f t="shared" si="306"/>
        <v>3</v>
      </c>
      <c r="HH153" s="38">
        <f t="shared" si="307"/>
        <v>3</v>
      </c>
      <c r="HI153" s="38">
        <f t="shared" si="308"/>
        <v>3</v>
      </c>
      <c r="HJ153" s="38">
        <f t="shared" si="309"/>
        <v>3</v>
      </c>
      <c r="HK153" s="38">
        <f t="shared" si="310"/>
        <v>3</v>
      </c>
      <c r="HL153" t="s">
        <v>609</v>
      </c>
      <c r="HM153">
        <v>1</v>
      </c>
      <c r="HN153" t="s">
        <v>879</v>
      </c>
      <c r="HO153">
        <v>1</v>
      </c>
      <c r="HP153">
        <v>0</v>
      </c>
      <c r="HQ153">
        <v>0</v>
      </c>
      <c r="HR153">
        <v>0</v>
      </c>
      <c r="HS153">
        <v>0</v>
      </c>
      <c r="HT153">
        <v>1</v>
      </c>
      <c r="HU153">
        <v>0</v>
      </c>
      <c r="HV153">
        <v>0</v>
      </c>
      <c r="HW153">
        <v>0</v>
      </c>
      <c r="HX153">
        <v>1</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1</v>
      </c>
      <c r="JG153">
        <v>1</v>
      </c>
      <c r="JH153">
        <v>0</v>
      </c>
      <c r="JI153">
        <v>0</v>
      </c>
      <c r="JJ153">
        <v>0</v>
      </c>
      <c r="JK153">
        <v>0</v>
      </c>
      <c r="JL153">
        <v>0</v>
      </c>
      <c r="JM153">
        <v>0</v>
      </c>
      <c r="JN153">
        <v>0</v>
      </c>
      <c r="JO153">
        <v>1</v>
      </c>
      <c r="JP153">
        <v>1</v>
      </c>
      <c r="JQ153">
        <v>1</v>
      </c>
      <c r="JR153">
        <v>1</v>
      </c>
      <c r="JS153">
        <v>1</v>
      </c>
      <c r="JT153">
        <v>1</v>
      </c>
      <c r="JU153">
        <v>1</v>
      </c>
      <c r="JV153">
        <v>1</v>
      </c>
      <c r="JW153">
        <v>1</v>
      </c>
      <c r="JX153">
        <v>1</v>
      </c>
      <c r="JY153">
        <v>1</v>
      </c>
      <c r="JZ153">
        <v>1</v>
      </c>
      <c r="KA153">
        <v>1</v>
      </c>
      <c r="KB153">
        <v>1</v>
      </c>
      <c r="KC153">
        <v>1</v>
      </c>
      <c r="KD153" s="52">
        <f t="shared" si="311"/>
        <v>11</v>
      </c>
      <c r="KE153" s="48">
        <f t="shared" si="312"/>
        <v>4</v>
      </c>
      <c r="KF153" s="53">
        <f t="shared" si="313"/>
        <v>15</v>
      </c>
      <c r="KG153">
        <v>47</v>
      </c>
      <c r="KH153">
        <v>0</v>
      </c>
      <c r="KI153">
        <v>0</v>
      </c>
      <c r="KJ153">
        <v>0</v>
      </c>
      <c r="KK153">
        <v>0</v>
      </c>
      <c r="KL153">
        <v>1</v>
      </c>
      <c r="KM153">
        <v>0</v>
      </c>
      <c r="KN153">
        <v>0</v>
      </c>
      <c r="KO153">
        <v>0</v>
      </c>
      <c r="KP153">
        <v>0</v>
      </c>
      <c r="KQ153">
        <v>0</v>
      </c>
      <c r="KR153">
        <v>0</v>
      </c>
      <c r="KS153" t="s">
        <v>580</v>
      </c>
      <c r="KT153" t="s">
        <v>580</v>
      </c>
      <c r="KU153" t="s">
        <v>879</v>
      </c>
      <c r="KV153">
        <v>2</v>
      </c>
      <c r="KW153">
        <v>0</v>
      </c>
      <c r="KX153">
        <v>1</v>
      </c>
      <c r="KY153">
        <v>1</v>
      </c>
      <c r="KZ153">
        <v>1</v>
      </c>
      <c r="LA153">
        <v>2</v>
      </c>
      <c r="LB153">
        <v>2</v>
      </c>
      <c r="LC153">
        <v>2</v>
      </c>
      <c r="LD153">
        <v>2</v>
      </c>
      <c r="LE153">
        <v>2</v>
      </c>
      <c r="LF153">
        <v>2</v>
      </c>
      <c r="LG153" t="s">
        <v>580</v>
      </c>
      <c r="LH153">
        <v>2</v>
      </c>
      <c r="LI153">
        <v>1</v>
      </c>
      <c r="LJ153">
        <v>2</v>
      </c>
      <c r="LK153">
        <v>2</v>
      </c>
      <c r="LL153">
        <v>2</v>
      </c>
      <c r="LM153">
        <v>2</v>
      </c>
      <c r="LN153">
        <v>2</v>
      </c>
      <c r="LO153">
        <v>3</v>
      </c>
      <c r="LP153">
        <v>3</v>
      </c>
      <c r="LQ153">
        <v>2</v>
      </c>
      <c r="LR153">
        <v>2</v>
      </c>
      <c r="LS153">
        <v>2</v>
      </c>
      <c r="LT153">
        <v>2</v>
      </c>
      <c r="LU153">
        <v>2</v>
      </c>
      <c r="LV153">
        <v>2</v>
      </c>
      <c r="LW153">
        <v>2</v>
      </c>
      <c r="LX153">
        <v>2</v>
      </c>
      <c r="LY153">
        <v>2</v>
      </c>
      <c r="LZ153">
        <v>2</v>
      </c>
      <c r="MA153">
        <v>2</v>
      </c>
      <c r="MB153" s="3">
        <f t="shared" si="337"/>
        <v>2</v>
      </c>
      <c r="MC153" s="3">
        <f t="shared" si="291"/>
        <v>5</v>
      </c>
      <c r="MD153" s="3">
        <f t="shared" si="326"/>
        <v>2</v>
      </c>
      <c r="ME153" s="3">
        <f t="shared" si="327"/>
        <v>2</v>
      </c>
      <c r="MF153" s="3">
        <f t="shared" si="324"/>
        <v>2</v>
      </c>
      <c r="MG153" s="3">
        <f t="shared" si="325"/>
        <v>2</v>
      </c>
      <c r="MH153" s="3">
        <f t="shared" si="292"/>
        <v>4</v>
      </c>
      <c r="MI153" s="3">
        <f t="shared" si="293"/>
        <v>3</v>
      </c>
      <c r="MJ153" s="3">
        <f t="shared" si="314"/>
        <v>3</v>
      </c>
      <c r="MK153" s="3">
        <f t="shared" si="328"/>
        <v>2</v>
      </c>
      <c r="ML153" s="3">
        <f t="shared" si="315"/>
        <v>2</v>
      </c>
      <c r="MM153" s="3">
        <f t="shared" si="316"/>
        <v>2</v>
      </c>
      <c r="MN153" s="3">
        <f t="shared" si="317"/>
        <v>2</v>
      </c>
      <c r="MO153" s="3">
        <f t="shared" si="329"/>
        <v>2</v>
      </c>
      <c r="MP153" s="3">
        <f t="shared" si="318"/>
        <v>2</v>
      </c>
      <c r="MQ153" s="3">
        <f t="shared" si="319"/>
        <v>2</v>
      </c>
      <c r="MR153" s="3">
        <f t="shared" si="331"/>
        <v>2</v>
      </c>
      <c r="MS153" s="3">
        <f t="shared" si="294"/>
        <v>4</v>
      </c>
      <c r="MT153" s="3">
        <f t="shared" si="330"/>
        <v>2</v>
      </c>
      <c r="MU153" s="3">
        <f t="shared" si="295"/>
        <v>4</v>
      </c>
      <c r="MV153" s="34">
        <f t="shared" si="296"/>
        <v>51</v>
      </c>
      <c r="MW153">
        <v>1</v>
      </c>
      <c r="MX153">
        <v>2</v>
      </c>
      <c r="MY153">
        <v>2</v>
      </c>
      <c r="MZ153">
        <v>1</v>
      </c>
      <c r="NA153">
        <v>1</v>
      </c>
      <c r="NB153">
        <v>2</v>
      </c>
      <c r="NC153">
        <v>1</v>
      </c>
      <c r="ND153">
        <v>1</v>
      </c>
      <c r="NE153">
        <v>1</v>
      </c>
      <c r="NF153">
        <v>1</v>
      </c>
      <c r="NG153">
        <v>2</v>
      </c>
      <c r="NH153" s="59">
        <f t="shared" si="320"/>
        <v>0</v>
      </c>
      <c r="NI153">
        <f t="shared" si="321"/>
        <v>50</v>
      </c>
      <c r="NJ153">
        <f t="shared" si="322"/>
        <v>13</v>
      </c>
      <c r="NK153" s="34">
        <f t="shared" si="323"/>
        <v>26</v>
      </c>
    </row>
    <row r="154" spans="1:375" x14ac:dyDescent="0.2">
      <c r="A154" t="s">
        <v>242</v>
      </c>
      <c r="B154">
        <v>153</v>
      </c>
      <c r="C154" s="26">
        <v>42969</v>
      </c>
      <c r="D154">
        <v>8</v>
      </c>
      <c r="E154">
        <v>10</v>
      </c>
      <c r="F154">
        <v>8</v>
      </c>
      <c r="G154">
        <v>1</v>
      </c>
      <c r="H154">
        <v>0</v>
      </c>
      <c r="I154">
        <v>0</v>
      </c>
      <c r="J154">
        <v>0</v>
      </c>
      <c r="K154">
        <v>0</v>
      </c>
      <c r="L154">
        <v>0</v>
      </c>
      <c r="M154">
        <v>0</v>
      </c>
      <c r="N154">
        <v>0</v>
      </c>
      <c r="O154">
        <v>0</v>
      </c>
      <c r="P154">
        <v>1</v>
      </c>
      <c r="Q154">
        <v>0</v>
      </c>
      <c r="R154">
        <v>0</v>
      </c>
      <c r="S154">
        <v>1</v>
      </c>
      <c r="T154">
        <f t="shared" si="332"/>
        <v>0</v>
      </c>
      <c r="U154">
        <f t="shared" si="333"/>
        <v>0</v>
      </c>
      <c r="V154" s="35">
        <f t="shared" si="334"/>
        <v>2</v>
      </c>
      <c r="W154">
        <v>1</v>
      </c>
      <c r="X154">
        <v>3</v>
      </c>
      <c r="Y154">
        <v>3</v>
      </c>
      <c r="Z154">
        <v>0</v>
      </c>
      <c r="AA154">
        <v>2</v>
      </c>
      <c r="AB154">
        <v>1</v>
      </c>
      <c r="AC154">
        <v>0</v>
      </c>
      <c r="AD154">
        <v>0</v>
      </c>
      <c r="AE154">
        <v>0</v>
      </c>
      <c r="AF154">
        <v>1</v>
      </c>
      <c r="AG154">
        <v>0</v>
      </c>
      <c r="AH154">
        <v>1</v>
      </c>
      <c r="AI154">
        <v>0</v>
      </c>
      <c r="AJ154" s="38">
        <f t="shared" si="297"/>
        <v>1</v>
      </c>
      <c r="AK154" s="38">
        <f t="shared" si="298"/>
        <v>1</v>
      </c>
      <c r="AL154" s="38">
        <f t="shared" si="299"/>
        <v>10</v>
      </c>
      <c r="AM154" s="38">
        <f t="shared" si="300"/>
        <v>12</v>
      </c>
      <c r="AN154">
        <v>1</v>
      </c>
      <c r="AO154">
        <v>0</v>
      </c>
      <c r="AP154">
        <v>0</v>
      </c>
      <c r="AQ154">
        <v>0</v>
      </c>
      <c r="AR154">
        <v>0</v>
      </c>
      <c r="AS154">
        <v>1</v>
      </c>
      <c r="AT154">
        <v>0</v>
      </c>
      <c r="AU154">
        <v>0</v>
      </c>
      <c r="AV154">
        <v>0</v>
      </c>
      <c r="AW154">
        <v>0</v>
      </c>
      <c r="AX154">
        <v>1</v>
      </c>
      <c r="AY154">
        <v>0</v>
      </c>
      <c r="AZ154">
        <v>0</v>
      </c>
      <c r="BA154">
        <v>0</v>
      </c>
      <c r="BB154">
        <v>0</v>
      </c>
      <c r="BC154">
        <v>1</v>
      </c>
      <c r="BD154">
        <v>0</v>
      </c>
      <c r="BE154">
        <v>0</v>
      </c>
      <c r="BF154">
        <v>0</v>
      </c>
      <c r="BG154">
        <v>0</v>
      </c>
      <c r="BH154">
        <v>1</v>
      </c>
      <c r="BI154">
        <v>0</v>
      </c>
      <c r="BJ154">
        <v>0</v>
      </c>
      <c r="BK154">
        <v>0</v>
      </c>
      <c r="BL154">
        <v>0</v>
      </c>
      <c r="BM154">
        <v>1</v>
      </c>
      <c r="BN154">
        <v>0</v>
      </c>
      <c r="BO154">
        <v>0</v>
      </c>
      <c r="BP154">
        <v>0</v>
      </c>
      <c r="BQ154">
        <v>0</v>
      </c>
      <c r="BR154">
        <v>0</v>
      </c>
      <c r="BS154">
        <v>1</v>
      </c>
      <c r="BT154">
        <v>0</v>
      </c>
      <c r="BU154">
        <v>0</v>
      </c>
      <c r="BV154">
        <v>0</v>
      </c>
      <c r="BW154">
        <v>1</v>
      </c>
      <c r="BX154">
        <v>0</v>
      </c>
      <c r="BY154">
        <v>0</v>
      </c>
      <c r="BZ154">
        <v>0</v>
      </c>
      <c r="CA154">
        <v>0</v>
      </c>
      <c r="CB154">
        <v>1</v>
      </c>
      <c r="CC154">
        <v>0</v>
      </c>
      <c r="CD154">
        <v>0</v>
      </c>
      <c r="CE154">
        <v>0</v>
      </c>
      <c r="CF154">
        <v>0</v>
      </c>
      <c r="CG154">
        <v>1</v>
      </c>
      <c r="CH154">
        <v>0</v>
      </c>
      <c r="CI154">
        <v>0</v>
      </c>
      <c r="CJ154">
        <v>0</v>
      </c>
      <c r="CK154">
        <v>0</v>
      </c>
      <c r="CL154">
        <v>0</v>
      </c>
      <c r="CM154">
        <v>1</v>
      </c>
      <c r="CN154">
        <v>0</v>
      </c>
      <c r="CO154">
        <v>0</v>
      </c>
      <c r="CP154">
        <v>0</v>
      </c>
      <c r="CQ154">
        <v>1</v>
      </c>
      <c r="CR154">
        <v>0</v>
      </c>
      <c r="CS154">
        <v>0</v>
      </c>
      <c r="CT154">
        <v>0</v>
      </c>
      <c r="CU154">
        <v>0</v>
      </c>
      <c r="CV154">
        <v>1</v>
      </c>
      <c r="CW154">
        <v>0</v>
      </c>
      <c r="CX154">
        <v>0</v>
      </c>
      <c r="CY154">
        <v>0</v>
      </c>
      <c r="CZ154">
        <v>0</v>
      </c>
      <c r="DA154">
        <v>1</v>
      </c>
      <c r="DB154">
        <v>0</v>
      </c>
      <c r="DC154">
        <v>0</v>
      </c>
      <c r="DD154">
        <v>0</v>
      </c>
      <c r="DE154">
        <v>0</v>
      </c>
      <c r="DF154">
        <v>0</v>
      </c>
      <c r="DG154">
        <v>1</v>
      </c>
      <c r="DH154">
        <v>0</v>
      </c>
      <c r="DI154">
        <v>0</v>
      </c>
      <c r="DJ154">
        <v>0</v>
      </c>
      <c r="DK154">
        <v>0</v>
      </c>
      <c r="DL154">
        <v>1</v>
      </c>
      <c r="DM154">
        <v>0</v>
      </c>
      <c r="DN154">
        <v>0</v>
      </c>
      <c r="DO154">
        <v>0</v>
      </c>
      <c r="DP154">
        <v>1</v>
      </c>
      <c r="DQ154">
        <v>0</v>
      </c>
      <c r="DR154">
        <v>0</v>
      </c>
      <c r="DS154">
        <v>0</v>
      </c>
      <c r="DT154">
        <v>0</v>
      </c>
      <c r="DU154">
        <v>1</v>
      </c>
      <c r="DV154">
        <v>0</v>
      </c>
      <c r="DW154">
        <v>0</v>
      </c>
      <c r="DX154">
        <v>0</v>
      </c>
      <c r="DY154">
        <v>0</v>
      </c>
      <c r="DZ154">
        <v>1</v>
      </c>
      <c r="EA154">
        <v>0</v>
      </c>
      <c r="EB154">
        <v>0</v>
      </c>
      <c r="EC154">
        <v>0</v>
      </c>
      <c r="ED154">
        <v>0</v>
      </c>
      <c r="EF154">
        <v>1</v>
      </c>
      <c r="EG154">
        <v>0</v>
      </c>
      <c r="EH154">
        <v>0</v>
      </c>
      <c r="EI154">
        <v>0</v>
      </c>
      <c r="EJ154">
        <v>0</v>
      </c>
      <c r="EK154">
        <v>0</v>
      </c>
      <c r="EL154">
        <v>0</v>
      </c>
      <c r="EM154">
        <v>0</v>
      </c>
      <c r="EN154">
        <v>0</v>
      </c>
      <c r="EO154">
        <v>1</v>
      </c>
      <c r="EP154" s="40">
        <f t="shared" si="270"/>
        <v>0</v>
      </c>
      <c r="EQ154" s="40">
        <f t="shared" si="271"/>
        <v>0</v>
      </c>
      <c r="ER154" s="40">
        <f t="shared" si="272"/>
        <v>0</v>
      </c>
      <c r="ES154" s="40">
        <f t="shared" si="273"/>
        <v>0</v>
      </c>
      <c r="ET154" s="40">
        <f t="shared" si="274"/>
        <v>0</v>
      </c>
      <c r="EU154" s="40">
        <f t="shared" si="275"/>
        <v>0</v>
      </c>
      <c r="EV154" s="40">
        <f t="shared" si="276"/>
        <v>1</v>
      </c>
      <c r="EW154" s="40">
        <f t="shared" si="277"/>
        <v>0</v>
      </c>
      <c r="EX154" s="40">
        <f t="shared" si="278"/>
        <v>0</v>
      </c>
      <c r="EY154" s="40">
        <f t="shared" si="279"/>
        <v>0</v>
      </c>
      <c r="EZ154" s="40">
        <f t="shared" si="280"/>
        <v>1</v>
      </c>
      <c r="FA154" s="40">
        <f t="shared" si="281"/>
        <v>0</v>
      </c>
      <c r="FB154" s="40">
        <f t="shared" si="282"/>
        <v>0</v>
      </c>
      <c r="FC154" s="40">
        <f t="shared" si="283"/>
        <v>0</v>
      </c>
      <c r="FD154" s="40">
        <f t="shared" si="284"/>
        <v>1</v>
      </c>
      <c r="FE154" s="40">
        <f t="shared" si="285"/>
        <v>1</v>
      </c>
      <c r="FF154" s="40">
        <f t="shared" si="286"/>
        <v>0</v>
      </c>
      <c r="FG154" s="40">
        <f t="shared" si="287"/>
        <v>0</v>
      </c>
      <c r="FH154" s="40">
        <f t="shared" si="288"/>
        <v>0</v>
      </c>
      <c r="FI154" s="40">
        <f t="shared" si="289"/>
        <v>0</v>
      </c>
      <c r="FJ154" s="40" t="str">
        <f t="shared" si="290"/>
        <v>SKIP</v>
      </c>
      <c r="FK154" s="38">
        <f t="shared" si="336"/>
        <v>4</v>
      </c>
      <c r="FL154">
        <v>5</v>
      </c>
      <c r="FM154">
        <v>5</v>
      </c>
      <c r="FN154">
        <v>6</v>
      </c>
      <c r="FO154">
        <v>6</v>
      </c>
      <c r="FP154">
        <v>6</v>
      </c>
      <c r="FQ154">
        <v>7</v>
      </c>
      <c r="FR154">
        <v>3</v>
      </c>
      <c r="FS154">
        <v>5</v>
      </c>
      <c r="FT154">
        <v>2</v>
      </c>
      <c r="FU154">
        <v>0</v>
      </c>
      <c r="FV154" s="38">
        <f t="shared" si="301"/>
        <v>25</v>
      </c>
      <c r="FW154" s="38">
        <f t="shared" si="302"/>
        <v>20</v>
      </c>
      <c r="FX154">
        <v>1</v>
      </c>
      <c r="FY154">
        <v>5</v>
      </c>
      <c r="FZ154">
        <v>5</v>
      </c>
      <c r="GA154">
        <v>1</v>
      </c>
      <c r="GB154">
        <v>5</v>
      </c>
      <c r="GC154">
        <v>5</v>
      </c>
      <c r="GD154">
        <v>5</v>
      </c>
      <c r="GE154">
        <v>0</v>
      </c>
      <c r="GF154">
        <v>0</v>
      </c>
      <c r="GG154">
        <v>5</v>
      </c>
      <c r="GH154">
        <v>5</v>
      </c>
      <c r="GI154">
        <v>5</v>
      </c>
      <c r="GJ154">
        <v>5</v>
      </c>
      <c r="GK154">
        <v>5</v>
      </c>
      <c r="GL154">
        <v>5</v>
      </c>
      <c r="GM154">
        <v>5</v>
      </c>
      <c r="GN154">
        <v>5</v>
      </c>
      <c r="GO154">
        <v>1</v>
      </c>
      <c r="GP154">
        <v>0</v>
      </c>
      <c r="GQ154">
        <v>5</v>
      </c>
      <c r="GR154">
        <v>5</v>
      </c>
      <c r="GS154">
        <v>0</v>
      </c>
      <c r="GT154">
        <v>5</v>
      </c>
      <c r="GU154" s="32">
        <f>AVERAGE(GT154,GV154:GW154)</f>
        <v>1.6666666666666667</v>
      </c>
      <c r="GV154">
        <v>0</v>
      </c>
      <c r="GW154">
        <v>0</v>
      </c>
      <c r="GX154">
        <v>0</v>
      </c>
      <c r="GY154">
        <v>0</v>
      </c>
      <c r="GZ154">
        <v>5</v>
      </c>
      <c r="HA154">
        <v>5</v>
      </c>
      <c r="HB154">
        <v>5</v>
      </c>
      <c r="HC154">
        <v>5</v>
      </c>
      <c r="HD154" s="38">
        <f t="shared" si="303"/>
        <v>3</v>
      </c>
      <c r="HE154" s="38">
        <f t="shared" si="304"/>
        <v>5</v>
      </c>
      <c r="HF154" s="38">
        <f t="shared" si="305"/>
        <v>1.6666666666666667</v>
      </c>
      <c r="HG154" s="38">
        <f t="shared" si="306"/>
        <v>5</v>
      </c>
      <c r="HH154" s="38">
        <f t="shared" si="307"/>
        <v>2.2000000000000002</v>
      </c>
      <c r="HI154" s="38">
        <f>AVERAGE(GT154:GW154)</f>
        <v>1.6666666666666667</v>
      </c>
      <c r="HJ154" s="38">
        <f t="shared" si="309"/>
        <v>1.6666666666666667</v>
      </c>
      <c r="HK154" s="38">
        <f t="shared" si="310"/>
        <v>5</v>
      </c>
      <c r="HL154">
        <v>1716</v>
      </c>
      <c r="HM154">
        <v>0</v>
      </c>
      <c r="HN154" t="s">
        <v>1095</v>
      </c>
      <c r="HO154">
        <v>3</v>
      </c>
      <c r="HP154">
        <v>0</v>
      </c>
      <c r="HQ154">
        <v>0</v>
      </c>
      <c r="HR154">
        <v>0</v>
      </c>
      <c r="HS154">
        <v>0</v>
      </c>
      <c r="HT154">
        <v>0</v>
      </c>
      <c r="HU154">
        <v>0</v>
      </c>
      <c r="HV154">
        <v>0</v>
      </c>
      <c r="HW154">
        <v>0</v>
      </c>
      <c r="HX154">
        <v>1</v>
      </c>
      <c r="HY154">
        <v>1</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1</v>
      </c>
      <c r="IY154">
        <v>1</v>
      </c>
      <c r="IZ154">
        <v>0</v>
      </c>
      <c r="JA154">
        <v>0</v>
      </c>
      <c r="JB154">
        <v>0</v>
      </c>
      <c r="JC154">
        <v>0</v>
      </c>
      <c r="JD154">
        <v>0</v>
      </c>
      <c r="JE154">
        <v>0</v>
      </c>
      <c r="JF154">
        <v>1</v>
      </c>
      <c r="JG154">
        <v>1</v>
      </c>
      <c r="JH154">
        <v>0</v>
      </c>
      <c r="JI154">
        <v>0</v>
      </c>
      <c r="JJ154">
        <v>0</v>
      </c>
      <c r="JK154">
        <v>0</v>
      </c>
      <c r="JL154">
        <v>1</v>
      </c>
      <c r="JM154">
        <v>1</v>
      </c>
      <c r="JN154">
        <v>0</v>
      </c>
      <c r="JO154">
        <v>0</v>
      </c>
      <c r="JP154">
        <v>0</v>
      </c>
      <c r="JQ154">
        <v>0</v>
      </c>
      <c r="JR154">
        <v>2</v>
      </c>
      <c r="JS154">
        <v>0</v>
      </c>
      <c r="JT154">
        <v>3</v>
      </c>
      <c r="JU154">
        <v>0</v>
      </c>
      <c r="JV154">
        <v>3</v>
      </c>
      <c r="JW154">
        <v>3</v>
      </c>
      <c r="JX154">
        <v>3</v>
      </c>
      <c r="JY154">
        <v>0</v>
      </c>
      <c r="JZ154">
        <v>3</v>
      </c>
      <c r="KA154">
        <v>1</v>
      </c>
      <c r="KB154">
        <v>0</v>
      </c>
      <c r="KC154">
        <v>3</v>
      </c>
      <c r="KD154" s="52">
        <f t="shared" si="311"/>
        <v>14</v>
      </c>
      <c r="KE154" s="48">
        <f t="shared" si="312"/>
        <v>7</v>
      </c>
      <c r="KF154" s="53">
        <f t="shared" si="313"/>
        <v>21</v>
      </c>
      <c r="KG154">
        <v>98</v>
      </c>
      <c r="KH154">
        <v>0</v>
      </c>
      <c r="KI154">
        <v>0</v>
      </c>
      <c r="KJ154">
        <v>0</v>
      </c>
      <c r="KK154">
        <v>0</v>
      </c>
      <c r="KL154">
        <v>0</v>
      </c>
      <c r="KM154">
        <v>0</v>
      </c>
      <c r="KN154">
        <v>0</v>
      </c>
      <c r="KO154">
        <v>0</v>
      </c>
      <c r="KP154">
        <v>0</v>
      </c>
      <c r="KQ154">
        <v>1</v>
      </c>
      <c r="KR154">
        <v>0</v>
      </c>
      <c r="KS154" t="s">
        <v>1096</v>
      </c>
      <c r="KT154" t="s">
        <v>1097</v>
      </c>
      <c r="KU154" t="s">
        <v>1098</v>
      </c>
      <c r="KV154">
        <v>4</v>
      </c>
      <c r="KW154">
        <v>1</v>
      </c>
      <c r="KX154">
        <v>1</v>
      </c>
      <c r="KY154">
        <v>3</v>
      </c>
      <c r="KZ154">
        <v>0</v>
      </c>
      <c r="LA154">
        <v>3</v>
      </c>
      <c r="LB154">
        <v>3</v>
      </c>
      <c r="LC154">
        <v>3</v>
      </c>
      <c r="LD154">
        <v>3</v>
      </c>
      <c r="LE154">
        <v>3</v>
      </c>
      <c r="LF154">
        <v>3</v>
      </c>
      <c r="LG154" t="s">
        <v>580</v>
      </c>
      <c r="LH154">
        <v>5</v>
      </c>
      <c r="LI154">
        <v>5</v>
      </c>
      <c r="LJ154">
        <v>2</v>
      </c>
      <c r="LK154">
        <v>1</v>
      </c>
      <c r="LL154">
        <v>1</v>
      </c>
      <c r="LM154">
        <v>3</v>
      </c>
      <c r="LN154">
        <v>5</v>
      </c>
      <c r="LO154">
        <v>5</v>
      </c>
      <c r="LP154">
        <v>4</v>
      </c>
      <c r="LQ154">
        <v>2</v>
      </c>
      <c r="LR154">
        <v>1</v>
      </c>
      <c r="LS154">
        <v>5</v>
      </c>
      <c r="LT154">
        <v>4</v>
      </c>
      <c r="LU154">
        <v>2</v>
      </c>
      <c r="LV154">
        <v>2</v>
      </c>
      <c r="LW154">
        <v>3</v>
      </c>
      <c r="LX154">
        <v>4</v>
      </c>
      <c r="LY154">
        <v>2</v>
      </c>
      <c r="LZ154">
        <v>4</v>
      </c>
      <c r="MA154">
        <v>5</v>
      </c>
      <c r="MB154" s="3">
        <f t="shared" si="337"/>
        <v>5</v>
      </c>
      <c r="MC154" s="3">
        <f t="shared" si="291"/>
        <v>1</v>
      </c>
      <c r="MD154" s="3">
        <f t="shared" si="326"/>
        <v>2</v>
      </c>
      <c r="ME154" s="3">
        <f t="shared" si="327"/>
        <v>1</v>
      </c>
      <c r="MF154" s="3">
        <f t="shared" si="324"/>
        <v>1</v>
      </c>
      <c r="MG154" s="3">
        <f t="shared" si="325"/>
        <v>3</v>
      </c>
      <c r="MH154" s="3">
        <f t="shared" si="292"/>
        <v>1</v>
      </c>
      <c r="MI154" s="3">
        <f t="shared" si="293"/>
        <v>1</v>
      </c>
      <c r="MJ154" s="3">
        <f t="shared" si="314"/>
        <v>4</v>
      </c>
      <c r="MK154" s="3">
        <f t="shared" si="328"/>
        <v>2</v>
      </c>
      <c r="ML154" s="3">
        <f t="shared" si="315"/>
        <v>1</v>
      </c>
      <c r="MM154" s="3">
        <f t="shared" si="316"/>
        <v>5</v>
      </c>
      <c r="MN154" s="3">
        <f t="shared" si="317"/>
        <v>4</v>
      </c>
      <c r="MO154" s="3">
        <f t="shared" si="329"/>
        <v>2</v>
      </c>
      <c r="MP154" s="3">
        <f t="shared" si="318"/>
        <v>2</v>
      </c>
      <c r="MQ154" s="3">
        <f t="shared" si="319"/>
        <v>3</v>
      </c>
      <c r="MR154" s="3">
        <f t="shared" si="331"/>
        <v>4</v>
      </c>
      <c r="MS154" s="3">
        <f t="shared" si="294"/>
        <v>4</v>
      </c>
      <c r="MT154" s="3">
        <f t="shared" si="330"/>
        <v>4</v>
      </c>
      <c r="MU154" s="3">
        <f t="shared" si="295"/>
        <v>1</v>
      </c>
      <c r="MV154" s="34">
        <f t="shared" si="296"/>
        <v>51</v>
      </c>
      <c r="MW154">
        <v>3</v>
      </c>
      <c r="MX154">
        <v>1</v>
      </c>
      <c r="MY154">
        <v>3</v>
      </c>
      <c r="MZ154">
        <v>3</v>
      </c>
      <c r="NA154">
        <v>2</v>
      </c>
      <c r="NB154">
        <v>4</v>
      </c>
      <c r="NC154">
        <v>1</v>
      </c>
      <c r="ND154">
        <v>1</v>
      </c>
      <c r="NE154">
        <v>3</v>
      </c>
      <c r="NF154">
        <v>1</v>
      </c>
      <c r="NG154">
        <v>2</v>
      </c>
      <c r="NH154" s="59">
        <f t="shared" si="320"/>
        <v>0</v>
      </c>
      <c r="NI154">
        <f t="shared" si="321"/>
        <v>50</v>
      </c>
      <c r="NJ154">
        <f t="shared" si="322"/>
        <v>22</v>
      </c>
      <c r="NK154" s="34">
        <f t="shared" si="323"/>
        <v>44</v>
      </c>
    </row>
    <row r="155" spans="1:375" x14ac:dyDescent="0.2">
      <c r="A155" t="s">
        <v>243</v>
      </c>
      <c r="B155">
        <v>154</v>
      </c>
      <c r="C155" s="26">
        <v>43138</v>
      </c>
      <c r="D155">
        <v>8</v>
      </c>
      <c r="E155">
        <v>9</v>
      </c>
      <c r="F155">
        <v>8</v>
      </c>
      <c r="G155">
        <v>0</v>
      </c>
      <c r="H155">
        <v>0</v>
      </c>
      <c r="I155">
        <v>0</v>
      </c>
      <c r="J155">
        <v>1</v>
      </c>
      <c r="K155">
        <v>0</v>
      </c>
      <c r="L155">
        <v>0</v>
      </c>
      <c r="M155">
        <v>1</v>
      </c>
      <c r="N155">
        <v>1</v>
      </c>
      <c r="O155">
        <v>0</v>
      </c>
      <c r="P155">
        <v>4</v>
      </c>
      <c r="Q155">
        <v>0</v>
      </c>
      <c r="R155">
        <v>1</v>
      </c>
      <c r="S155">
        <v>4</v>
      </c>
      <c r="T155">
        <f t="shared" si="332"/>
        <v>1</v>
      </c>
      <c r="U155">
        <f t="shared" si="333"/>
        <v>0</v>
      </c>
      <c r="V155" s="35">
        <f t="shared" si="334"/>
        <v>12</v>
      </c>
      <c r="W155">
        <v>1</v>
      </c>
      <c r="X155">
        <v>0</v>
      </c>
      <c r="Y155">
        <v>1</v>
      </c>
      <c r="Z155">
        <v>2</v>
      </c>
      <c r="AA155">
        <v>2</v>
      </c>
      <c r="AB155">
        <v>3</v>
      </c>
      <c r="AC155">
        <v>1</v>
      </c>
      <c r="AD155">
        <v>2</v>
      </c>
      <c r="AE155">
        <v>2</v>
      </c>
      <c r="AF155">
        <v>3</v>
      </c>
      <c r="AG155">
        <v>3</v>
      </c>
      <c r="AH155">
        <v>1</v>
      </c>
      <c r="AI155">
        <v>2</v>
      </c>
      <c r="AJ155" s="38">
        <f t="shared" si="297"/>
        <v>10</v>
      </c>
      <c r="AK155" s="38">
        <f t="shared" si="298"/>
        <v>6</v>
      </c>
      <c r="AL155" s="38">
        <f t="shared" si="299"/>
        <v>7</v>
      </c>
      <c r="AM155" s="38">
        <f t="shared" si="300"/>
        <v>23</v>
      </c>
      <c r="AN155">
        <v>1</v>
      </c>
      <c r="AO155">
        <v>0</v>
      </c>
      <c r="AP155">
        <v>0</v>
      </c>
      <c r="AQ155">
        <v>0</v>
      </c>
      <c r="AR155">
        <v>0</v>
      </c>
      <c r="AS155">
        <v>1</v>
      </c>
      <c r="AT155">
        <v>0</v>
      </c>
      <c r="AU155">
        <v>0</v>
      </c>
      <c r="AV155">
        <v>0</v>
      </c>
      <c r="AW155">
        <v>0</v>
      </c>
      <c r="AX155">
        <v>1</v>
      </c>
      <c r="AY155">
        <v>0</v>
      </c>
      <c r="AZ155">
        <v>0</v>
      </c>
      <c r="BA155">
        <v>0</v>
      </c>
      <c r="BB155">
        <v>0</v>
      </c>
      <c r="BC155">
        <v>1</v>
      </c>
      <c r="BD155">
        <v>0</v>
      </c>
      <c r="BE155">
        <v>0</v>
      </c>
      <c r="BF155">
        <v>0</v>
      </c>
      <c r="BG155">
        <v>0</v>
      </c>
      <c r="BH155">
        <v>1</v>
      </c>
      <c r="BI155">
        <v>0</v>
      </c>
      <c r="BJ155">
        <v>0</v>
      </c>
      <c r="BK155">
        <v>0</v>
      </c>
      <c r="BL155">
        <v>0</v>
      </c>
      <c r="BM155">
        <v>1</v>
      </c>
      <c r="BN155">
        <v>0</v>
      </c>
      <c r="BO155">
        <v>0</v>
      </c>
      <c r="BP155">
        <v>0</v>
      </c>
      <c r="BQ155">
        <v>0</v>
      </c>
      <c r="BR155">
        <v>1</v>
      </c>
      <c r="BS155">
        <v>0</v>
      </c>
      <c r="BT155">
        <v>0</v>
      </c>
      <c r="BU155">
        <v>0</v>
      </c>
      <c r="BV155">
        <v>0</v>
      </c>
      <c r="BW155">
        <v>1</v>
      </c>
      <c r="BX155">
        <v>0</v>
      </c>
      <c r="BY155">
        <v>0</v>
      </c>
      <c r="BZ155">
        <v>0</v>
      </c>
      <c r="CA155">
        <v>0</v>
      </c>
      <c r="CB155">
        <v>1</v>
      </c>
      <c r="CC155">
        <v>0</v>
      </c>
      <c r="CD155">
        <v>0</v>
      </c>
      <c r="CE155">
        <v>0</v>
      </c>
      <c r="CF155">
        <v>0</v>
      </c>
      <c r="CG155">
        <v>1</v>
      </c>
      <c r="CH155">
        <v>0</v>
      </c>
      <c r="CI155">
        <v>0</v>
      </c>
      <c r="CJ155">
        <v>0</v>
      </c>
      <c r="CK155">
        <v>0</v>
      </c>
      <c r="CL155">
        <v>1</v>
      </c>
      <c r="CM155">
        <v>0</v>
      </c>
      <c r="CN155">
        <v>0</v>
      </c>
      <c r="CO155">
        <v>0</v>
      </c>
      <c r="CP155">
        <v>0</v>
      </c>
      <c r="CQ155">
        <v>1</v>
      </c>
      <c r="CR155">
        <v>0</v>
      </c>
      <c r="CS155">
        <v>0</v>
      </c>
      <c r="CT155">
        <v>0</v>
      </c>
      <c r="CU155">
        <v>0</v>
      </c>
      <c r="CV155">
        <v>1</v>
      </c>
      <c r="CW155">
        <v>0</v>
      </c>
      <c r="CX155">
        <v>0</v>
      </c>
      <c r="CY155">
        <v>0</v>
      </c>
      <c r="CZ155">
        <v>0</v>
      </c>
      <c r="DA155">
        <v>1</v>
      </c>
      <c r="DB155">
        <v>0</v>
      </c>
      <c r="DC155">
        <v>0</v>
      </c>
      <c r="DD155">
        <v>0</v>
      </c>
      <c r="DE155">
        <v>0</v>
      </c>
      <c r="DF155">
        <v>0</v>
      </c>
      <c r="DG155">
        <v>1</v>
      </c>
      <c r="DH155">
        <v>0</v>
      </c>
      <c r="DI155">
        <v>0</v>
      </c>
      <c r="DJ155">
        <v>0</v>
      </c>
      <c r="DK155">
        <v>0</v>
      </c>
      <c r="DL155">
        <v>1</v>
      </c>
      <c r="DM155">
        <v>0</v>
      </c>
      <c r="DN155">
        <v>0</v>
      </c>
      <c r="DO155">
        <v>0</v>
      </c>
      <c r="DP155">
        <v>1</v>
      </c>
      <c r="DQ155">
        <v>0</v>
      </c>
      <c r="DR155">
        <v>0</v>
      </c>
      <c r="DS155">
        <v>0</v>
      </c>
      <c r="DT155">
        <v>0</v>
      </c>
      <c r="DU155">
        <v>1</v>
      </c>
      <c r="DV155">
        <v>0</v>
      </c>
      <c r="DW155">
        <v>0</v>
      </c>
      <c r="DX155">
        <v>0</v>
      </c>
      <c r="DY155">
        <v>0</v>
      </c>
      <c r="DZ155">
        <v>1</v>
      </c>
      <c r="EA155">
        <v>0</v>
      </c>
      <c r="EB155">
        <v>0</v>
      </c>
      <c r="EC155">
        <v>0</v>
      </c>
      <c r="ED155">
        <v>0</v>
      </c>
      <c r="EF155">
        <v>1</v>
      </c>
      <c r="EG155">
        <v>0</v>
      </c>
      <c r="EH155">
        <v>0</v>
      </c>
      <c r="EI155">
        <v>0</v>
      </c>
      <c r="EJ155">
        <v>0</v>
      </c>
      <c r="EK155">
        <v>1</v>
      </c>
      <c r="EL155">
        <v>0</v>
      </c>
      <c r="EM155">
        <v>0</v>
      </c>
      <c r="EN155">
        <v>0</v>
      </c>
      <c r="EO155">
        <v>0</v>
      </c>
      <c r="EP155" s="40">
        <f t="shared" si="270"/>
        <v>0</v>
      </c>
      <c r="EQ155" s="40">
        <f t="shared" si="271"/>
        <v>0</v>
      </c>
      <c r="ER155" s="40">
        <f t="shared" si="272"/>
        <v>0</v>
      </c>
      <c r="ES155" s="40">
        <f t="shared" si="273"/>
        <v>0</v>
      </c>
      <c r="ET155" s="40">
        <f t="shared" si="274"/>
        <v>0</v>
      </c>
      <c r="EU155" s="40">
        <f t="shared" si="275"/>
        <v>0</v>
      </c>
      <c r="EV155" s="40">
        <f t="shared" si="276"/>
        <v>0</v>
      </c>
      <c r="EW155" s="40">
        <f t="shared" si="277"/>
        <v>0</v>
      </c>
      <c r="EX155" s="40">
        <f t="shared" si="278"/>
        <v>0</v>
      </c>
      <c r="EY155" s="40">
        <f t="shared" si="279"/>
        <v>0</v>
      </c>
      <c r="EZ155" s="40">
        <f t="shared" si="280"/>
        <v>0</v>
      </c>
      <c r="FA155" s="40">
        <f t="shared" si="281"/>
        <v>0</v>
      </c>
      <c r="FB155" s="40">
        <f t="shared" si="282"/>
        <v>0</v>
      </c>
      <c r="FC155" s="40">
        <f t="shared" si="283"/>
        <v>0</v>
      </c>
      <c r="FD155" s="40">
        <f t="shared" si="284"/>
        <v>1</v>
      </c>
      <c r="FE155" s="40">
        <f t="shared" si="285"/>
        <v>1</v>
      </c>
      <c r="FF155" s="40">
        <f t="shared" si="286"/>
        <v>0</v>
      </c>
      <c r="FG155" s="40">
        <f t="shared" si="287"/>
        <v>0</v>
      </c>
      <c r="FH155" s="40">
        <f t="shared" si="288"/>
        <v>0</v>
      </c>
      <c r="FI155" s="40">
        <f t="shared" si="289"/>
        <v>0</v>
      </c>
      <c r="FJ155" s="40">
        <f t="shared" si="290"/>
        <v>0</v>
      </c>
      <c r="FK155" s="38">
        <f t="shared" si="336"/>
        <v>2</v>
      </c>
      <c r="FL155">
        <v>7</v>
      </c>
      <c r="FM155">
        <v>5</v>
      </c>
      <c r="FN155">
        <v>0</v>
      </c>
      <c r="FO155">
        <v>7</v>
      </c>
      <c r="FP155">
        <v>7</v>
      </c>
      <c r="FQ155">
        <v>7</v>
      </c>
      <c r="FR155">
        <v>0</v>
      </c>
      <c r="FS155">
        <v>3</v>
      </c>
      <c r="FT155">
        <v>4</v>
      </c>
      <c r="FU155">
        <v>1</v>
      </c>
      <c r="FV155" s="38">
        <f t="shared" si="301"/>
        <v>18</v>
      </c>
      <c r="FW155" s="38">
        <f t="shared" si="302"/>
        <v>23</v>
      </c>
      <c r="FX155">
        <v>5</v>
      </c>
      <c r="FY155">
        <v>5</v>
      </c>
      <c r="FZ155">
        <v>5</v>
      </c>
      <c r="GA155">
        <v>4</v>
      </c>
      <c r="GB155">
        <v>0</v>
      </c>
      <c r="GC155">
        <v>3</v>
      </c>
      <c r="GD155">
        <v>4</v>
      </c>
      <c r="GE155">
        <v>1</v>
      </c>
      <c r="GF155">
        <v>2</v>
      </c>
      <c r="GG155">
        <v>3</v>
      </c>
      <c r="GH155">
        <v>5</v>
      </c>
      <c r="GI155">
        <v>4</v>
      </c>
      <c r="GJ155">
        <v>5</v>
      </c>
      <c r="GK155">
        <v>5</v>
      </c>
      <c r="GL155">
        <v>5</v>
      </c>
      <c r="GM155">
        <v>5</v>
      </c>
      <c r="GN155">
        <v>5</v>
      </c>
      <c r="GO155">
        <v>5</v>
      </c>
      <c r="GP155">
        <v>5</v>
      </c>
      <c r="GQ155">
        <v>5</v>
      </c>
      <c r="GR155">
        <v>5</v>
      </c>
      <c r="GS155">
        <v>5</v>
      </c>
      <c r="GT155">
        <v>5</v>
      </c>
      <c r="GU155">
        <v>5</v>
      </c>
      <c r="GV155">
        <v>5</v>
      </c>
      <c r="GW155">
        <v>5</v>
      </c>
      <c r="GX155">
        <v>5</v>
      </c>
      <c r="GY155">
        <v>5</v>
      </c>
      <c r="GZ155">
        <v>5</v>
      </c>
      <c r="HA155">
        <v>5</v>
      </c>
      <c r="HB155">
        <v>5</v>
      </c>
      <c r="HC155">
        <v>5</v>
      </c>
      <c r="HD155" s="38">
        <f t="shared" si="303"/>
        <v>4.75</v>
      </c>
      <c r="HE155" s="38">
        <f t="shared" si="304"/>
        <v>2.3333333333333335</v>
      </c>
      <c r="HF155" s="38">
        <f t="shared" si="305"/>
        <v>2</v>
      </c>
      <c r="HG155" s="38">
        <f t="shared" si="306"/>
        <v>4.8571428571428568</v>
      </c>
      <c r="HH155" s="38">
        <f t="shared" si="307"/>
        <v>5</v>
      </c>
      <c r="HI155" s="38">
        <f t="shared" si="308"/>
        <v>5</v>
      </c>
      <c r="HJ155" s="38">
        <f t="shared" si="309"/>
        <v>5</v>
      </c>
      <c r="HK155" s="38">
        <f t="shared" si="310"/>
        <v>5</v>
      </c>
      <c r="HL155" t="s">
        <v>693</v>
      </c>
      <c r="HM155">
        <v>0</v>
      </c>
      <c r="HN155" t="s">
        <v>584</v>
      </c>
      <c r="HO155">
        <v>1</v>
      </c>
      <c r="HP155">
        <v>0</v>
      </c>
      <c r="HQ155">
        <v>0</v>
      </c>
      <c r="HR155">
        <v>0</v>
      </c>
      <c r="HS155">
        <v>0</v>
      </c>
      <c r="HT155">
        <v>0</v>
      </c>
      <c r="HU155">
        <v>0</v>
      </c>
      <c r="HV155">
        <v>0</v>
      </c>
      <c r="HW155">
        <v>0</v>
      </c>
      <c r="HX155">
        <v>1</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1</v>
      </c>
      <c r="JG155">
        <v>0</v>
      </c>
      <c r="JH155">
        <v>0</v>
      </c>
      <c r="JI155">
        <v>0</v>
      </c>
      <c r="JJ155">
        <v>0</v>
      </c>
      <c r="JK155">
        <v>0</v>
      </c>
      <c r="JL155">
        <v>0</v>
      </c>
      <c r="JM155">
        <v>0</v>
      </c>
      <c r="JN155">
        <v>0</v>
      </c>
      <c r="JO155">
        <v>2</v>
      </c>
      <c r="JP155">
        <v>1</v>
      </c>
      <c r="JQ155">
        <v>2</v>
      </c>
      <c r="JR155">
        <v>3</v>
      </c>
      <c r="JS155">
        <v>1</v>
      </c>
      <c r="JT155">
        <v>1</v>
      </c>
      <c r="JU155">
        <v>0</v>
      </c>
      <c r="JV155">
        <v>3</v>
      </c>
      <c r="JW155">
        <v>1</v>
      </c>
      <c r="JX155">
        <v>1</v>
      </c>
      <c r="JY155">
        <v>0</v>
      </c>
      <c r="JZ155">
        <v>0</v>
      </c>
      <c r="KA155">
        <v>0</v>
      </c>
      <c r="KB155">
        <v>1</v>
      </c>
      <c r="KC155">
        <v>1</v>
      </c>
      <c r="KD155" s="52">
        <f t="shared" si="311"/>
        <v>15</v>
      </c>
      <c r="KE155" s="48">
        <f t="shared" si="312"/>
        <v>2</v>
      </c>
      <c r="KF155" s="53">
        <f t="shared" si="313"/>
        <v>17</v>
      </c>
      <c r="KG155">
        <v>73</v>
      </c>
      <c r="KH155">
        <v>0</v>
      </c>
      <c r="KI155">
        <v>0</v>
      </c>
      <c r="KJ155">
        <v>1</v>
      </c>
      <c r="KK155">
        <v>0</v>
      </c>
      <c r="KL155">
        <v>0</v>
      </c>
      <c r="KM155">
        <v>0</v>
      </c>
      <c r="KN155">
        <v>0</v>
      </c>
      <c r="KO155">
        <v>0</v>
      </c>
      <c r="KP155">
        <v>0</v>
      </c>
      <c r="KQ155">
        <v>0</v>
      </c>
      <c r="KR155">
        <v>0</v>
      </c>
      <c r="KS155" t="s">
        <v>584</v>
      </c>
      <c r="KT155" t="s">
        <v>1099</v>
      </c>
      <c r="KU155" t="s">
        <v>1100</v>
      </c>
      <c r="KV155">
        <v>3</v>
      </c>
      <c r="KW155">
        <v>1</v>
      </c>
      <c r="KX155">
        <v>1</v>
      </c>
      <c r="KY155">
        <v>1</v>
      </c>
      <c r="KZ155">
        <v>1</v>
      </c>
      <c r="LA155">
        <v>2</v>
      </c>
      <c r="LB155">
        <v>1</v>
      </c>
      <c r="LC155">
        <v>1</v>
      </c>
      <c r="LD155">
        <v>2</v>
      </c>
      <c r="LE155">
        <v>1</v>
      </c>
      <c r="LF155">
        <v>1</v>
      </c>
      <c r="LG155" t="s">
        <v>584</v>
      </c>
      <c r="LH155">
        <v>5</v>
      </c>
      <c r="LI155">
        <v>4</v>
      </c>
      <c r="LJ155">
        <v>4</v>
      </c>
      <c r="LK155">
        <v>2</v>
      </c>
      <c r="LL155">
        <v>3</v>
      </c>
      <c r="LM155">
        <v>4</v>
      </c>
      <c r="LN155">
        <v>5</v>
      </c>
      <c r="LO155">
        <v>3</v>
      </c>
      <c r="LP155">
        <v>3</v>
      </c>
      <c r="LQ155">
        <v>1</v>
      </c>
      <c r="LR155">
        <v>4</v>
      </c>
      <c r="LS155">
        <v>5</v>
      </c>
      <c r="LT155">
        <v>4</v>
      </c>
      <c r="LU155">
        <v>3</v>
      </c>
      <c r="LV155">
        <v>2</v>
      </c>
      <c r="LW155">
        <v>4</v>
      </c>
      <c r="LX155">
        <v>3</v>
      </c>
      <c r="LY155">
        <v>2</v>
      </c>
      <c r="LZ155">
        <v>3</v>
      </c>
      <c r="MA155">
        <v>5</v>
      </c>
      <c r="MB155" s="3">
        <f t="shared" si="337"/>
        <v>5</v>
      </c>
      <c r="MC155" s="3">
        <f t="shared" si="291"/>
        <v>2</v>
      </c>
      <c r="MD155" s="3">
        <f t="shared" si="326"/>
        <v>4</v>
      </c>
      <c r="ME155" s="3">
        <f t="shared" si="327"/>
        <v>2</v>
      </c>
      <c r="MF155" s="3">
        <f t="shared" si="324"/>
        <v>3</v>
      </c>
      <c r="MG155" s="3">
        <f t="shared" si="325"/>
        <v>4</v>
      </c>
      <c r="MH155" s="3">
        <f t="shared" si="292"/>
        <v>1</v>
      </c>
      <c r="MI155" s="3">
        <f t="shared" si="293"/>
        <v>3</v>
      </c>
      <c r="MJ155" s="3">
        <f t="shared" si="314"/>
        <v>3</v>
      </c>
      <c r="MK155" s="3">
        <f t="shared" si="328"/>
        <v>1</v>
      </c>
      <c r="ML155" s="3">
        <f t="shared" si="315"/>
        <v>4</v>
      </c>
      <c r="MM155" s="3">
        <f t="shared" si="316"/>
        <v>5</v>
      </c>
      <c r="MN155" s="3">
        <f t="shared" si="317"/>
        <v>4</v>
      </c>
      <c r="MO155" s="3">
        <f t="shared" si="329"/>
        <v>3</v>
      </c>
      <c r="MP155" s="3">
        <f t="shared" si="318"/>
        <v>2</v>
      </c>
      <c r="MQ155" s="3">
        <f t="shared" si="319"/>
        <v>4</v>
      </c>
      <c r="MR155" s="3">
        <f t="shared" si="331"/>
        <v>3</v>
      </c>
      <c r="MS155" s="3">
        <f t="shared" si="294"/>
        <v>4</v>
      </c>
      <c r="MT155" s="3">
        <f t="shared" si="330"/>
        <v>3</v>
      </c>
      <c r="MU155" s="3">
        <f t="shared" si="295"/>
        <v>1</v>
      </c>
      <c r="MV155" s="34">
        <f t="shared" si="296"/>
        <v>61</v>
      </c>
      <c r="MW155">
        <v>2</v>
      </c>
      <c r="MX155">
        <v>0</v>
      </c>
      <c r="MY155">
        <v>4</v>
      </c>
      <c r="MZ155">
        <v>0</v>
      </c>
      <c r="NA155">
        <v>2</v>
      </c>
      <c r="NB155">
        <v>1</v>
      </c>
      <c r="NC155">
        <v>2</v>
      </c>
      <c r="ND155">
        <v>0</v>
      </c>
      <c r="NE155">
        <v>1</v>
      </c>
      <c r="NF155">
        <v>1</v>
      </c>
      <c r="NG155">
        <v>2</v>
      </c>
      <c r="NH155" s="59">
        <f t="shared" si="320"/>
        <v>0</v>
      </c>
      <c r="NI155">
        <f t="shared" si="321"/>
        <v>50</v>
      </c>
      <c r="NJ155">
        <f t="shared" si="322"/>
        <v>13</v>
      </c>
      <c r="NK155" s="34">
        <f t="shared" si="323"/>
        <v>26</v>
      </c>
    </row>
    <row r="156" spans="1:375" x14ac:dyDescent="0.2">
      <c r="A156" t="s">
        <v>244</v>
      </c>
      <c r="B156">
        <v>155</v>
      </c>
      <c r="C156" s="26">
        <v>42969</v>
      </c>
      <c r="D156">
        <v>4</v>
      </c>
      <c r="E156">
        <v>8</v>
      </c>
      <c r="F156">
        <v>4</v>
      </c>
      <c r="G156">
        <v>0</v>
      </c>
      <c r="H156">
        <v>0</v>
      </c>
      <c r="I156">
        <v>0</v>
      </c>
      <c r="J156">
        <v>1</v>
      </c>
      <c r="K156">
        <v>0</v>
      </c>
      <c r="L156">
        <v>1</v>
      </c>
      <c r="M156">
        <v>1</v>
      </c>
      <c r="N156">
        <v>0</v>
      </c>
      <c r="O156">
        <v>1</v>
      </c>
      <c r="P156">
        <v>4</v>
      </c>
      <c r="Q156">
        <v>0</v>
      </c>
      <c r="R156">
        <v>0</v>
      </c>
      <c r="S156">
        <v>2</v>
      </c>
      <c r="T156">
        <f t="shared" si="332"/>
        <v>1</v>
      </c>
      <c r="U156">
        <f t="shared" si="333"/>
        <v>2</v>
      </c>
      <c r="V156" s="35">
        <f t="shared" si="334"/>
        <v>11</v>
      </c>
      <c r="W156">
        <v>2</v>
      </c>
      <c r="X156">
        <v>0</v>
      </c>
      <c r="Y156">
        <v>1</v>
      </c>
      <c r="Z156">
        <v>1</v>
      </c>
      <c r="AA156">
        <v>0</v>
      </c>
      <c r="AB156">
        <v>3</v>
      </c>
      <c r="AC156">
        <v>1</v>
      </c>
      <c r="AD156">
        <v>2</v>
      </c>
      <c r="AE156">
        <v>1</v>
      </c>
      <c r="AF156">
        <v>1</v>
      </c>
      <c r="AG156">
        <v>1</v>
      </c>
      <c r="AH156">
        <v>1</v>
      </c>
      <c r="AI156">
        <v>3</v>
      </c>
      <c r="AJ156" s="38">
        <f t="shared" si="297"/>
        <v>5</v>
      </c>
      <c r="AK156" s="38">
        <f t="shared" si="298"/>
        <v>7</v>
      </c>
      <c r="AL156" s="38">
        <f t="shared" si="299"/>
        <v>5</v>
      </c>
      <c r="AM156" s="38">
        <f t="shared" si="300"/>
        <v>17</v>
      </c>
      <c r="AN156">
        <v>1</v>
      </c>
      <c r="AO156">
        <v>0</v>
      </c>
      <c r="AP156">
        <v>0</v>
      </c>
      <c r="AQ156">
        <v>0</v>
      </c>
      <c r="AR156">
        <v>0</v>
      </c>
      <c r="AS156">
        <v>1</v>
      </c>
      <c r="AT156">
        <v>0</v>
      </c>
      <c r="AU156">
        <v>0</v>
      </c>
      <c r="AV156">
        <v>0</v>
      </c>
      <c r="AW156">
        <v>0</v>
      </c>
      <c r="AX156">
        <v>0</v>
      </c>
      <c r="AY156">
        <v>1</v>
      </c>
      <c r="AZ156">
        <v>0</v>
      </c>
      <c r="BA156">
        <v>0</v>
      </c>
      <c r="BB156">
        <v>0</v>
      </c>
      <c r="BC156">
        <v>0</v>
      </c>
      <c r="BD156">
        <v>1</v>
      </c>
      <c r="BE156">
        <v>0</v>
      </c>
      <c r="BF156">
        <v>0</v>
      </c>
      <c r="BG156">
        <v>0</v>
      </c>
      <c r="BH156">
        <v>0</v>
      </c>
      <c r="BI156">
        <v>1</v>
      </c>
      <c r="BJ156">
        <v>0</v>
      </c>
      <c r="BK156">
        <v>0</v>
      </c>
      <c r="BL156">
        <v>0</v>
      </c>
      <c r="BM156">
        <v>1</v>
      </c>
      <c r="BN156">
        <v>0</v>
      </c>
      <c r="BO156">
        <v>0</v>
      </c>
      <c r="BP156">
        <v>0</v>
      </c>
      <c r="BQ156">
        <v>0</v>
      </c>
      <c r="BR156">
        <v>0</v>
      </c>
      <c r="BS156">
        <v>1</v>
      </c>
      <c r="BT156">
        <v>0</v>
      </c>
      <c r="BU156">
        <v>0</v>
      </c>
      <c r="BV156">
        <v>0</v>
      </c>
      <c r="BW156">
        <v>1</v>
      </c>
      <c r="BX156">
        <v>0</v>
      </c>
      <c r="BY156">
        <v>0</v>
      </c>
      <c r="BZ156">
        <v>0</v>
      </c>
      <c r="CA156">
        <v>0</v>
      </c>
      <c r="CB156">
        <v>1</v>
      </c>
      <c r="CC156">
        <v>0</v>
      </c>
      <c r="CD156">
        <v>0</v>
      </c>
      <c r="CE156">
        <v>0</v>
      </c>
      <c r="CF156">
        <v>0</v>
      </c>
      <c r="CG156">
        <v>1</v>
      </c>
      <c r="CH156">
        <v>0</v>
      </c>
      <c r="CI156">
        <v>0</v>
      </c>
      <c r="CJ156">
        <v>0</v>
      </c>
      <c r="CK156">
        <v>0</v>
      </c>
      <c r="CL156">
        <v>0</v>
      </c>
      <c r="CM156">
        <v>1</v>
      </c>
      <c r="CN156">
        <v>0</v>
      </c>
      <c r="CO156">
        <v>0</v>
      </c>
      <c r="CP156">
        <v>0</v>
      </c>
      <c r="CQ156">
        <v>1</v>
      </c>
      <c r="CR156">
        <v>0</v>
      </c>
      <c r="CS156">
        <v>0</v>
      </c>
      <c r="CT156">
        <v>0</v>
      </c>
      <c r="CU156">
        <v>0</v>
      </c>
      <c r="CV156">
        <v>1</v>
      </c>
      <c r="CW156">
        <v>0</v>
      </c>
      <c r="CX156">
        <v>0</v>
      </c>
      <c r="CY156">
        <v>0</v>
      </c>
      <c r="CZ156">
        <v>0</v>
      </c>
      <c r="DA156">
        <v>1</v>
      </c>
      <c r="DB156">
        <v>0</v>
      </c>
      <c r="DC156">
        <v>0</v>
      </c>
      <c r="DD156">
        <v>0</v>
      </c>
      <c r="DE156">
        <v>0</v>
      </c>
      <c r="DF156">
        <v>0</v>
      </c>
      <c r="DG156">
        <v>1</v>
      </c>
      <c r="DH156">
        <v>0</v>
      </c>
      <c r="DI156">
        <v>0</v>
      </c>
      <c r="DJ156">
        <v>0</v>
      </c>
      <c r="DK156">
        <v>0</v>
      </c>
      <c r="DL156">
        <v>1</v>
      </c>
      <c r="DM156">
        <v>0</v>
      </c>
      <c r="DN156">
        <v>0</v>
      </c>
      <c r="DO156">
        <v>0</v>
      </c>
      <c r="DP156">
        <v>0</v>
      </c>
      <c r="DQ156">
        <v>1</v>
      </c>
      <c r="DR156">
        <v>0</v>
      </c>
      <c r="DS156">
        <v>0</v>
      </c>
      <c r="DT156">
        <v>0</v>
      </c>
      <c r="DU156">
        <v>0</v>
      </c>
      <c r="DV156">
        <v>1</v>
      </c>
      <c r="DW156">
        <v>0</v>
      </c>
      <c r="DX156">
        <v>0</v>
      </c>
      <c r="DY156">
        <v>0</v>
      </c>
      <c r="DZ156">
        <v>1</v>
      </c>
      <c r="EA156">
        <v>0</v>
      </c>
      <c r="EB156">
        <v>0</v>
      </c>
      <c r="EC156">
        <v>0</v>
      </c>
      <c r="ED156">
        <v>0</v>
      </c>
      <c r="EF156">
        <v>0</v>
      </c>
      <c r="EG156">
        <v>1</v>
      </c>
      <c r="EH156">
        <v>0</v>
      </c>
      <c r="EI156">
        <v>0</v>
      </c>
      <c r="EJ156">
        <v>0</v>
      </c>
      <c r="EK156">
        <v>1</v>
      </c>
      <c r="EL156">
        <v>0</v>
      </c>
      <c r="EM156">
        <v>0</v>
      </c>
      <c r="EN156">
        <v>0</v>
      </c>
      <c r="EO156">
        <v>0</v>
      </c>
      <c r="EP156" s="40">
        <f t="shared" si="270"/>
        <v>0</v>
      </c>
      <c r="EQ156" s="40">
        <f t="shared" si="271"/>
        <v>0</v>
      </c>
      <c r="ER156" s="40">
        <f t="shared" si="272"/>
        <v>1</v>
      </c>
      <c r="ES156" s="40">
        <f t="shared" si="273"/>
        <v>1</v>
      </c>
      <c r="ET156" s="40">
        <f t="shared" si="274"/>
        <v>1</v>
      </c>
      <c r="EU156" s="40">
        <f t="shared" si="275"/>
        <v>0</v>
      </c>
      <c r="EV156" s="40">
        <f t="shared" si="276"/>
        <v>1</v>
      </c>
      <c r="EW156" s="40">
        <f t="shared" si="277"/>
        <v>0</v>
      </c>
      <c r="EX156" s="40">
        <f t="shared" si="278"/>
        <v>0</v>
      </c>
      <c r="EY156" s="40">
        <f t="shared" si="279"/>
        <v>0</v>
      </c>
      <c r="EZ156" s="40">
        <f t="shared" si="280"/>
        <v>1</v>
      </c>
      <c r="FA156" s="40">
        <f t="shared" si="281"/>
        <v>0</v>
      </c>
      <c r="FB156" s="40">
        <f t="shared" si="282"/>
        <v>0</v>
      </c>
      <c r="FC156" s="40">
        <f t="shared" si="283"/>
        <v>0</v>
      </c>
      <c r="FD156" s="40">
        <f t="shared" si="284"/>
        <v>1</v>
      </c>
      <c r="FE156" s="40">
        <f t="shared" si="285"/>
        <v>1</v>
      </c>
      <c r="FF156" s="40">
        <f t="shared" si="286"/>
        <v>1</v>
      </c>
      <c r="FG156" s="40">
        <f t="shared" si="287"/>
        <v>1</v>
      </c>
      <c r="FH156" s="40">
        <f t="shared" si="288"/>
        <v>0</v>
      </c>
      <c r="FI156" s="40">
        <f t="shared" si="289"/>
        <v>1</v>
      </c>
      <c r="FJ156" s="40">
        <f t="shared" si="290"/>
        <v>0</v>
      </c>
      <c r="FK156" s="38">
        <f t="shared" si="336"/>
        <v>10</v>
      </c>
      <c r="FL156">
        <v>5</v>
      </c>
      <c r="FM156">
        <v>3</v>
      </c>
      <c r="FN156">
        <v>4</v>
      </c>
      <c r="FO156">
        <v>6</v>
      </c>
      <c r="FP156">
        <v>4</v>
      </c>
      <c r="FQ156">
        <v>5</v>
      </c>
      <c r="FR156">
        <v>7</v>
      </c>
      <c r="FS156">
        <v>7</v>
      </c>
      <c r="FT156">
        <v>6</v>
      </c>
      <c r="FU156">
        <v>5</v>
      </c>
      <c r="FV156" s="38">
        <f t="shared" si="301"/>
        <v>32</v>
      </c>
      <c r="FW156" s="38">
        <f t="shared" si="302"/>
        <v>20</v>
      </c>
      <c r="FX156">
        <v>1</v>
      </c>
      <c r="FY156">
        <v>2</v>
      </c>
      <c r="FZ156">
        <v>4</v>
      </c>
      <c r="GA156">
        <v>1</v>
      </c>
      <c r="GB156">
        <v>4</v>
      </c>
      <c r="GC156">
        <v>2</v>
      </c>
      <c r="GD156">
        <v>4</v>
      </c>
      <c r="GE156">
        <v>1</v>
      </c>
      <c r="GF156">
        <v>1</v>
      </c>
      <c r="GG156">
        <v>5</v>
      </c>
      <c r="GH156">
        <v>1</v>
      </c>
      <c r="GI156">
        <v>3</v>
      </c>
      <c r="GJ156">
        <v>5</v>
      </c>
      <c r="GK156">
        <v>4</v>
      </c>
      <c r="GL156">
        <v>2</v>
      </c>
      <c r="GM156">
        <v>4</v>
      </c>
      <c r="GN156">
        <v>1</v>
      </c>
      <c r="GO156">
        <v>1</v>
      </c>
      <c r="GP156">
        <v>2</v>
      </c>
      <c r="GQ156">
        <v>4</v>
      </c>
      <c r="GR156">
        <v>3</v>
      </c>
      <c r="GS156">
        <v>1</v>
      </c>
      <c r="GT156">
        <v>2</v>
      </c>
      <c r="GU156">
        <v>1</v>
      </c>
      <c r="GV156">
        <v>2</v>
      </c>
      <c r="GW156">
        <v>3</v>
      </c>
      <c r="GX156">
        <v>1</v>
      </c>
      <c r="GY156">
        <v>1</v>
      </c>
      <c r="GZ156">
        <v>0</v>
      </c>
      <c r="HA156">
        <v>5</v>
      </c>
      <c r="HB156">
        <v>4</v>
      </c>
      <c r="HC156">
        <v>5</v>
      </c>
      <c r="HD156" s="38">
        <f t="shared" si="303"/>
        <v>2</v>
      </c>
      <c r="HE156" s="38">
        <f t="shared" si="304"/>
        <v>3.3333333333333335</v>
      </c>
      <c r="HF156" s="38">
        <f t="shared" si="305"/>
        <v>2.3333333333333335</v>
      </c>
      <c r="HG156" s="38">
        <f t="shared" si="306"/>
        <v>2.8571428571428572</v>
      </c>
      <c r="HH156" s="38">
        <f t="shared" si="307"/>
        <v>2.2000000000000002</v>
      </c>
      <c r="HI156" s="38">
        <f t="shared" si="308"/>
        <v>2</v>
      </c>
      <c r="HJ156" s="38">
        <f t="shared" si="309"/>
        <v>0.66666666666666663</v>
      </c>
      <c r="HK156" s="38">
        <f t="shared" si="310"/>
        <v>4.666666666666667</v>
      </c>
      <c r="HL156">
        <v>156</v>
      </c>
      <c r="HM156">
        <v>1</v>
      </c>
      <c r="HN156" t="s">
        <v>1101</v>
      </c>
      <c r="HO156">
        <v>1</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v>0</v>
      </c>
      <c r="JD156">
        <v>0</v>
      </c>
      <c r="JE156">
        <v>0</v>
      </c>
      <c r="JF156">
        <v>1</v>
      </c>
      <c r="JG156">
        <v>1</v>
      </c>
      <c r="JH156">
        <v>0</v>
      </c>
      <c r="JI156">
        <v>0</v>
      </c>
      <c r="JJ156">
        <v>0</v>
      </c>
      <c r="JK156">
        <v>0</v>
      </c>
      <c r="JL156">
        <v>0</v>
      </c>
      <c r="JM156">
        <v>0</v>
      </c>
      <c r="JN156">
        <v>0</v>
      </c>
      <c r="JO156">
        <v>0</v>
      </c>
      <c r="JP156">
        <v>1</v>
      </c>
      <c r="JQ156">
        <v>1</v>
      </c>
      <c r="JR156">
        <v>2</v>
      </c>
      <c r="JS156">
        <v>3</v>
      </c>
      <c r="JT156">
        <v>2</v>
      </c>
      <c r="JU156">
        <v>1</v>
      </c>
      <c r="JV156">
        <v>3</v>
      </c>
      <c r="JW156">
        <v>2</v>
      </c>
      <c r="JX156">
        <v>1</v>
      </c>
      <c r="JY156">
        <v>1</v>
      </c>
      <c r="JZ156">
        <v>3</v>
      </c>
      <c r="KA156">
        <v>1</v>
      </c>
      <c r="KB156">
        <v>0</v>
      </c>
      <c r="KC156">
        <v>2</v>
      </c>
      <c r="KD156" s="52">
        <f t="shared" si="311"/>
        <v>17</v>
      </c>
      <c r="KE156" s="48">
        <f t="shared" si="312"/>
        <v>6</v>
      </c>
      <c r="KF156" s="53">
        <f t="shared" si="313"/>
        <v>23</v>
      </c>
      <c r="KG156">
        <v>59</v>
      </c>
      <c r="KH156">
        <v>0</v>
      </c>
      <c r="KI156">
        <v>0</v>
      </c>
      <c r="KJ156">
        <v>0</v>
      </c>
      <c r="KK156">
        <v>1</v>
      </c>
      <c r="KL156">
        <v>1</v>
      </c>
      <c r="KM156">
        <v>0</v>
      </c>
      <c r="KN156">
        <v>0</v>
      </c>
      <c r="KO156">
        <v>0</v>
      </c>
      <c r="KP156">
        <v>0</v>
      </c>
      <c r="KQ156">
        <v>0</v>
      </c>
      <c r="KR156">
        <v>0</v>
      </c>
      <c r="KS156" t="s">
        <v>584</v>
      </c>
      <c r="KT156" t="s">
        <v>1102</v>
      </c>
      <c r="KU156" t="s">
        <v>1103</v>
      </c>
      <c r="KV156">
        <v>3</v>
      </c>
      <c r="KW156">
        <v>0</v>
      </c>
      <c r="KX156">
        <v>1</v>
      </c>
      <c r="KY156">
        <v>2</v>
      </c>
      <c r="KZ156">
        <v>0</v>
      </c>
      <c r="LA156">
        <v>2</v>
      </c>
      <c r="LB156">
        <v>2</v>
      </c>
      <c r="LC156">
        <v>2</v>
      </c>
      <c r="LD156">
        <v>2</v>
      </c>
      <c r="LE156">
        <v>2</v>
      </c>
      <c r="LF156">
        <v>2</v>
      </c>
      <c r="LG156" t="s">
        <v>584</v>
      </c>
      <c r="LH156">
        <v>3</v>
      </c>
      <c r="LI156">
        <v>2</v>
      </c>
      <c r="LJ156">
        <v>1</v>
      </c>
      <c r="LK156">
        <v>2</v>
      </c>
      <c r="LL156">
        <v>3</v>
      </c>
      <c r="LM156">
        <v>3</v>
      </c>
      <c r="LN156">
        <v>4</v>
      </c>
      <c r="LO156">
        <v>1</v>
      </c>
      <c r="LP156">
        <v>4</v>
      </c>
      <c r="LQ156">
        <v>3</v>
      </c>
      <c r="LR156">
        <v>4</v>
      </c>
      <c r="LS156">
        <v>4</v>
      </c>
      <c r="LT156">
        <v>4</v>
      </c>
      <c r="LU156">
        <v>1</v>
      </c>
      <c r="LV156">
        <v>2</v>
      </c>
      <c r="LW156">
        <v>3</v>
      </c>
      <c r="LX156">
        <v>4</v>
      </c>
      <c r="LY156">
        <v>4</v>
      </c>
      <c r="LZ156">
        <v>3</v>
      </c>
      <c r="MA156">
        <v>2</v>
      </c>
      <c r="MB156" s="3">
        <f t="shared" si="337"/>
        <v>3</v>
      </c>
      <c r="MC156" s="3">
        <f t="shared" si="291"/>
        <v>4</v>
      </c>
      <c r="MD156" s="3">
        <f t="shared" si="326"/>
        <v>1</v>
      </c>
      <c r="ME156" s="3">
        <f t="shared" si="327"/>
        <v>2</v>
      </c>
      <c r="MF156" s="3">
        <f t="shared" si="324"/>
        <v>3</v>
      </c>
      <c r="MG156" s="3">
        <f t="shared" si="325"/>
        <v>3</v>
      </c>
      <c r="MH156" s="3">
        <f t="shared" si="292"/>
        <v>2</v>
      </c>
      <c r="MI156" s="3">
        <f t="shared" si="293"/>
        <v>5</v>
      </c>
      <c r="MJ156" s="3">
        <f t="shared" si="314"/>
        <v>4</v>
      </c>
      <c r="MK156" s="3">
        <f t="shared" si="328"/>
        <v>3</v>
      </c>
      <c r="ML156" s="3">
        <f t="shared" si="315"/>
        <v>4</v>
      </c>
      <c r="MM156" s="3">
        <f t="shared" si="316"/>
        <v>4</v>
      </c>
      <c r="MN156" s="3">
        <f t="shared" si="317"/>
        <v>4</v>
      </c>
      <c r="MO156" s="3">
        <f t="shared" si="329"/>
        <v>1</v>
      </c>
      <c r="MP156" s="3">
        <f t="shared" si="318"/>
        <v>2</v>
      </c>
      <c r="MQ156" s="3">
        <f t="shared" si="319"/>
        <v>3</v>
      </c>
      <c r="MR156" s="3">
        <f t="shared" si="331"/>
        <v>4</v>
      </c>
      <c r="MS156" s="3">
        <f t="shared" si="294"/>
        <v>2</v>
      </c>
      <c r="MT156" s="3">
        <f t="shared" si="330"/>
        <v>3</v>
      </c>
      <c r="MU156" s="3">
        <f t="shared" si="295"/>
        <v>4</v>
      </c>
      <c r="MV156" s="34">
        <f t="shared" si="296"/>
        <v>61</v>
      </c>
      <c r="MW156">
        <v>2</v>
      </c>
      <c r="MX156">
        <v>1</v>
      </c>
      <c r="MY156">
        <v>1</v>
      </c>
      <c r="MZ156">
        <v>0</v>
      </c>
      <c r="NA156">
        <v>2</v>
      </c>
      <c r="NB156">
        <v>1</v>
      </c>
      <c r="NC156">
        <v>2</v>
      </c>
      <c r="ND156">
        <v>0</v>
      </c>
      <c r="NE156">
        <v>0</v>
      </c>
      <c r="NF156">
        <v>0</v>
      </c>
      <c r="NG156">
        <v>2</v>
      </c>
      <c r="NH156" s="59">
        <f t="shared" si="320"/>
        <v>0</v>
      </c>
      <c r="NI156">
        <f t="shared" si="321"/>
        <v>50</v>
      </c>
      <c r="NJ156">
        <f t="shared" si="322"/>
        <v>9</v>
      </c>
      <c r="NK156" s="34">
        <f t="shared" si="323"/>
        <v>18</v>
      </c>
    </row>
    <row r="157" spans="1:375" x14ac:dyDescent="0.2">
      <c r="A157" t="s">
        <v>245</v>
      </c>
      <c r="B157">
        <v>156</v>
      </c>
      <c r="C157" s="26">
        <v>43074</v>
      </c>
      <c r="D157">
        <v>8</v>
      </c>
      <c r="E157">
        <v>9</v>
      </c>
      <c r="F157">
        <v>7</v>
      </c>
      <c r="G157">
        <v>1</v>
      </c>
      <c r="H157">
        <v>0</v>
      </c>
      <c r="I157">
        <v>0</v>
      </c>
      <c r="J157">
        <v>0</v>
      </c>
      <c r="K157">
        <v>0</v>
      </c>
      <c r="L157">
        <v>1</v>
      </c>
      <c r="M157">
        <v>1</v>
      </c>
      <c r="N157">
        <v>3</v>
      </c>
      <c r="O157">
        <v>0</v>
      </c>
      <c r="P157">
        <v>3</v>
      </c>
      <c r="Q157">
        <v>3</v>
      </c>
      <c r="R157">
        <v>3</v>
      </c>
      <c r="S157">
        <v>1</v>
      </c>
      <c r="T157">
        <f t="shared" si="332"/>
        <v>0</v>
      </c>
      <c r="U157">
        <f t="shared" si="333"/>
        <v>2</v>
      </c>
      <c r="V157" s="35">
        <f t="shared" si="334"/>
        <v>16</v>
      </c>
      <c r="W157">
        <v>4</v>
      </c>
      <c r="X157">
        <v>2</v>
      </c>
      <c r="Y157">
        <v>4</v>
      </c>
      <c r="Z157">
        <v>3</v>
      </c>
      <c r="AA157">
        <v>2</v>
      </c>
      <c r="AB157">
        <v>4</v>
      </c>
      <c r="AC157">
        <v>1</v>
      </c>
      <c r="AD157">
        <v>4</v>
      </c>
      <c r="AE157">
        <v>3</v>
      </c>
      <c r="AF157">
        <v>1</v>
      </c>
      <c r="AG157">
        <v>4</v>
      </c>
      <c r="AH157">
        <v>3</v>
      </c>
      <c r="AI157">
        <v>1</v>
      </c>
      <c r="AJ157" s="38">
        <f t="shared" si="297"/>
        <v>12</v>
      </c>
      <c r="AK157" s="38">
        <f t="shared" si="298"/>
        <v>6</v>
      </c>
      <c r="AL157" s="38">
        <f t="shared" si="299"/>
        <v>18</v>
      </c>
      <c r="AM157" s="38">
        <f t="shared" si="300"/>
        <v>36</v>
      </c>
      <c r="AN157">
        <v>0</v>
      </c>
      <c r="AO157">
        <v>1</v>
      </c>
      <c r="AP157">
        <v>0</v>
      </c>
      <c r="AQ157">
        <v>0</v>
      </c>
      <c r="AR157">
        <v>0</v>
      </c>
      <c r="AS157">
        <v>1</v>
      </c>
      <c r="AT157">
        <v>0</v>
      </c>
      <c r="AU157">
        <v>0</v>
      </c>
      <c r="AV157">
        <v>0</v>
      </c>
      <c r="AW157">
        <v>0</v>
      </c>
      <c r="AX157">
        <v>0</v>
      </c>
      <c r="AY157">
        <v>0</v>
      </c>
      <c r="AZ157">
        <v>1</v>
      </c>
      <c r="BA157">
        <v>0</v>
      </c>
      <c r="BB157">
        <v>0</v>
      </c>
      <c r="BC157">
        <v>0</v>
      </c>
      <c r="BD157">
        <v>1</v>
      </c>
      <c r="BE157">
        <v>0</v>
      </c>
      <c r="BF157">
        <v>0</v>
      </c>
      <c r="BG157">
        <v>0</v>
      </c>
      <c r="BH157">
        <v>1</v>
      </c>
      <c r="BI157">
        <v>0</v>
      </c>
      <c r="BJ157">
        <v>0</v>
      </c>
      <c r="BK157">
        <v>0</v>
      </c>
      <c r="BL157">
        <v>0</v>
      </c>
      <c r="BM157">
        <v>1</v>
      </c>
      <c r="BN157">
        <v>0</v>
      </c>
      <c r="BO157">
        <v>0</v>
      </c>
      <c r="BP157">
        <v>0</v>
      </c>
      <c r="BQ157">
        <v>0</v>
      </c>
      <c r="BR157">
        <v>0</v>
      </c>
      <c r="BS157">
        <v>0</v>
      </c>
      <c r="BT157">
        <v>1</v>
      </c>
      <c r="BU157">
        <v>0</v>
      </c>
      <c r="BV157">
        <v>0</v>
      </c>
      <c r="BW157">
        <v>0</v>
      </c>
      <c r="BX157">
        <v>1</v>
      </c>
      <c r="BY157">
        <v>0</v>
      </c>
      <c r="BZ157">
        <v>0</v>
      </c>
      <c r="CA157">
        <v>0</v>
      </c>
      <c r="CB157">
        <v>1</v>
      </c>
      <c r="CC157">
        <v>0</v>
      </c>
      <c r="CD157">
        <v>0</v>
      </c>
      <c r="CE157">
        <v>0</v>
      </c>
      <c r="CF157">
        <v>0</v>
      </c>
      <c r="CG157">
        <v>1</v>
      </c>
      <c r="CH157">
        <v>0</v>
      </c>
      <c r="CI157">
        <v>0</v>
      </c>
      <c r="CJ157">
        <v>0</v>
      </c>
      <c r="CK157">
        <v>0</v>
      </c>
      <c r="CL157">
        <v>0</v>
      </c>
      <c r="CM157">
        <v>1</v>
      </c>
      <c r="CN157">
        <v>0</v>
      </c>
      <c r="CO157">
        <v>0</v>
      </c>
      <c r="CP157">
        <v>0</v>
      </c>
      <c r="CQ157">
        <v>0</v>
      </c>
      <c r="CR157">
        <v>0</v>
      </c>
      <c r="CS157">
        <v>1</v>
      </c>
      <c r="CT157">
        <v>0</v>
      </c>
      <c r="CU157">
        <v>0</v>
      </c>
      <c r="CV157">
        <v>1</v>
      </c>
      <c r="CW157">
        <v>0</v>
      </c>
      <c r="CX157">
        <v>0</v>
      </c>
      <c r="CY157">
        <v>0</v>
      </c>
      <c r="CZ157">
        <v>0</v>
      </c>
      <c r="DA157">
        <v>0</v>
      </c>
      <c r="DB157">
        <v>1</v>
      </c>
      <c r="DC157">
        <v>0</v>
      </c>
      <c r="DD157">
        <v>0</v>
      </c>
      <c r="DE157">
        <v>0</v>
      </c>
      <c r="DF157">
        <v>0</v>
      </c>
      <c r="DG157">
        <v>1</v>
      </c>
      <c r="DH157">
        <v>0</v>
      </c>
      <c r="DI157">
        <v>0</v>
      </c>
      <c r="DJ157">
        <v>0</v>
      </c>
      <c r="DK157">
        <v>0</v>
      </c>
      <c r="DL157">
        <v>1</v>
      </c>
      <c r="DM157">
        <v>0</v>
      </c>
      <c r="DN157">
        <v>0</v>
      </c>
      <c r="DO157">
        <v>0</v>
      </c>
      <c r="DP157">
        <v>1</v>
      </c>
      <c r="DQ157">
        <v>0</v>
      </c>
      <c r="DR157">
        <v>0</v>
      </c>
      <c r="DS157">
        <v>0</v>
      </c>
      <c r="DT157">
        <v>0</v>
      </c>
      <c r="DU157">
        <v>0</v>
      </c>
      <c r="DV157">
        <v>0</v>
      </c>
      <c r="DW157">
        <v>1</v>
      </c>
      <c r="DX157">
        <v>0</v>
      </c>
      <c r="DY157">
        <v>0</v>
      </c>
      <c r="DZ157">
        <v>1</v>
      </c>
      <c r="EA157">
        <v>0</v>
      </c>
      <c r="EB157">
        <v>0</v>
      </c>
      <c r="EC157">
        <v>0</v>
      </c>
      <c r="ED157">
        <v>0</v>
      </c>
      <c r="EF157">
        <v>0</v>
      </c>
      <c r="EG157">
        <v>1</v>
      </c>
      <c r="EH157">
        <v>0</v>
      </c>
      <c r="EI157">
        <v>0</v>
      </c>
      <c r="EJ157">
        <v>0</v>
      </c>
      <c r="EK157">
        <v>0</v>
      </c>
      <c r="EL157">
        <v>1</v>
      </c>
      <c r="EM157">
        <v>0</v>
      </c>
      <c r="EN157">
        <v>0</v>
      </c>
      <c r="EO157">
        <v>0</v>
      </c>
      <c r="EP157" s="40">
        <f t="shared" si="270"/>
        <v>1</v>
      </c>
      <c r="EQ157" s="40">
        <f t="shared" si="271"/>
        <v>0</v>
      </c>
      <c r="ER157" s="40">
        <f t="shared" si="272"/>
        <v>2</v>
      </c>
      <c r="ES157" s="40">
        <f t="shared" si="273"/>
        <v>1</v>
      </c>
      <c r="ET157" s="40">
        <f t="shared" si="274"/>
        <v>0</v>
      </c>
      <c r="EU157" s="40">
        <f t="shared" si="275"/>
        <v>0</v>
      </c>
      <c r="EV157" s="40">
        <f t="shared" si="276"/>
        <v>2</v>
      </c>
      <c r="EW157" s="40">
        <f t="shared" si="277"/>
        <v>1</v>
      </c>
      <c r="EX157" s="40">
        <f t="shared" si="278"/>
        <v>0</v>
      </c>
      <c r="EY157" s="40">
        <f t="shared" si="279"/>
        <v>0</v>
      </c>
      <c r="EZ157" s="40">
        <f t="shared" si="280"/>
        <v>1</v>
      </c>
      <c r="FA157" s="40">
        <f t="shared" si="281"/>
        <v>2</v>
      </c>
      <c r="FB157" s="40">
        <f t="shared" si="282"/>
        <v>0</v>
      </c>
      <c r="FC157" s="40">
        <f t="shared" si="283"/>
        <v>1</v>
      </c>
      <c r="FD157" s="40">
        <f t="shared" si="284"/>
        <v>1</v>
      </c>
      <c r="FE157" s="40">
        <f t="shared" si="285"/>
        <v>1</v>
      </c>
      <c r="FF157" s="40">
        <f t="shared" si="286"/>
        <v>0</v>
      </c>
      <c r="FG157" s="40">
        <f t="shared" si="287"/>
        <v>2</v>
      </c>
      <c r="FH157" s="40">
        <f t="shared" si="288"/>
        <v>0</v>
      </c>
      <c r="FI157" s="40">
        <f t="shared" si="289"/>
        <v>1</v>
      </c>
      <c r="FJ157" s="40">
        <f t="shared" si="290"/>
        <v>1</v>
      </c>
      <c r="FK157" s="38">
        <f t="shared" si="336"/>
        <v>17</v>
      </c>
      <c r="FL157">
        <v>4</v>
      </c>
      <c r="FM157">
        <v>4</v>
      </c>
      <c r="FN157">
        <v>4</v>
      </c>
      <c r="FO157">
        <v>4</v>
      </c>
      <c r="FP157">
        <v>4</v>
      </c>
      <c r="FQ157">
        <v>4</v>
      </c>
      <c r="FR157">
        <v>6</v>
      </c>
      <c r="FS157">
        <v>5</v>
      </c>
      <c r="FT157">
        <v>4</v>
      </c>
      <c r="FU157">
        <v>4</v>
      </c>
      <c r="FV157" s="38">
        <f t="shared" si="301"/>
        <v>27</v>
      </c>
      <c r="FW157" s="38">
        <f t="shared" si="302"/>
        <v>16</v>
      </c>
      <c r="FX157">
        <v>4</v>
      </c>
      <c r="FY157">
        <v>4</v>
      </c>
      <c r="FZ157">
        <v>4</v>
      </c>
      <c r="GA157">
        <v>0</v>
      </c>
      <c r="GB157">
        <v>3</v>
      </c>
      <c r="GC157">
        <v>3</v>
      </c>
      <c r="GD157">
        <v>3</v>
      </c>
      <c r="GE157">
        <v>5</v>
      </c>
      <c r="GF157">
        <v>3</v>
      </c>
      <c r="GG157">
        <v>3</v>
      </c>
      <c r="GH157">
        <v>5</v>
      </c>
      <c r="GI157">
        <v>5</v>
      </c>
      <c r="GJ157">
        <v>5</v>
      </c>
      <c r="GK157">
        <v>5</v>
      </c>
      <c r="GL157">
        <v>5</v>
      </c>
      <c r="GM157">
        <v>5</v>
      </c>
      <c r="GN157">
        <v>5</v>
      </c>
      <c r="GO157">
        <v>1</v>
      </c>
      <c r="GP157">
        <v>1</v>
      </c>
      <c r="GQ157">
        <v>1</v>
      </c>
      <c r="GR157">
        <v>5</v>
      </c>
      <c r="GS157">
        <v>1</v>
      </c>
      <c r="GT157">
        <v>1</v>
      </c>
      <c r="GU157">
        <v>1</v>
      </c>
      <c r="GV157">
        <v>1</v>
      </c>
      <c r="GW157">
        <v>1</v>
      </c>
      <c r="GX157">
        <v>5</v>
      </c>
      <c r="GY157">
        <v>5</v>
      </c>
      <c r="GZ157">
        <v>5</v>
      </c>
      <c r="HA157">
        <v>0</v>
      </c>
      <c r="HB157">
        <v>1</v>
      </c>
      <c r="HC157">
        <v>0</v>
      </c>
      <c r="HD157" s="38">
        <f t="shared" si="303"/>
        <v>3</v>
      </c>
      <c r="HE157" s="38">
        <f t="shared" si="304"/>
        <v>3</v>
      </c>
      <c r="HF157" s="38">
        <f t="shared" si="305"/>
        <v>3.6666666666666665</v>
      </c>
      <c r="HG157" s="38">
        <f t="shared" si="306"/>
        <v>5</v>
      </c>
      <c r="HH157" s="38">
        <f t="shared" si="307"/>
        <v>1.8</v>
      </c>
      <c r="HI157" s="38">
        <f t="shared" si="308"/>
        <v>1</v>
      </c>
      <c r="HJ157" s="38">
        <f t="shared" si="309"/>
        <v>5</v>
      </c>
      <c r="HK157" s="38">
        <f t="shared" si="310"/>
        <v>0.33333333333333331</v>
      </c>
      <c r="HL157" t="s">
        <v>1104</v>
      </c>
      <c r="HM157">
        <v>1</v>
      </c>
      <c r="HN157" t="s">
        <v>928</v>
      </c>
      <c r="HO157">
        <v>7</v>
      </c>
      <c r="HP157">
        <v>0</v>
      </c>
      <c r="HQ157">
        <v>0</v>
      </c>
      <c r="HR157">
        <v>0</v>
      </c>
      <c r="HS157">
        <v>0</v>
      </c>
      <c r="HT157">
        <v>1</v>
      </c>
      <c r="HU157">
        <v>1</v>
      </c>
      <c r="HV157">
        <v>0</v>
      </c>
      <c r="HW157">
        <v>0</v>
      </c>
      <c r="HX157">
        <v>0</v>
      </c>
      <c r="HY157">
        <v>1</v>
      </c>
      <c r="HZ157">
        <v>0</v>
      </c>
      <c r="IA157">
        <v>0</v>
      </c>
      <c r="IB157">
        <v>0</v>
      </c>
      <c r="IC157">
        <v>0</v>
      </c>
      <c r="ID157">
        <v>0</v>
      </c>
      <c r="IE157">
        <v>0</v>
      </c>
      <c r="IF157">
        <v>0</v>
      </c>
      <c r="IG157">
        <v>1</v>
      </c>
      <c r="IH157">
        <v>0</v>
      </c>
      <c r="II157">
        <v>0</v>
      </c>
      <c r="IJ157">
        <v>0</v>
      </c>
      <c r="IK157">
        <v>0</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0</v>
      </c>
      <c r="JE157">
        <v>0</v>
      </c>
      <c r="JF157">
        <v>0</v>
      </c>
      <c r="JG157">
        <v>0</v>
      </c>
      <c r="JH157">
        <v>1</v>
      </c>
      <c r="JI157">
        <v>1</v>
      </c>
      <c r="JJ157">
        <v>0</v>
      </c>
      <c r="JK157">
        <v>0</v>
      </c>
      <c r="JL157">
        <v>0</v>
      </c>
      <c r="JM157">
        <v>0</v>
      </c>
      <c r="JN157">
        <v>0</v>
      </c>
      <c r="JO157">
        <v>2</v>
      </c>
      <c r="JP157">
        <v>2</v>
      </c>
      <c r="JQ157">
        <v>2</v>
      </c>
      <c r="JR157">
        <v>2</v>
      </c>
      <c r="JS157">
        <v>1</v>
      </c>
      <c r="JT157">
        <v>2</v>
      </c>
      <c r="JU157">
        <v>0</v>
      </c>
      <c r="JV157">
        <v>3</v>
      </c>
      <c r="JW157">
        <v>2</v>
      </c>
      <c r="JX157">
        <v>3</v>
      </c>
      <c r="JY157">
        <v>0</v>
      </c>
      <c r="JZ157">
        <v>3</v>
      </c>
      <c r="KA157">
        <v>0</v>
      </c>
      <c r="KB157">
        <v>0</v>
      </c>
      <c r="KC157">
        <v>3</v>
      </c>
      <c r="KD157" s="52">
        <f t="shared" si="311"/>
        <v>19</v>
      </c>
      <c r="KE157" s="48">
        <f t="shared" si="312"/>
        <v>6</v>
      </c>
      <c r="KF157" s="53">
        <f t="shared" si="313"/>
        <v>25</v>
      </c>
      <c r="KG157">
        <v>60</v>
      </c>
      <c r="KH157">
        <v>1</v>
      </c>
      <c r="KI157">
        <v>0</v>
      </c>
      <c r="KJ157">
        <v>0</v>
      </c>
      <c r="KK157">
        <v>0</v>
      </c>
      <c r="KL157">
        <v>0</v>
      </c>
      <c r="KM157">
        <v>0</v>
      </c>
      <c r="KN157">
        <v>0</v>
      </c>
      <c r="KO157">
        <v>0</v>
      </c>
      <c r="KP157">
        <v>0</v>
      </c>
      <c r="KQ157">
        <v>0</v>
      </c>
      <c r="KR157">
        <v>0</v>
      </c>
      <c r="KS157" t="s">
        <v>584</v>
      </c>
      <c r="KT157" t="s">
        <v>666</v>
      </c>
      <c r="KU157" t="s">
        <v>1105</v>
      </c>
      <c r="KV157">
        <v>3</v>
      </c>
      <c r="KW157">
        <v>99</v>
      </c>
      <c r="KX157">
        <v>1</v>
      </c>
      <c r="KY157">
        <v>1</v>
      </c>
      <c r="KZ157">
        <v>1</v>
      </c>
      <c r="LA157">
        <v>2</v>
      </c>
      <c r="LB157">
        <v>2</v>
      </c>
      <c r="LC157">
        <v>2</v>
      </c>
      <c r="LD157">
        <v>2</v>
      </c>
      <c r="LE157">
        <v>1</v>
      </c>
      <c r="LF157">
        <v>1</v>
      </c>
      <c r="LG157" t="s">
        <v>584</v>
      </c>
      <c r="LH157">
        <v>2</v>
      </c>
      <c r="LI157">
        <v>2</v>
      </c>
      <c r="LJ157">
        <v>3</v>
      </c>
      <c r="LK157">
        <v>3</v>
      </c>
      <c r="LL157">
        <v>3</v>
      </c>
      <c r="LM157">
        <v>3</v>
      </c>
      <c r="LN157">
        <v>3</v>
      </c>
      <c r="LO157">
        <v>3</v>
      </c>
      <c r="LP157">
        <v>3</v>
      </c>
      <c r="LQ157">
        <v>3</v>
      </c>
      <c r="LR157">
        <v>5</v>
      </c>
      <c r="LS157">
        <v>99</v>
      </c>
      <c r="LT157">
        <v>1</v>
      </c>
      <c r="LU157">
        <v>99</v>
      </c>
      <c r="LV157">
        <v>3</v>
      </c>
      <c r="LW157">
        <v>5</v>
      </c>
      <c r="LX157">
        <v>3</v>
      </c>
      <c r="LY157">
        <v>99</v>
      </c>
      <c r="LZ157">
        <v>3</v>
      </c>
      <c r="MA157">
        <v>3</v>
      </c>
      <c r="MB157" s="3">
        <f t="shared" si="337"/>
        <v>2</v>
      </c>
      <c r="MC157" s="3">
        <f t="shared" si="291"/>
        <v>4</v>
      </c>
      <c r="MD157" s="3">
        <f t="shared" si="326"/>
        <v>3</v>
      </c>
      <c r="ME157" s="3">
        <f t="shared" si="327"/>
        <v>3</v>
      </c>
      <c r="MF157" s="3">
        <f t="shared" si="324"/>
        <v>3</v>
      </c>
      <c r="MG157" s="3">
        <f t="shared" si="325"/>
        <v>3</v>
      </c>
      <c r="MH157" s="3">
        <f t="shared" si="292"/>
        <v>3</v>
      </c>
      <c r="MI157" s="3">
        <f t="shared" si="293"/>
        <v>3</v>
      </c>
      <c r="MJ157" s="3">
        <f t="shared" si="314"/>
        <v>3</v>
      </c>
      <c r="MK157" s="3">
        <f t="shared" si="328"/>
        <v>3</v>
      </c>
      <c r="ML157" s="3">
        <f t="shared" ref="ML157:ML180" si="338">LR157</f>
        <v>5</v>
      </c>
      <c r="MM157" s="56">
        <f>AVERAGE(MB157:ML157,MN157,MP157:MU157)</f>
        <v>3.1111111111111112</v>
      </c>
      <c r="MN157" s="3">
        <f t="shared" ref="MN157:MN180" si="339">LT157</f>
        <v>1</v>
      </c>
      <c r="MO157" s="56">
        <f>MM157</f>
        <v>3.1111111111111112</v>
      </c>
      <c r="MP157" s="3">
        <f t="shared" si="318"/>
        <v>3</v>
      </c>
      <c r="MQ157" s="3">
        <f t="shared" si="319"/>
        <v>5</v>
      </c>
      <c r="MR157" s="3">
        <f t="shared" si="331"/>
        <v>3</v>
      </c>
      <c r="MS157" s="3">
        <f t="shared" si="294"/>
        <v>3</v>
      </c>
      <c r="MT157" s="3">
        <f t="shared" si="330"/>
        <v>3</v>
      </c>
      <c r="MU157" s="3">
        <f t="shared" si="295"/>
        <v>3</v>
      </c>
      <c r="MV157" s="34">
        <f t="shared" si="296"/>
        <v>62.222222222222229</v>
      </c>
      <c r="MW157">
        <v>3</v>
      </c>
      <c r="MX157">
        <v>1</v>
      </c>
      <c r="MY157">
        <v>3</v>
      </c>
      <c r="MZ157">
        <v>1</v>
      </c>
      <c r="NA157">
        <v>2</v>
      </c>
      <c r="NB157">
        <v>3</v>
      </c>
      <c r="NC157">
        <v>4</v>
      </c>
      <c r="ND157">
        <v>1</v>
      </c>
      <c r="NE157">
        <v>3</v>
      </c>
      <c r="NF157">
        <v>2</v>
      </c>
      <c r="NG157">
        <v>2</v>
      </c>
      <c r="NH157" s="59">
        <f t="shared" si="320"/>
        <v>0</v>
      </c>
      <c r="NI157">
        <f t="shared" si="321"/>
        <v>50</v>
      </c>
      <c r="NJ157">
        <f t="shared" si="322"/>
        <v>23</v>
      </c>
      <c r="NK157" s="34">
        <f t="shared" si="323"/>
        <v>46</v>
      </c>
    </row>
    <row r="158" spans="1:375" x14ac:dyDescent="0.2">
      <c r="A158" t="s">
        <v>246</v>
      </c>
      <c r="B158">
        <v>157</v>
      </c>
      <c r="C158" s="26">
        <v>42962</v>
      </c>
      <c r="D158">
        <v>4</v>
      </c>
      <c r="E158">
        <v>8</v>
      </c>
      <c r="F158">
        <v>4</v>
      </c>
      <c r="G158">
        <v>0</v>
      </c>
      <c r="H158">
        <v>0</v>
      </c>
      <c r="I158">
        <v>1</v>
      </c>
      <c r="J158">
        <v>0</v>
      </c>
      <c r="K158">
        <v>0</v>
      </c>
      <c r="L158">
        <v>1</v>
      </c>
      <c r="M158" s="32">
        <f>AVERAGE(L158,N158:S158)</f>
        <v>1.5714285714285714</v>
      </c>
      <c r="N158">
        <v>5</v>
      </c>
      <c r="O158">
        <v>0</v>
      </c>
      <c r="P158">
        <v>5</v>
      </c>
      <c r="Q158">
        <v>0</v>
      </c>
      <c r="R158">
        <v>0</v>
      </c>
      <c r="S158">
        <v>0</v>
      </c>
      <c r="T158">
        <f t="shared" si="332"/>
        <v>1</v>
      </c>
      <c r="U158">
        <f t="shared" si="333"/>
        <v>2</v>
      </c>
      <c r="V158" s="35">
        <f t="shared" si="334"/>
        <v>14.571428571428571</v>
      </c>
      <c r="W158">
        <v>0</v>
      </c>
      <c r="X158">
        <v>0</v>
      </c>
      <c r="Y158">
        <v>3</v>
      </c>
      <c r="Z158">
        <v>0</v>
      </c>
      <c r="AA158">
        <v>1</v>
      </c>
      <c r="AB158">
        <v>4</v>
      </c>
      <c r="AC158">
        <v>0</v>
      </c>
      <c r="AD158">
        <v>3</v>
      </c>
      <c r="AE158">
        <v>0</v>
      </c>
      <c r="AF158">
        <v>1</v>
      </c>
      <c r="AG158">
        <v>2</v>
      </c>
      <c r="AH158">
        <v>2</v>
      </c>
      <c r="AI158">
        <v>3</v>
      </c>
      <c r="AJ158" s="38">
        <f t="shared" si="297"/>
        <v>6</v>
      </c>
      <c r="AK158" s="38">
        <f t="shared" si="298"/>
        <v>7</v>
      </c>
      <c r="AL158" s="38">
        <f t="shared" si="299"/>
        <v>6</v>
      </c>
      <c r="AM158" s="38">
        <f t="shared" si="300"/>
        <v>19</v>
      </c>
      <c r="AN158">
        <v>1</v>
      </c>
      <c r="AO158">
        <v>0</v>
      </c>
      <c r="AP158">
        <v>0</v>
      </c>
      <c r="AQ158">
        <v>0</v>
      </c>
      <c r="AR158">
        <v>0</v>
      </c>
      <c r="AS158">
        <v>1</v>
      </c>
      <c r="AT158">
        <v>0</v>
      </c>
      <c r="AU158">
        <v>0</v>
      </c>
      <c r="AV158">
        <v>0</v>
      </c>
      <c r="AW158">
        <v>0</v>
      </c>
      <c r="AX158">
        <v>1</v>
      </c>
      <c r="AY158">
        <v>0</v>
      </c>
      <c r="AZ158">
        <v>0</v>
      </c>
      <c r="BA158">
        <v>0</v>
      </c>
      <c r="BB158">
        <v>0</v>
      </c>
      <c r="BC158">
        <v>1</v>
      </c>
      <c r="BD158">
        <v>0</v>
      </c>
      <c r="BE158">
        <v>0</v>
      </c>
      <c r="BF158">
        <v>0</v>
      </c>
      <c r="BG158">
        <v>0</v>
      </c>
      <c r="BH158">
        <v>1</v>
      </c>
      <c r="BI158">
        <v>0</v>
      </c>
      <c r="BJ158">
        <v>0</v>
      </c>
      <c r="BK158">
        <v>0</v>
      </c>
      <c r="BL158">
        <v>0</v>
      </c>
      <c r="BM158">
        <v>1</v>
      </c>
      <c r="BN158">
        <v>0</v>
      </c>
      <c r="BO158">
        <v>0</v>
      </c>
      <c r="BP158">
        <v>0</v>
      </c>
      <c r="BQ158">
        <v>0</v>
      </c>
      <c r="BR158">
        <v>1</v>
      </c>
      <c r="BS158">
        <v>0</v>
      </c>
      <c r="BT158">
        <v>0</v>
      </c>
      <c r="BU158">
        <v>0</v>
      </c>
      <c r="BV158">
        <v>0</v>
      </c>
      <c r="BW158">
        <v>1</v>
      </c>
      <c r="BX158">
        <v>0</v>
      </c>
      <c r="BY158">
        <v>0</v>
      </c>
      <c r="BZ158">
        <v>0</v>
      </c>
      <c r="CA158">
        <v>0</v>
      </c>
      <c r="CB158">
        <v>1</v>
      </c>
      <c r="CC158">
        <v>0</v>
      </c>
      <c r="CD158">
        <v>0</v>
      </c>
      <c r="CE158">
        <v>0</v>
      </c>
      <c r="CF158">
        <v>0</v>
      </c>
      <c r="CG158">
        <v>1</v>
      </c>
      <c r="CH158">
        <v>0</v>
      </c>
      <c r="CI158">
        <v>0</v>
      </c>
      <c r="CJ158">
        <v>0</v>
      </c>
      <c r="CK158">
        <v>0</v>
      </c>
      <c r="CL158">
        <v>0</v>
      </c>
      <c r="CM158">
        <v>1</v>
      </c>
      <c r="CN158">
        <v>0</v>
      </c>
      <c r="CO158">
        <v>0</v>
      </c>
      <c r="CP158">
        <v>0</v>
      </c>
      <c r="CQ158">
        <v>1</v>
      </c>
      <c r="CR158">
        <v>0</v>
      </c>
      <c r="CS158">
        <v>0</v>
      </c>
      <c r="CT158">
        <v>0</v>
      </c>
      <c r="CU158">
        <v>0</v>
      </c>
      <c r="CV158">
        <v>1</v>
      </c>
      <c r="CW158">
        <v>0</v>
      </c>
      <c r="CX158">
        <v>0</v>
      </c>
      <c r="CY158">
        <v>0</v>
      </c>
      <c r="CZ158">
        <v>0</v>
      </c>
      <c r="DA158">
        <v>1</v>
      </c>
      <c r="DB158">
        <v>0</v>
      </c>
      <c r="DC158">
        <v>0</v>
      </c>
      <c r="DD158">
        <v>0</v>
      </c>
      <c r="DE158">
        <v>0</v>
      </c>
      <c r="DF158">
        <v>1</v>
      </c>
      <c r="DG158">
        <v>0</v>
      </c>
      <c r="DH158">
        <v>0</v>
      </c>
      <c r="DI158">
        <v>0</v>
      </c>
      <c r="DJ158">
        <v>0</v>
      </c>
      <c r="DK158">
        <v>0</v>
      </c>
      <c r="DL158">
        <v>0</v>
      </c>
      <c r="DM158">
        <v>1</v>
      </c>
      <c r="DN158">
        <v>0</v>
      </c>
      <c r="DO158">
        <v>0</v>
      </c>
      <c r="DP158">
        <v>0</v>
      </c>
      <c r="DQ158">
        <v>1</v>
      </c>
      <c r="DR158">
        <v>0</v>
      </c>
      <c r="DS158">
        <v>0</v>
      </c>
      <c r="DT158">
        <v>0</v>
      </c>
      <c r="DU158">
        <v>0</v>
      </c>
      <c r="DV158">
        <v>1</v>
      </c>
      <c r="DW158">
        <v>0</v>
      </c>
      <c r="DX158">
        <v>0</v>
      </c>
      <c r="DY158">
        <v>0</v>
      </c>
      <c r="DZ158">
        <v>1</v>
      </c>
      <c r="EA158">
        <v>0</v>
      </c>
      <c r="EB158">
        <v>0</v>
      </c>
      <c r="EC158">
        <v>0</v>
      </c>
      <c r="ED158">
        <v>0</v>
      </c>
      <c r="EF158">
        <v>1</v>
      </c>
      <c r="EG158">
        <v>1</v>
      </c>
      <c r="EH158">
        <v>0</v>
      </c>
      <c r="EI158">
        <v>0</v>
      </c>
      <c r="EJ158">
        <v>0</v>
      </c>
      <c r="EK158">
        <v>0</v>
      </c>
      <c r="EL158">
        <v>1</v>
      </c>
      <c r="EM158">
        <v>0</v>
      </c>
      <c r="EN158">
        <v>0</v>
      </c>
      <c r="EO158">
        <v>0</v>
      </c>
      <c r="EP158" s="40">
        <f t="shared" si="270"/>
        <v>0</v>
      </c>
      <c r="EQ158" s="40">
        <f t="shared" si="271"/>
        <v>0</v>
      </c>
      <c r="ER158" s="40">
        <f t="shared" si="272"/>
        <v>0</v>
      </c>
      <c r="ES158" s="40">
        <f t="shared" si="273"/>
        <v>0</v>
      </c>
      <c r="ET158" s="40">
        <f t="shared" si="274"/>
        <v>0</v>
      </c>
      <c r="EU158" s="40">
        <f t="shared" si="275"/>
        <v>0</v>
      </c>
      <c r="EV158" s="40">
        <f t="shared" si="276"/>
        <v>0</v>
      </c>
      <c r="EW158" s="40">
        <f t="shared" si="277"/>
        <v>0</v>
      </c>
      <c r="EX158" s="40">
        <f t="shared" si="278"/>
        <v>0</v>
      </c>
      <c r="EY158" s="40">
        <f t="shared" si="279"/>
        <v>0</v>
      </c>
      <c r="EZ158" s="40">
        <f t="shared" si="280"/>
        <v>1</v>
      </c>
      <c r="FA158" s="40">
        <f t="shared" si="281"/>
        <v>0</v>
      </c>
      <c r="FB158" s="40">
        <f t="shared" si="282"/>
        <v>0</v>
      </c>
      <c r="FC158" s="40">
        <f t="shared" si="283"/>
        <v>0</v>
      </c>
      <c r="FD158" s="40">
        <f t="shared" si="284"/>
        <v>0</v>
      </c>
      <c r="FE158" s="40">
        <f t="shared" si="285"/>
        <v>2</v>
      </c>
      <c r="FF158" s="40">
        <f t="shared" si="286"/>
        <v>1</v>
      </c>
      <c r="FG158" s="40">
        <f t="shared" si="287"/>
        <v>1</v>
      </c>
      <c r="FH158" s="40">
        <f t="shared" si="288"/>
        <v>0</v>
      </c>
      <c r="FI158" s="40">
        <f t="shared" si="289"/>
        <v>1</v>
      </c>
      <c r="FJ158" s="40">
        <f t="shared" si="290"/>
        <v>1</v>
      </c>
      <c r="FK158" s="38">
        <f t="shared" si="336"/>
        <v>7</v>
      </c>
      <c r="FL158">
        <v>7</v>
      </c>
      <c r="FM158">
        <v>7</v>
      </c>
      <c r="FN158">
        <v>7</v>
      </c>
      <c r="FO158">
        <v>7</v>
      </c>
      <c r="FP158">
        <v>4</v>
      </c>
      <c r="FQ158">
        <v>4</v>
      </c>
      <c r="FR158">
        <v>4</v>
      </c>
      <c r="FS158">
        <v>3</v>
      </c>
      <c r="FT158">
        <v>4</v>
      </c>
      <c r="FU158">
        <v>0</v>
      </c>
      <c r="FV158" s="38">
        <f t="shared" si="301"/>
        <v>25</v>
      </c>
      <c r="FW158" s="38">
        <f t="shared" si="302"/>
        <v>22</v>
      </c>
      <c r="FX158">
        <v>2</v>
      </c>
      <c r="FY158">
        <v>2</v>
      </c>
      <c r="FZ158">
        <v>0</v>
      </c>
      <c r="GA158">
        <v>0</v>
      </c>
      <c r="GB158">
        <v>3</v>
      </c>
      <c r="GC158">
        <v>3</v>
      </c>
      <c r="GD158">
        <v>3</v>
      </c>
      <c r="GE158">
        <v>2</v>
      </c>
      <c r="GF158">
        <v>2</v>
      </c>
      <c r="GG158">
        <v>1</v>
      </c>
      <c r="GH158">
        <v>1</v>
      </c>
      <c r="GI158">
        <v>2</v>
      </c>
      <c r="GJ158">
        <v>2</v>
      </c>
      <c r="GK158">
        <v>3</v>
      </c>
      <c r="GL158">
        <v>2</v>
      </c>
      <c r="GM158">
        <v>3</v>
      </c>
      <c r="GN158">
        <v>2</v>
      </c>
      <c r="GO158">
        <v>4</v>
      </c>
      <c r="GP158">
        <v>5</v>
      </c>
      <c r="GQ158">
        <v>1</v>
      </c>
      <c r="GR158">
        <v>5</v>
      </c>
      <c r="GS158">
        <v>5</v>
      </c>
      <c r="GT158">
        <v>2</v>
      </c>
      <c r="GU158">
        <v>2</v>
      </c>
      <c r="GV158">
        <v>5</v>
      </c>
      <c r="GW158">
        <v>5</v>
      </c>
      <c r="GX158">
        <v>4</v>
      </c>
      <c r="GY158">
        <v>4</v>
      </c>
      <c r="GZ158">
        <v>4</v>
      </c>
      <c r="HA158">
        <v>5</v>
      </c>
      <c r="HB158">
        <v>4</v>
      </c>
      <c r="HC158">
        <v>3</v>
      </c>
      <c r="HD158" s="38">
        <f t="shared" si="303"/>
        <v>1</v>
      </c>
      <c r="HE158" s="38">
        <f t="shared" si="304"/>
        <v>3</v>
      </c>
      <c r="HF158" s="38">
        <f t="shared" si="305"/>
        <v>1.6666666666666667</v>
      </c>
      <c r="HG158" s="38">
        <f t="shared" si="306"/>
        <v>2.1428571428571428</v>
      </c>
      <c r="HH158" s="38">
        <f t="shared" si="307"/>
        <v>4</v>
      </c>
      <c r="HI158" s="38">
        <f t="shared" si="308"/>
        <v>3.5</v>
      </c>
      <c r="HJ158" s="38">
        <f t="shared" si="309"/>
        <v>4</v>
      </c>
      <c r="HK158" s="38">
        <f t="shared" si="310"/>
        <v>4</v>
      </c>
      <c r="HL158" t="s">
        <v>779</v>
      </c>
      <c r="HM158">
        <v>1</v>
      </c>
      <c r="HN158" t="s">
        <v>1106</v>
      </c>
      <c r="HO158">
        <v>7</v>
      </c>
      <c r="HP158">
        <v>0</v>
      </c>
      <c r="HQ158">
        <v>0</v>
      </c>
      <c r="HR158">
        <v>0</v>
      </c>
      <c r="HS158">
        <v>0</v>
      </c>
      <c r="HT158">
        <v>0</v>
      </c>
      <c r="HU158">
        <v>1</v>
      </c>
      <c r="HV158">
        <v>1</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1</v>
      </c>
      <c r="JB158">
        <v>1</v>
      </c>
      <c r="JC158">
        <v>0</v>
      </c>
      <c r="JD158">
        <v>0</v>
      </c>
      <c r="JE158">
        <v>1</v>
      </c>
      <c r="JF158">
        <v>1</v>
      </c>
      <c r="JG158">
        <v>1</v>
      </c>
      <c r="JH158">
        <v>1</v>
      </c>
      <c r="JI158">
        <v>0</v>
      </c>
      <c r="JJ158">
        <v>0</v>
      </c>
      <c r="JK158">
        <v>0</v>
      </c>
      <c r="JL158">
        <v>0</v>
      </c>
      <c r="JM158">
        <v>0</v>
      </c>
      <c r="JN158">
        <v>0</v>
      </c>
      <c r="JO158">
        <v>0</v>
      </c>
      <c r="JP158">
        <v>0</v>
      </c>
      <c r="JQ158">
        <v>3</v>
      </c>
      <c r="JR158">
        <v>3</v>
      </c>
      <c r="JS158">
        <v>0</v>
      </c>
      <c r="JT158">
        <v>1</v>
      </c>
      <c r="JU158">
        <v>0</v>
      </c>
      <c r="JV158">
        <v>1</v>
      </c>
      <c r="JW158">
        <v>3</v>
      </c>
      <c r="JX158">
        <v>0</v>
      </c>
      <c r="JY158">
        <v>0</v>
      </c>
      <c r="JZ158">
        <v>0</v>
      </c>
      <c r="KA158">
        <v>0</v>
      </c>
      <c r="KB158">
        <v>3</v>
      </c>
      <c r="KC158">
        <v>3</v>
      </c>
      <c r="KD158" s="52">
        <f t="shared" si="311"/>
        <v>11</v>
      </c>
      <c r="KE158" s="48">
        <f t="shared" si="312"/>
        <v>6</v>
      </c>
      <c r="KF158" s="53">
        <f t="shared" si="313"/>
        <v>17</v>
      </c>
      <c r="KG158">
        <v>61</v>
      </c>
      <c r="KH158">
        <v>0</v>
      </c>
      <c r="KI158">
        <v>0</v>
      </c>
      <c r="KJ158">
        <v>0</v>
      </c>
      <c r="KK158">
        <v>0</v>
      </c>
      <c r="KL158">
        <v>0</v>
      </c>
      <c r="KM158">
        <v>1</v>
      </c>
      <c r="KN158">
        <v>0</v>
      </c>
      <c r="KO158">
        <v>0</v>
      </c>
      <c r="KP158">
        <v>0</v>
      </c>
      <c r="KQ158">
        <v>0</v>
      </c>
      <c r="KR158">
        <v>0</v>
      </c>
      <c r="KS158" t="s">
        <v>580</v>
      </c>
      <c r="KT158" t="s">
        <v>1107</v>
      </c>
      <c r="KU158" t="s">
        <v>1108</v>
      </c>
      <c r="KV158">
        <v>3</v>
      </c>
      <c r="KW158">
        <v>1</v>
      </c>
      <c r="KX158">
        <v>0</v>
      </c>
      <c r="KY158">
        <v>3</v>
      </c>
      <c r="KZ158">
        <v>1</v>
      </c>
      <c r="LA158">
        <v>2</v>
      </c>
      <c r="LB158">
        <v>2</v>
      </c>
      <c r="LC158">
        <v>1</v>
      </c>
      <c r="LD158">
        <v>2</v>
      </c>
      <c r="LE158">
        <v>2</v>
      </c>
      <c r="LF158">
        <v>2</v>
      </c>
      <c r="LG158" t="s">
        <v>580</v>
      </c>
      <c r="LH158">
        <v>4</v>
      </c>
      <c r="LI158">
        <v>4</v>
      </c>
      <c r="LJ158">
        <v>4</v>
      </c>
      <c r="LK158">
        <v>5</v>
      </c>
      <c r="LL158">
        <v>1</v>
      </c>
      <c r="LM158">
        <v>3</v>
      </c>
      <c r="LN158">
        <v>1</v>
      </c>
      <c r="LO158">
        <v>4</v>
      </c>
      <c r="LP158">
        <v>2</v>
      </c>
      <c r="LQ158">
        <v>4</v>
      </c>
      <c r="LR158">
        <v>3</v>
      </c>
      <c r="LS158">
        <v>4</v>
      </c>
      <c r="LT158">
        <v>3</v>
      </c>
      <c r="LU158">
        <v>2</v>
      </c>
      <c r="LV158">
        <v>2</v>
      </c>
      <c r="LW158">
        <v>3</v>
      </c>
      <c r="LX158">
        <v>4</v>
      </c>
      <c r="LY158">
        <v>3</v>
      </c>
      <c r="LZ158">
        <v>2</v>
      </c>
      <c r="MA158">
        <v>3</v>
      </c>
      <c r="MB158" s="3">
        <f t="shared" si="337"/>
        <v>4</v>
      </c>
      <c r="MC158" s="3">
        <f t="shared" si="291"/>
        <v>2</v>
      </c>
      <c r="MD158" s="3">
        <f t="shared" si="326"/>
        <v>4</v>
      </c>
      <c r="ME158" s="3">
        <f t="shared" si="327"/>
        <v>5</v>
      </c>
      <c r="MF158" s="3">
        <f t="shared" si="324"/>
        <v>1</v>
      </c>
      <c r="MG158" s="3">
        <f t="shared" si="325"/>
        <v>3</v>
      </c>
      <c r="MH158" s="3">
        <f t="shared" si="292"/>
        <v>5</v>
      </c>
      <c r="MI158" s="3">
        <f t="shared" si="293"/>
        <v>2</v>
      </c>
      <c r="MJ158" s="3">
        <f t="shared" si="314"/>
        <v>2</v>
      </c>
      <c r="MK158" s="3">
        <f t="shared" si="328"/>
        <v>4</v>
      </c>
      <c r="ML158" s="3">
        <f t="shared" si="338"/>
        <v>3</v>
      </c>
      <c r="MM158" s="3">
        <f t="shared" ref="MM158:MM173" si="340">LS158</f>
        <v>4</v>
      </c>
      <c r="MN158" s="3">
        <f t="shared" si="339"/>
        <v>3</v>
      </c>
      <c r="MO158" s="3">
        <f t="shared" ref="MO158:MO180" si="341">LU158</f>
        <v>2</v>
      </c>
      <c r="MP158" s="3">
        <f t="shared" si="318"/>
        <v>2</v>
      </c>
      <c r="MQ158" s="3">
        <f t="shared" si="319"/>
        <v>3</v>
      </c>
      <c r="MR158" s="3">
        <f t="shared" si="331"/>
        <v>4</v>
      </c>
      <c r="MS158" s="3">
        <f t="shared" si="294"/>
        <v>3</v>
      </c>
      <c r="MT158" s="3">
        <f t="shared" si="330"/>
        <v>2</v>
      </c>
      <c r="MU158" s="3">
        <f t="shared" si="295"/>
        <v>3</v>
      </c>
      <c r="MV158" s="34">
        <f t="shared" si="296"/>
        <v>61</v>
      </c>
      <c r="MW158">
        <v>1</v>
      </c>
      <c r="MX158">
        <v>0</v>
      </c>
      <c r="MY158">
        <v>3</v>
      </c>
      <c r="MZ158">
        <v>0</v>
      </c>
      <c r="NA158">
        <v>2</v>
      </c>
      <c r="NB158">
        <v>4</v>
      </c>
      <c r="NC158">
        <v>1</v>
      </c>
      <c r="ND158">
        <v>1</v>
      </c>
      <c r="NE158">
        <v>2</v>
      </c>
      <c r="NF158">
        <v>1</v>
      </c>
      <c r="NG158">
        <v>2</v>
      </c>
      <c r="NH158" s="59">
        <f t="shared" si="320"/>
        <v>0</v>
      </c>
      <c r="NI158">
        <f t="shared" si="321"/>
        <v>50</v>
      </c>
      <c r="NJ158">
        <f t="shared" si="322"/>
        <v>15</v>
      </c>
      <c r="NK158" s="34">
        <f t="shared" si="323"/>
        <v>30</v>
      </c>
    </row>
    <row r="159" spans="1:375" x14ac:dyDescent="0.2">
      <c r="A159" t="s">
        <v>247</v>
      </c>
      <c r="B159">
        <v>158</v>
      </c>
      <c r="C159" s="26">
        <v>43126</v>
      </c>
      <c r="D159">
        <v>8</v>
      </c>
      <c r="E159">
        <v>9</v>
      </c>
      <c r="F159">
        <v>9</v>
      </c>
      <c r="G159">
        <v>0</v>
      </c>
      <c r="H159">
        <v>1</v>
      </c>
      <c r="I159">
        <v>0</v>
      </c>
      <c r="J159">
        <v>0</v>
      </c>
      <c r="K159">
        <v>0</v>
      </c>
      <c r="L159">
        <v>1</v>
      </c>
      <c r="M159">
        <v>1</v>
      </c>
      <c r="N159">
        <v>0</v>
      </c>
      <c r="O159">
        <v>0</v>
      </c>
      <c r="P159">
        <v>1</v>
      </c>
      <c r="Q159">
        <v>5</v>
      </c>
      <c r="R159">
        <v>0</v>
      </c>
      <c r="S159">
        <v>1</v>
      </c>
      <c r="T159">
        <f t="shared" si="332"/>
        <v>-1</v>
      </c>
      <c r="U159">
        <f t="shared" si="333"/>
        <v>2</v>
      </c>
      <c r="V159" s="35">
        <f t="shared" si="334"/>
        <v>9</v>
      </c>
      <c r="W159">
        <v>4</v>
      </c>
      <c r="X159">
        <v>3</v>
      </c>
      <c r="Y159">
        <v>3</v>
      </c>
      <c r="Z159">
        <v>3</v>
      </c>
      <c r="AA159">
        <v>3</v>
      </c>
      <c r="AB159">
        <v>4</v>
      </c>
      <c r="AC159">
        <v>3</v>
      </c>
      <c r="AD159">
        <v>4</v>
      </c>
      <c r="AE159">
        <v>2</v>
      </c>
      <c r="AF159">
        <v>2</v>
      </c>
      <c r="AG159">
        <v>4</v>
      </c>
      <c r="AH159">
        <v>1</v>
      </c>
      <c r="AI159">
        <v>3</v>
      </c>
      <c r="AJ159" s="38">
        <f t="shared" si="297"/>
        <v>12</v>
      </c>
      <c r="AK159" s="38">
        <f t="shared" si="298"/>
        <v>10</v>
      </c>
      <c r="AL159" s="38">
        <f t="shared" si="299"/>
        <v>17</v>
      </c>
      <c r="AM159" s="38">
        <f t="shared" si="300"/>
        <v>39</v>
      </c>
      <c r="AN159">
        <v>1</v>
      </c>
      <c r="AO159">
        <v>0</v>
      </c>
      <c r="AP159">
        <v>0</v>
      </c>
      <c r="AQ159">
        <v>0</v>
      </c>
      <c r="AR159">
        <v>0</v>
      </c>
      <c r="AS159">
        <v>1</v>
      </c>
      <c r="AT159">
        <v>0</v>
      </c>
      <c r="AU159">
        <v>0</v>
      </c>
      <c r="AV159">
        <v>0</v>
      </c>
      <c r="AW159">
        <v>0</v>
      </c>
      <c r="AX159">
        <v>1</v>
      </c>
      <c r="AY159">
        <v>0</v>
      </c>
      <c r="AZ159">
        <v>0</v>
      </c>
      <c r="BA159">
        <v>0</v>
      </c>
      <c r="BB159">
        <v>0</v>
      </c>
      <c r="BC159">
        <v>0</v>
      </c>
      <c r="BD159">
        <v>1</v>
      </c>
      <c r="BE159">
        <v>0</v>
      </c>
      <c r="BF159">
        <v>0</v>
      </c>
      <c r="BG159">
        <v>0</v>
      </c>
      <c r="BH159">
        <v>1</v>
      </c>
      <c r="BI159">
        <v>0</v>
      </c>
      <c r="BJ159">
        <v>0</v>
      </c>
      <c r="BK159">
        <v>0</v>
      </c>
      <c r="BL159">
        <v>0</v>
      </c>
      <c r="BM159">
        <v>0</v>
      </c>
      <c r="BN159">
        <v>1</v>
      </c>
      <c r="BO159">
        <v>0</v>
      </c>
      <c r="BP159">
        <v>0</v>
      </c>
      <c r="BQ159">
        <v>0</v>
      </c>
      <c r="BR159">
        <v>0</v>
      </c>
      <c r="BS159">
        <v>1</v>
      </c>
      <c r="BT159">
        <v>0</v>
      </c>
      <c r="BU159">
        <v>0</v>
      </c>
      <c r="BV159">
        <v>0</v>
      </c>
      <c r="BW159">
        <v>1</v>
      </c>
      <c r="BX159">
        <v>0</v>
      </c>
      <c r="BY159">
        <v>0</v>
      </c>
      <c r="BZ159">
        <v>0</v>
      </c>
      <c r="CA159">
        <v>0</v>
      </c>
      <c r="CB159">
        <v>1</v>
      </c>
      <c r="CC159">
        <v>0</v>
      </c>
      <c r="CD159">
        <v>0</v>
      </c>
      <c r="CE159">
        <v>0</v>
      </c>
      <c r="CF159">
        <v>0</v>
      </c>
      <c r="CG159">
        <v>1</v>
      </c>
      <c r="CH159">
        <v>0</v>
      </c>
      <c r="CI159">
        <v>0</v>
      </c>
      <c r="CJ159">
        <v>0</v>
      </c>
      <c r="CK159">
        <v>0</v>
      </c>
      <c r="CL159">
        <v>1</v>
      </c>
      <c r="CM159">
        <v>0</v>
      </c>
      <c r="CN159">
        <v>0</v>
      </c>
      <c r="CO159">
        <v>0</v>
      </c>
      <c r="CP159">
        <v>0</v>
      </c>
      <c r="CQ159">
        <v>1</v>
      </c>
      <c r="CR159">
        <v>0</v>
      </c>
      <c r="CS159">
        <v>0</v>
      </c>
      <c r="CT159">
        <v>0</v>
      </c>
      <c r="CU159">
        <v>0</v>
      </c>
      <c r="CV159">
        <v>1</v>
      </c>
      <c r="CW159">
        <v>0</v>
      </c>
      <c r="CX159">
        <v>0</v>
      </c>
      <c r="CY159">
        <v>0</v>
      </c>
      <c r="CZ159">
        <v>0</v>
      </c>
      <c r="DA159">
        <v>0</v>
      </c>
      <c r="DB159">
        <v>1</v>
      </c>
      <c r="DC159">
        <v>0</v>
      </c>
      <c r="DD159">
        <v>0</v>
      </c>
      <c r="DE159">
        <v>0</v>
      </c>
      <c r="DF159">
        <v>0</v>
      </c>
      <c r="DG159">
        <v>1</v>
      </c>
      <c r="DH159">
        <v>0</v>
      </c>
      <c r="DI159">
        <v>0</v>
      </c>
      <c r="DJ159">
        <v>0</v>
      </c>
      <c r="DK159">
        <v>0</v>
      </c>
      <c r="DL159">
        <v>0</v>
      </c>
      <c r="DM159">
        <v>0</v>
      </c>
      <c r="DN159">
        <v>1</v>
      </c>
      <c r="DO159">
        <v>0</v>
      </c>
      <c r="DP159">
        <v>0</v>
      </c>
      <c r="DQ159">
        <v>1</v>
      </c>
      <c r="DR159">
        <v>0</v>
      </c>
      <c r="DS159">
        <v>0</v>
      </c>
      <c r="DT159">
        <v>0</v>
      </c>
      <c r="DU159">
        <v>1</v>
      </c>
      <c r="DV159">
        <v>0</v>
      </c>
      <c r="DW159">
        <v>0</v>
      </c>
      <c r="DX159">
        <v>0</v>
      </c>
      <c r="DY159">
        <v>0</v>
      </c>
      <c r="DZ159">
        <v>1</v>
      </c>
      <c r="EA159">
        <v>0</v>
      </c>
      <c r="EB159">
        <v>0</v>
      </c>
      <c r="EC159">
        <v>0</v>
      </c>
      <c r="ED159">
        <v>0</v>
      </c>
      <c r="EF159">
        <v>0</v>
      </c>
      <c r="EG159">
        <v>1</v>
      </c>
      <c r="EH159">
        <v>0</v>
      </c>
      <c r="EI159">
        <v>0</v>
      </c>
      <c r="EJ159">
        <v>0</v>
      </c>
      <c r="EK159">
        <v>1</v>
      </c>
      <c r="EL159">
        <v>0</v>
      </c>
      <c r="EM159">
        <v>0</v>
      </c>
      <c r="EN159">
        <v>0</v>
      </c>
      <c r="EO159">
        <v>0</v>
      </c>
      <c r="EP159" s="40">
        <f t="shared" si="270"/>
        <v>0</v>
      </c>
      <c r="EQ159" s="40">
        <f t="shared" si="271"/>
        <v>0</v>
      </c>
      <c r="ER159" s="40">
        <f t="shared" si="272"/>
        <v>0</v>
      </c>
      <c r="ES159" s="40">
        <f t="shared" si="273"/>
        <v>1</v>
      </c>
      <c r="ET159" s="40">
        <f t="shared" si="274"/>
        <v>0</v>
      </c>
      <c r="EU159" s="40">
        <f t="shared" si="275"/>
        <v>1</v>
      </c>
      <c r="EV159" s="40">
        <f t="shared" si="276"/>
        <v>1</v>
      </c>
      <c r="EW159" s="40">
        <f t="shared" si="277"/>
        <v>0</v>
      </c>
      <c r="EX159" s="40">
        <f t="shared" si="278"/>
        <v>0</v>
      </c>
      <c r="EY159" s="40">
        <f t="shared" si="279"/>
        <v>0</v>
      </c>
      <c r="EZ159" s="40">
        <f t="shared" si="280"/>
        <v>0</v>
      </c>
      <c r="FA159" s="40">
        <f t="shared" si="281"/>
        <v>0</v>
      </c>
      <c r="FB159" s="40">
        <f t="shared" si="282"/>
        <v>0</v>
      </c>
      <c r="FC159" s="40">
        <f t="shared" si="283"/>
        <v>1</v>
      </c>
      <c r="FD159" s="40">
        <f t="shared" si="284"/>
        <v>1</v>
      </c>
      <c r="FE159" s="40">
        <f t="shared" si="285"/>
        <v>3</v>
      </c>
      <c r="FF159" s="40">
        <f t="shared" si="286"/>
        <v>1</v>
      </c>
      <c r="FG159" s="40">
        <f t="shared" si="287"/>
        <v>0</v>
      </c>
      <c r="FH159" s="40">
        <f t="shared" si="288"/>
        <v>0</v>
      </c>
      <c r="FI159" s="40">
        <f t="shared" si="289"/>
        <v>1</v>
      </c>
      <c r="FJ159" s="40">
        <f t="shared" si="290"/>
        <v>0</v>
      </c>
      <c r="FK159" s="38">
        <f t="shared" si="336"/>
        <v>10</v>
      </c>
      <c r="FL159">
        <v>6</v>
      </c>
      <c r="FM159">
        <v>5</v>
      </c>
      <c r="FN159">
        <v>5</v>
      </c>
      <c r="FO159">
        <v>6</v>
      </c>
      <c r="FP159">
        <v>6</v>
      </c>
      <c r="FQ159">
        <v>5</v>
      </c>
      <c r="FR159">
        <v>3</v>
      </c>
      <c r="FS159">
        <v>2</v>
      </c>
      <c r="FT159">
        <v>5</v>
      </c>
      <c r="FU159">
        <v>1</v>
      </c>
      <c r="FV159" s="38">
        <f t="shared" si="301"/>
        <v>23</v>
      </c>
      <c r="FW159" s="38">
        <f t="shared" si="302"/>
        <v>21</v>
      </c>
      <c r="FX159">
        <v>3</v>
      </c>
      <c r="FY159">
        <v>3</v>
      </c>
      <c r="FZ159">
        <v>3</v>
      </c>
      <c r="GA159">
        <v>5</v>
      </c>
      <c r="GB159">
        <v>3</v>
      </c>
      <c r="GC159">
        <v>3</v>
      </c>
      <c r="GD159">
        <v>4</v>
      </c>
      <c r="GE159">
        <v>3</v>
      </c>
      <c r="GF159">
        <v>1</v>
      </c>
      <c r="GG159">
        <v>1</v>
      </c>
      <c r="GH159">
        <v>4</v>
      </c>
      <c r="GI159">
        <v>4</v>
      </c>
      <c r="GJ159">
        <v>4</v>
      </c>
      <c r="GK159">
        <v>3</v>
      </c>
      <c r="GL159">
        <v>3</v>
      </c>
      <c r="GM159">
        <v>4</v>
      </c>
      <c r="GN159">
        <v>3</v>
      </c>
      <c r="GO159">
        <v>4</v>
      </c>
      <c r="GP159">
        <v>4</v>
      </c>
      <c r="GQ159">
        <v>2</v>
      </c>
      <c r="GR159">
        <v>4</v>
      </c>
      <c r="GS159">
        <v>3</v>
      </c>
      <c r="GT159">
        <v>3</v>
      </c>
      <c r="GU159">
        <v>4</v>
      </c>
      <c r="GV159">
        <v>4</v>
      </c>
      <c r="GW159">
        <v>4</v>
      </c>
      <c r="GX159">
        <v>2</v>
      </c>
      <c r="GY159">
        <v>3</v>
      </c>
      <c r="GZ159">
        <v>3</v>
      </c>
      <c r="HA159">
        <v>2</v>
      </c>
      <c r="HB159">
        <v>5</v>
      </c>
      <c r="HC159">
        <v>5</v>
      </c>
      <c r="HD159" s="38">
        <f t="shared" si="303"/>
        <v>3.5</v>
      </c>
      <c r="HE159" s="38">
        <f t="shared" si="304"/>
        <v>3.3333333333333335</v>
      </c>
      <c r="HF159" s="38">
        <f t="shared" si="305"/>
        <v>1.6666666666666667</v>
      </c>
      <c r="HG159" s="38">
        <f t="shared" si="306"/>
        <v>3.5714285714285716</v>
      </c>
      <c r="HH159" s="38">
        <f t="shared" si="307"/>
        <v>3.4</v>
      </c>
      <c r="HI159" s="38">
        <f t="shared" si="308"/>
        <v>3.75</v>
      </c>
      <c r="HJ159" s="38">
        <f t="shared" si="309"/>
        <v>2.6666666666666665</v>
      </c>
      <c r="HK159" s="38">
        <f t="shared" si="310"/>
        <v>4</v>
      </c>
      <c r="HL159" t="s">
        <v>1109</v>
      </c>
      <c r="HM159">
        <v>1</v>
      </c>
      <c r="HN159" t="s">
        <v>1110</v>
      </c>
      <c r="HO159">
        <v>2</v>
      </c>
      <c r="HP159">
        <v>0</v>
      </c>
      <c r="HQ159">
        <v>0</v>
      </c>
      <c r="HR159">
        <v>0</v>
      </c>
      <c r="HS159">
        <v>0</v>
      </c>
      <c r="HT159">
        <v>1</v>
      </c>
      <c r="HU159">
        <v>1</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1</v>
      </c>
      <c r="IU159">
        <v>1</v>
      </c>
      <c r="IV159">
        <v>1</v>
      </c>
      <c r="IW159">
        <v>1</v>
      </c>
      <c r="IX159">
        <v>0</v>
      </c>
      <c r="IY159">
        <v>0</v>
      </c>
      <c r="IZ159">
        <v>0</v>
      </c>
      <c r="JA159">
        <v>0</v>
      </c>
      <c r="JB159">
        <v>0</v>
      </c>
      <c r="JC159">
        <v>0</v>
      </c>
      <c r="JD159">
        <v>0</v>
      </c>
      <c r="JE159">
        <v>0</v>
      </c>
      <c r="JF159">
        <v>1</v>
      </c>
      <c r="JG159">
        <v>1</v>
      </c>
      <c r="JH159">
        <v>0</v>
      </c>
      <c r="JI159">
        <v>0</v>
      </c>
      <c r="JJ159">
        <v>0</v>
      </c>
      <c r="JK159">
        <v>0</v>
      </c>
      <c r="JL159">
        <v>0</v>
      </c>
      <c r="JM159">
        <v>0</v>
      </c>
      <c r="JN159">
        <v>0</v>
      </c>
      <c r="JO159">
        <v>1</v>
      </c>
      <c r="JP159">
        <v>0</v>
      </c>
      <c r="JQ159">
        <v>1</v>
      </c>
      <c r="JR159">
        <v>3</v>
      </c>
      <c r="JS159">
        <v>2</v>
      </c>
      <c r="JT159">
        <v>3</v>
      </c>
      <c r="JU159">
        <v>0</v>
      </c>
      <c r="JV159">
        <v>3</v>
      </c>
      <c r="JW159">
        <v>3</v>
      </c>
      <c r="JX159">
        <v>0</v>
      </c>
      <c r="JY159">
        <v>3</v>
      </c>
      <c r="JZ159">
        <v>3</v>
      </c>
      <c r="KA159">
        <v>1</v>
      </c>
      <c r="KB159">
        <v>1</v>
      </c>
      <c r="KC159">
        <v>3</v>
      </c>
      <c r="KD159" s="52">
        <f t="shared" si="311"/>
        <v>19</v>
      </c>
      <c r="KE159" s="48">
        <f t="shared" si="312"/>
        <v>8</v>
      </c>
      <c r="KF159" s="53">
        <f t="shared" si="313"/>
        <v>27</v>
      </c>
      <c r="KG159">
        <v>68</v>
      </c>
      <c r="KH159">
        <v>0</v>
      </c>
      <c r="KI159">
        <v>0</v>
      </c>
      <c r="KJ159">
        <v>0</v>
      </c>
      <c r="KK159">
        <v>0</v>
      </c>
      <c r="KL159">
        <v>0</v>
      </c>
      <c r="KM159">
        <v>1</v>
      </c>
      <c r="KN159">
        <v>0</v>
      </c>
      <c r="KO159">
        <v>0</v>
      </c>
      <c r="KP159">
        <v>0</v>
      </c>
      <c r="KQ159">
        <v>0</v>
      </c>
      <c r="KR159">
        <v>0</v>
      </c>
      <c r="KS159" t="s">
        <v>584</v>
      </c>
      <c r="KT159" t="s">
        <v>1111</v>
      </c>
      <c r="KU159" t="s">
        <v>1112</v>
      </c>
      <c r="KV159">
        <v>3</v>
      </c>
      <c r="KW159">
        <v>1</v>
      </c>
      <c r="KX159">
        <v>1</v>
      </c>
      <c r="KY159">
        <v>3</v>
      </c>
      <c r="KZ159">
        <v>99</v>
      </c>
      <c r="LA159">
        <v>1</v>
      </c>
      <c r="LB159">
        <v>1</v>
      </c>
      <c r="LC159">
        <v>3</v>
      </c>
      <c r="LD159">
        <v>3</v>
      </c>
      <c r="LE159">
        <v>1</v>
      </c>
      <c r="LF159">
        <v>3</v>
      </c>
      <c r="LG159" t="s">
        <v>584</v>
      </c>
      <c r="LH159">
        <v>2</v>
      </c>
      <c r="LI159">
        <v>3</v>
      </c>
      <c r="LJ159">
        <v>4</v>
      </c>
      <c r="LK159">
        <v>4</v>
      </c>
      <c r="LL159">
        <v>3</v>
      </c>
      <c r="LM159">
        <v>5</v>
      </c>
      <c r="LN159">
        <v>4</v>
      </c>
      <c r="LO159">
        <v>3</v>
      </c>
      <c r="LP159">
        <v>5</v>
      </c>
      <c r="LQ159">
        <v>4</v>
      </c>
      <c r="LR159">
        <v>3</v>
      </c>
      <c r="LS159">
        <v>5</v>
      </c>
      <c r="LT159">
        <v>4</v>
      </c>
      <c r="LU159">
        <v>4</v>
      </c>
      <c r="LV159">
        <v>5</v>
      </c>
      <c r="LW159">
        <v>2</v>
      </c>
      <c r="LX159">
        <v>5</v>
      </c>
      <c r="LY159">
        <v>2</v>
      </c>
      <c r="LZ159">
        <v>3</v>
      </c>
      <c r="MA159">
        <v>5</v>
      </c>
      <c r="MB159" s="3">
        <f t="shared" si="337"/>
        <v>2</v>
      </c>
      <c r="MC159" s="3">
        <f t="shared" si="291"/>
        <v>3</v>
      </c>
      <c r="MD159" s="3">
        <f t="shared" si="326"/>
        <v>4</v>
      </c>
      <c r="ME159" s="3">
        <f t="shared" si="327"/>
        <v>4</v>
      </c>
      <c r="MF159" s="3">
        <f t="shared" si="324"/>
        <v>3</v>
      </c>
      <c r="MG159" s="3">
        <f t="shared" si="325"/>
        <v>5</v>
      </c>
      <c r="MH159" s="3">
        <f t="shared" si="292"/>
        <v>2</v>
      </c>
      <c r="MI159" s="3">
        <f t="shared" si="293"/>
        <v>3</v>
      </c>
      <c r="MJ159" s="3">
        <f t="shared" si="314"/>
        <v>5</v>
      </c>
      <c r="MK159" s="3">
        <f t="shared" si="328"/>
        <v>4</v>
      </c>
      <c r="ML159" s="3">
        <f t="shared" si="338"/>
        <v>3</v>
      </c>
      <c r="MM159" s="3">
        <f t="shared" si="340"/>
        <v>5</v>
      </c>
      <c r="MN159" s="3">
        <f t="shared" si="339"/>
        <v>4</v>
      </c>
      <c r="MO159" s="3">
        <f t="shared" si="341"/>
        <v>4</v>
      </c>
      <c r="MP159" s="3">
        <f t="shared" si="318"/>
        <v>5</v>
      </c>
      <c r="MQ159" s="3">
        <f t="shared" si="319"/>
        <v>2</v>
      </c>
      <c r="MR159" s="3">
        <f t="shared" si="331"/>
        <v>5</v>
      </c>
      <c r="MS159" s="3">
        <f t="shared" si="294"/>
        <v>4</v>
      </c>
      <c r="MT159" s="3">
        <f t="shared" si="330"/>
        <v>3</v>
      </c>
      <c r="MU159" s="3">
        <f t="shared" si="295"/>
        <v>1</v>
      </c>
      <c r="MV159" s="34">
        <f t="shared" si="296"/>
        <v>71</v>
      </c>
      <c r="MW159">
        <v>2</v>
      </c>
      <c r="MX159">
        <v>1</v>
      </c>
      <c r="MY159">
        <v>2</v>
      </c>
      <c r="MZ159">
        <v>2</v>
      </c>
      <c r="NA159">
        <v>3</v>
      </c>
      <c r="NB159">
        <v>4</v>
      </c>
      <c r="NC159">
        <v>2</v>
      </c>
      <c r="ND159">
        <v>2</v>
      </c>
      <c r="NE159">
        <v>3</v>
      </c>
      <c r="NF159">
        <v>2</v>
      </c>
      <c r="NG159">
        <v>2</v>
      </c>
      <c r="NH159" s="59">
        <f t="shared" si="320"/>
        <v>0</v>
      </c>
      <c r="NI159">
        <f t="shared" si="321"/>
        <v>50</v>
      </c>
      <c r="NJ159">
        <f t="shared" si="322"/>
        <v>23</v>
      </c>
      <c r="NK159" s="34">
        <f t="shared" si="323"/>
        <v>46</v>
      </c>
    </row>
    <row r="160" spans="1:375" x14ac:dyDescent="0.2">
      <c r="A160" t="s">
        <v>248</v>
      </c>
      <c r="B160">
        <v>159</v>
      </c>
      <c r="C160" s="26">
        <v>43010</v>
      </c>
      <c r="D160">
        <v>7</v>
      </c>
      <c r="E160">
        <v>9</v>
      </c>
      <c r="F160">
        <v>7</v>
      </c>
      <c r="G160">
        <v>1</v>
      </c>
      <c r="H160">
        <v>0</v>
      </c>
      <c r="I160">
        <v>0</v>
      </c>
      <c r="J160">
        <v>0</v>
      </c>
      <c r="K160">
        <v>0</v>
      </c>
      <c r="L160">
        <v>0</v>
      </c>
      <c r="M160">
        <v>0</v>
      </c>
      <c r="N160">
        <v>0</v>
      </c>
      <c r="O160">
        <v>0</v>
      </c>
      <c r="P160">
        <v>0</v>
      </c>
      <c r="Q160">
        <v>1</v>
      </c>
      <c r="R160">
        <v>0</v>
      </c>
      <c r="S160">
        <v>0</v>
      </c>
      <c r="T160">
        <f t="shared" si="332"/>
        <v>0</v>
      </c>
      <c r="U160">
        <f t="shared" si="333"/>
        <v>0</v>
      </c>
      <c r="V160" s="35">
        <f t="shared" si="334"/>
        <v>1</v>
      </c>
      <c r="W160">
        <v>2</v>
      </c>
      <c r="X160">
        <v>1</v>
      </c>
      <c r="Y160">
        <v>1</v>
      </c>
      <c r="Z160">
        <v>0</v>
      </c>
      <c r="AA160">
        <v>0</v>
      </c>
      <c r="AB160">
        <v>2</v>
      </c>
      <c r="AC160">
        <v>1</v>
      </c>
      <c r="AD160">
        <v>1</v>
      </c>
      <c r="AE160">
        <v>0</v>
      </c>
      <c r="AF160">
        <v>0</v>
      </c>
      <c r="AG160">
        <v>0</v>
      </c>
      <c r="AH160">
        <v>0</v>
      </c>
      <c r="AI160">
        <v>1</v>
      </c>
      <c r="AJ160" s="38">
        <f t="shared" si="297"/>
        <v>1</v>
      </c>
      <c r="AK160" s="38">
        <f t="shared" si="298"/>
        <v>4</v>
      </c>
      <c r="AL160" s="38">
        <f t="shared" si="299"/>
        <v>4</v>
      </c>
      <c r="AM160" s="38">
        <f t="shared" si="300"/>
        <v>9</v>
      </c>
      <c r="AN160">
        <v>1</v>
      </c>
      <c r="AO160">
        <v>0</v>
      </c>
      <c r="AP160">
        <v>0</v>
      </c>
      <c r="AQ160">
        <v>0</v>
      </c>
      <c r="AR160">
        <v>0</v>
      </c>
      <c r="AS160">
        <v>1</v>
      </c>
      <c r="AT160">
        <v>0</v>
      </c>
      <c r="AU160">
        <v>0</v>
      </c>
      <c r="AV160">
        <v>0</v>
      </c>
      <c r="AW160">
        <v>0</v>
      </c>
      <c r="AX160">
        <v>1</v>
      </c>
      <c r="AY160">
        <v>0</v>
      </c>
      <c r="AZ160">
        <v>0</v>
      </c>
      <c r="BA160">
        <v>0</v>
      </c>
      <c r="BB160">
        <v>0</v>
      </c>
      <c r="BC160">
        <v>1</v>
      </c>
      <c r="BD160">
        <v>0</v>
      </c>
      <c r="BE160">
        <v>0</v>
      </c>
      <c r="BF160">
        <v>0</v>
      </c>
      <c r="BG160">
        <v>0</v>
      </c>
      <c r="BH160">
        <v>1</v>
      </c>
      <c r="BI160">
        <v>0</v>
      </c>
      <c r="BJ160">
        <v>0</v>
      </c>
      <c r="BK160">
        <v>0</v>
      </c>
      <c r="BL160">
        <v>0</v>
      </c>
      <c r="BM160">
        <v>1</v>
      </c>
      <c r="BN160">
        <v>0</v>
      </c>
      <c r="BO160">
        <v>0</v>
      </c>
      <c r="BP160">
        <v>0</v>
      </c>
      <c r="BQ160">
        <v>0</v>
      </c>
      <c r="BR160">
        <v>1</v>
      </c>
      <c r="BS160">
        <v>0</v>
      </c>
      <c r="BT160">
        <v>0</v>
      </c>
      <c r="BU160">
        <v>0</v>
      </c>
      <c r="BV160">
        <v>0</v>
      </c>
      <c r="BW160">
        <v>1</v>
      </c>
      <c r="BX160">
        <v>0</v>
      </c>
      <c r="BY160">
        <v>0</v>
      </c>
      <c r="BZ160">
        <v>0</v>
      </c>
      <c r="CA160">
        <v>0</v>
      </c>
      <c r="CB160">
        <v>1</v>
      </c>
      <c r="CC160">
        <v>0</v>
      </c>
      <c r="CD160">
        <v>0</v>
      </c>
      <c r="CE160">
        <v>0</v>
      </c>
      <c r="CF160">
        <v>0</v>
      </c>
      <c r="CG160">
        <v>1</v>
      </c>
      <c r="CH160">
        <v>0</v>
      </c>
      <c r="CI160">
        <v>0</v>
      </c>
      <c r="CJ160">
        <v>0</v>
      </c>
      <c r="CK160">
        <v>0</v>
      </c>
      <c r="CL160">
        <v>1</v>
      </c>
      <c r="CM160">
        <v>0</v>
      </c>
      <c r="CN160">
        <v>0</v>
      </c>
      <c r="CO160">
        <v>0</v>
      </c>
      <c r="CP160">
        <v>0</v>
      </c>
      <c r="CQ160">
        <v>1</v>
      </c>
      <c r="CR160">
        <v>0</v>
      </c>
      <c r="CS160">
        <v>0</v>
      </c>
      <c r="CT160">
        <v>0</v>
      </c>
      <c r="CU160">
        <v>0</v>
      </c>
      <c r="CV160">
        <v>1</v>
      </c>
      <c r="CW160">
        <v>0</v>
      </c>
      <c r="CX160">
        <v>0</v>
      </c>
      <c r="CY160">
        <v>0</v>
      </c>
      <c r="CZ160">
        <v>0</v>
      </c>
      <c r="DA160">
        <v>1</v>
      </c>
      <c r="DB160">
        <v>0</v>
      </c>
      <c r="DC160">
        <v>0</v>
      </c>
      <c r="DD160">
        <v>0</v>
      </c>
      <c r="DE160">
        <v>0</v>
      </c>
      <c r="DF160">
        <v>1</v>
      </c>
      <c r="DG160">
        <v>0</v>
      </c>
      <c r="DH160">
        <v>0</v>
      </c>
      <c r="DI160">
        <v>0</v>
      </c>
      <c r="DJ160">
        <v>0</v>
      </c>
      <c r="DK160">
        <v>0</v>
      </c>
      <c r="DL160">
        <v>1</v>
      </c>
      <c r="DM160">
        <v>0</v>
      </c>
      <c r="DN160">
        <v>0</v>
      </c>
      <c r="DO160">
        <v>0</v>
      </c>
      <c r="DP160">
        <v>0</v>
      </c>
      <c r="DQ160">
        <v>1</v>
      </c>
      <c r="DR160">
        <v>0</v>
      </c>
      <c r="DS160">
        <v>0</v>
      </c>
      <c r="DT160">
        <v>0</v>
      </c>
      <c r="DU160">
        <v>1</v>
      </c>
      <c r="DV160">
        <v>0</v>
      </c>
      <c r="DW160">
        <v>0</v>
      </c>
      <c r="DX160">
        <v>0</v>
      </c>
      <c r="DY160">
        <v>0</v>
      </c>
      <c r="DZ160">
        <v>1</v>
      </c>
      <c r="EA160">
        <v>0</v>
      </c>
      <c r="EB160">
        <v>0</v>
      </c>
      <c r="EC160">
        <v>0</v>
      </c>
      <c r="ED160">
        <v>0</v>
      </c>
      <c r="EF160">
        <v>1</v>
      </c>
      <c r="EG160">
        <v>0</v>
      </c>
      <c r="EH160">
        <v>0</v>
      </c>
      <c r="EI160">
        <v>0</v>
      </c>
      <c r="EJ160">
        <v>0</v>
      </c>
      <c r="EK160">
        <v>1</v>
      </c>
      <c r="EL160">
        <v>0</v>
      </c>
      <c r="EM160">
        <v>0</v>
      </c>
      <c r="EN160">
        <v>0</v>
      </c>
      <c r="EO160">
        <v>0</v>
      </c>
      <c r="EP160" s="40">
        <f t="shared" si="270"/>
        <v>0</v>
      </c>
      <c r="EQ160" s="40">
        <f t="shared" si="271"/>
        <v>0</v>
      </c>
      <c r="ER160" s="40">
        <f t="shared" si="272"/>
        <v>0</v>
      </c>
      <c r="ES160" s="40">
        <f t="shared" si="273"/>
        <v>0</v>
      </c>
      <c r="ET160" s="40">
        <f t="shared" si="274"/>
        <v>0</v>
      </c>
      <c r="EU160" s="40">
        <f t="shared" si="275"/>
        <v>0</v>
      </c>
      <c r="EV160" s="40">
        <f t="shared" si="276"/>
        <v>0</v>
      </c>
      <c r="EW160" s="40">
        <f t="shared" si="277"/>
        <v>0</v>
      </c>
      <c r="EX160" s="40">
        <f t="shared" si="278"/>
        <v>0</v>
      </c>
      <c r="EY160" s="40">
        <f t="shared" si="279"/>
        <v>0</v>
      </c>
      <c r="EZ160" s="40">
        <f t="shared" si="280"/>
        <v>0</v>
      </c>
      <c r="FA160" s="40">
        <f t="shared" si="281"/>
        <v>0</v>
      </c>
      <c r="FB160" s="40">
        <f t="shared" si="282"/>
        <v>0</v>
      </c>
      <c r="FC160" s="40">
        <f t="shared" si="283"/>
        <v>0</v>
      </c>
      <c r="FD160" s="40">
        <f t="shared" si="284"/>
        <v>0</v>
      </c>
      <c r="FE160" s="40">
        <f t="shared" si="285"/>
        <v>1</v>
      </c>
      <c r="FF160" s="40">
        <f t="shared" si="286"/>
        <v>1</v>
      </c>
      <c r="FG160" s="40">
        <f t="shared" si="287"/>
        <v>0</v>
      </c>
      <c r="FH160" s="40">
        <f t="shared" si="288"/>
        <v>0</v>
      </c>
      <c r="FI160" s="40">
        <f t="shared" si="289"/>
        <v>0</v>
      </c>
      <c r="FJ160" s="40">
        <f t="shared" si="290"/>
        <v>0</v>
      </c>
      <c r="FK160" s="38">
        <f t="shared" si="336"/>
        <v>2</v>
      </c>
      <c r="FL160">
        <v>6</v>
      </c>
      <c r="FM160">
        <v>6</v>
      </c>
      <c r="FN160">
        <v>6</v>
      </c>
      <c r="FO160">
        <v>6</v>
      </c>
      <c r="FP160">
        <v>6</v>
      </c>
      <c r="FQ160">
        <v>7</v>
      </c>
      <c r="FR160">
        <v>2</v>
      </c>
      <c r="FS160">
        <v>2</v>
      </c>
      <c r="FT160">
        <v>1</v>
      </c>
      <c r="FU160">
        <v>1</v>
      </c>
      <c r="FV160" s="38">
        <f t="shared" si="301"/>
        <v>23</v>
      </c>
      <c r="FW160" s="38">
        <f t="shared" si="302"/>
        <v>20</v>
      </c>
      <c r="FX160">
        <v>5</v>
      </c>
      <c r="FY160">
        <v>5</v>
      </c>
      <c r="FZ160">
        <v>5</v>
      </c>
      <c r="GA160">
        <v>5</v>
      </c>
      <c r="GB160">
        <v>0</v>
      </c>
      <c r="GC160">
        <v>0</v>
      </c>
      <c r="GD160">
        <v>2</v>
      </c>
      <c r="GE160">
        <v>0</v>
      </c>
      <c r="GF160">
        <v>5</v>
      </c>
      <c r="GG160">
        <v>0</v>
      </c>
      <c r="GH160">
        <v>5</v>
      </c>
      <c r="GI160">
        <v>5</v>
      </c>
      <c r="GJ160">
        <v>3</v>
      </c>
      <c r="GK160">
        <v>5</v>
      </c>
      <c r="GL160">
        <v>5</v>
      </c>
      <c r="GM160">
        <v>3</v>
      </c>
      <c r="GN160">
        <v>4</v>
      </c>
      <c r="GO160">
        <v>5</v>
      </c>
      <c r="GP160">
        <v>1</v>
      </c>
      <c r="GQ160">
        <v>1</v>
      </c>
      <c r="GR160">
        <v>5</v>
      </c>
      <c r="GS160">
        <v>5</v>
      </c>
      <c r="GT160">
        <v>5</v>
      </c>
      <c r="GU160">
        <v>4</v>
      </c>
      <c r="GV160">
        <v>4</v>
      </c>
      <c r="GW160">
        <v>4</v>
      </c>
      <c r="GX160">
        <v>1</v>
      </c>
      <c r="GY160">
        <v>1</v>
      </c>
      <c r="GZ160">
        <v>1</v>
      </c>
      <c r="HA160">
        <v>1</v>
      </c>
      <c r="HB160">
        <v>5</v>
      </c>
      <c r="HC160">
        <v>4</v>
      </c>
      <c r="HD160" s="38">
        <f t="shared" si="303"/>
        <v>5</v>
      </c>
      <c r="HE160" s="38">
        <f t="shared" si="304"/>
        <v>0.66666666666666663</v>
      </c>
      <c r="HF160" s="38">
        <f t="shared" si="305"/>
        <v>1.6666666666666667</v>
      </c>
      <c r="HG160" s="38">
        <f t="shared" si="306"/>
        <v>4.2857142857142856</v>
      </c>
      <c r="HH160" s="38">
        <f t="shared" si="307"/>
        <v>3.4</v>
      </c>
      <c r="HI160" s="38">
        <f t="shared" si="308"/>
        <v>4.25</v>
      </c>
      <c r="HJ160" s="38">
        <f t="shared" si="309"/>
        <v>1</v>
      </c>
      <c r="HK160" s="38">
        <f t="shared" si="310"/>
        <v>3.3333333333333335</v>
      </c>
      <c r="HL160" t="s">
        <v>790</v>
      </c>
      <c r="HM160">
        <v>1</v>
      </c>
      <c r="HN160" t="s">
        <v>754</v>
      </c>
      <c r="HO160">
        <v>7</v>
      </c>
      <c r="HP160">
        <v>0</v>
      </c>
      <c r="HQ160">
        <v>0</v>
      </c>
      <c r="HR160">
        <v>0</v>
      </c>
      <c r="HS160">
        <v>0</v>
      </c>
      <c r="HT160">
        <v>1</v>
      </c>
      <c r="HU160">
        <v>1</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1</v>
      </c>
      <c r="JP160">
        <v>0</v>
      </c>
      <c r="JQ160">
        <v>0</v>
      </c>
      <c r="JR160">
        <v>0</v>
      </c>
      <c r="JS160">
        <v>0</v>
      </c>
      <c r="JT160">
        <v>0</v>
      </c>
      <c r="JU160">
        <v>0</v>
      </c>
      <c r="JV160">
        <v>2</v>
      </c>
      <c r="JW160">
        <v>2</v>
      </c>
      <c r="JX160">
        <v>1</v>
      </c>
      <c r="JY160">
        <v>0</v>
      </c>
      <c r="JZ160">
        <v>0</v>
      </c>
      <c r="KA160">
        <v>0</v>
      </c>
      <c r="KB160">
        <v>0</v>
      </c>
      <c r="KC160">
        <v>0</v>
      </c>
      <c r="KD160" s="52">
        <f t="shared" si="311"/>
        <v>6</v>
      </c>
      <c r="KE160" s="48">
        <f t="shared" si="312"/>
        <v>0</v>
      </c>
      <c r="KF160" s="53">
        <f t="shared" si="313"/>
        <v>6</v>
      </c>
      <c r="KG160">
        <v>71</v>
      </c>
      <c r="KH160">
        <v>0</v>
      </c>
      <c r="KI160">
        <v>0</v>
      </c>
      <c r="KJ160">
        <v>1</v>
      </c>
      <c r="KK160">
        <v>0</v>
      </c>
      <c r="KL160">
        <v>0</v>
      </c>
      <c r="KM160">
        <v>0</v>
      </c>
      <c r="KN160">
        <v>0</v>
      </c>
      <c r="KO160">
        <v>0</v>
      </c>
      <c r="KP160">
        <v>0</v>
      </c>
      <c r="KQ160">
        <v>0</v>
      </c>
      <c r="KR160">
        <v>0</v>
      </c>
      <c r="KS160" t="s">
        <v>575</v>
      </c>
      <c r="KT160" t="s">
        <v>1113</v>
      </c>
      <c r="KU160" t="s">
        <v>1114</v>
      </c>
      <c r="KV160">
        <v>3</v>
      </c>
      <c r="KW160">
        <v>0</v>
      </c>
      <c r="KX160">
        <v>0</v>
      </c>
      <c r="KY160">
        <v>2</v>
      </c>
      <c r="KZ160">
        <v>0</v>
      </c>
      <c r="LA160">
        <v>2</v>
      </c>
      <c r="LB160">
        <v>2</v>
      </c>
      <c r="LC160">
        <v>2</v>
      </c>
      <c r="LD160">
        <v>2</v>
      </c>
      <c r="LE160">
        <v>2</v>
      </c>
      <c r="LF160">
        <v>2</v>
      </c>
      <c r="LG160" t="s">
        <v>575</v>
      </c>
      <c r="LH160">
        <v>2</v>
      </c>
      <c r="LI160">
        <v>1</v>
      </c>
      <c r="LJ160">
        <v>5</v>
      </c>
      <c r="LK160">
        <v>5</v>
      </c>
      <c r="LL160">
        <v>1</v>
      </c>
      <c r="LM160">
        <v>2</v>
      </c>
      <c r="LN160">
        <v>5</v>
      </c>
      <c r="LO160">
        <v>4</v>
      </c>
      <c r="LP160">
        <v>4</v>
      </c>
      <c r="LQ160">
        <v>4</v>
      </c>
      <c r="LR160">
        <v>5</v>
      </c>
      <c r="LS160">
        <v>5</v>
      </c>
      <c r="LT160">
        <v>5</v>
      </c>
      <c r="LU160">
        <v>1</v>
      </c>
      <c r="LV160">
        <v>4</v>
      </c>
      <c r="LW160">
        <v>4</v>
      </c>
      <c r="LX160">
        <v>5</v>
      </c>
      <c r="LY160">
        <v>2</v>
      </c>
      <c r="LZ160">
        <v>2</v>
      </c>
      <c r="MA160">
        <v>4</v>
      </c>
      <c r="MB160" s="3">
        <f t="shared" si="337"/>
        <v>2</v>
      </c>
      <c r="MC160" s="3">
        <f t="shared" si="291"/>
        <v>5</v>
      </c>
      <c r="MD160" s="3">
        <f t="shared" si="326"/>
        <v>5</v>
      </c>
      <c r="ME160" s="3">
        <f t="shared" si="327"/>
        <v>5</v>
      </c>
      <c r="MF160" s="3">
        <f t="shared" si="324"/>
        <v>1</v>
      </c>
      <c r="MG160" s="3">
        <f t="shared" si="325"/>
        <v>2</v>
      </c>
      <c r="MH160" s="3">
        <f t="shared" si="292"/>
        <v>1</v>
      </c>
      <c r="MI160" s="3">
        <f t="shared" si="293"/>
        <v>2</v>
      </c>
      <c r="MJ160" s="3">
        <f t="shared" si="314"/>
        <v>4</v>
      </c>
      <c r="MK160" s="3">
        <f t="shared" si="328"/>
        <v>4</v>
      </c>
      <c r="ML160" s="3">
        <f t="shared" si="338"/>
        <v>5</v>
      </c>
      <c r="MM160" s="3">
        <f t="shared" si="340"/>
        <v>5</v>
      </c>
      <c r="MN160" s="3">
        <f t="shared" si="339"/>
        <v>5</v>
      </c>
      <c r="MO160" s="3">
        <f t="shared" si="341"/>
        <v>1</v>
      </c>
      <c r="MP160" s="3">
        <f t="shared" si="318"/>
        <v>4</v>
      </c>
      <c r="MQ160" s="3">
        <f t="shared" si="319"/>
        <v>4</v>
      </c>
      <c r="MR160" s="3">
        <f t="shared" si="331"/>
        <v>5</v>
      </c>
      <c r="MS160" s="3">
        <f t="shared" si="294"/>
        <v>4</v>
      </c>
      <c r="MT160" s="3">
        <f t="shared" si="330"/>
        <v>2</v>
      </c>
      <c r="MU160" s="3">
        <f t="shared" si="295"/>
        <v>2</v>
      </c>
      <c r="MV160" s="34">
        <f t="shared" si="296"/>
        <v>68</v>
      </c>
      <c r="MW160">
        <v>1</v>
      </c>
      <c r="MX160">
        <v>1</v>
      </c>
      <c r="MY160">
        <v>4</v>
      </c>
      <c r="MZ160">
        <v>1</v>
      </c>
      <c r="NA160">
        <v>1</v>
      </c>
      <c r="NB160">
        <v>1</v>
      </c>
      <c r="NC160">
        <v>1</v>
      </c>
      <c r="ND160">
        <v>1</v>
      </c>
      <c r="NE160">
        <v>0</v>
      </c>
      <c r="NF160">
        <v>1</v>
      </c>
      <c r="NG160">
        <v>2</v>
      </c>
      <c r="NH160" s="59">
        <f t="shared" si="320"/>
        <v>0</v>
      </c>
      <c r="NI160">
        <f t="shared" si="321"/>
        <v>50</v>
      </c>
      <c r="NJ160">
        <f t="shared" si="322"/>
        <v>12</v>
      </c>
      <c r="NK160" s="34">
        <f t="shared" si="323"/>
        <v>24</v>
      </c>
    </row>
    <row r="161" spans="1:375" x14ac:dyDescent="0.2">
      <c r="A161" t="s">
        <v>249</v>
      </c>
      <c r="B161">
        <v>160</v>
      </c>
      <c r="C161" s="26">
        <v>42991</v>
      </c>
      <c r="D161">
        <v>5</v>
      </c>
      <c r="E161">
        <v>9</v>
      </c>
      <c r="F161">
        <v>7</v>
      </c>
      <c r="G161">
        <v>0</v>
      </c>
      <c r="H161">
        <v>0</v>
      </c>
      <c r="I161">
        <v>1</v>
      </c>
      <c r="J161">
        <v>0</v>
      </c>
      <c r="K161">
        <v>0</v>
      </c>
      <c r="L161">
        <v>0</v>
      </c>
      <c r="M161">
        <v>4</v>
      </c>
      <c r="N161">
        <v>3</v>
      </c>
      <c r="O161">
        <v>1</v>
      </c>
      <c r="P161">
        <v>4</v>
      </c>
      <c r="Q161">
        <v>4</v>
      </c>
      <c r="R161">
        <v>0</v>
      </c>
      <c r="S161">
        <v>0</v>
      </c>
      <c r="T161">
        <f t="shared" si="332"/>
        <v>1</v>
      </c>
      <c r="U161">
        <f t="shared" si="333"/>
        <v>0</v>
      </c>
      <c r="V161" s="35">
        <f t="shared" si="334"/>
        <v>17</v>
      </c>
      <c r="W161">
        <v>1</v>
      </c>
      <c r="X161">
        <v>0</v>
      </c>
      <c r="Y161">
        <v>0</v>
      </c>
      <c r="Z161">
        <v>0</v>
      </c>
      <c r="AA161">
        <v>0</v>
      </c>
      <c r="AB161">
        <v>0</v>
      </c>
      <c r="AC161">
        <v>0</v>
      </c>
      <c r="AD161">
        <v>4</v>
      </c>
      <c r="AE161">
        <v>2</v>
      </c>
      <c r="AF161">
        <v>2</v>
      </c>
      <c r="AG161">
        <v>2</v>
      </c>
      <c r="AH161">
        <v>2</v>
      </c>
      <c r="AI161">
        <v>0</v>
      </c>
      <c r="AJ161" s="38">
        <f t="shared" si="297"/>
        <v>10</v>
      </c>
      <c r="AK161" s="38">
        <f t="shared" si="298"/>
        <v>0</v>
      </c>
      <c r="AL161" s="38">
        <f t="shared" si="299"/>
        <v>3</v>
      </c>
      <c r="AM161" s="38">
        <f t="shared" si="300"/>
        <v>13</v>
      </c>
      <c r="AN161">
        <v>1</v>
      </c>
      <c r="AO161">
        <v>0</v>
      </c>
      <c r="AP161">
        <v>0</v>
      </c>
      <c r="AQ161">
        <v>0</v>
      </c>
      <c r="AR161">
        <v>0</v>
      </c>
      <c r="AS161">
        <v>1</v>
      </c>
      <c r="AT161">
        <v>0</v>
      </c>
      <c r="AU161">
        <v>0</v>
      </c>
      <c r="AV161">
        <v>0</v>
      </c>
      <c r="AW161">
        <v>0</v>
      </c>
      <c r="AX161">
        <v>1</v>
      </c>
      <c r="AY161">
        <v>0</v>
      </c>
      <c r="AZ161">
        <v>0</v>
      </c>
      <c r="BA161">
        <v>0</v>
      </c>
      <c r="BB161">
        <v>0</v>
      </c>
      <c r="BC161">
        <v>1</v>
      </c>
      <c r="BD161">
        <v>0</v>
      </c>
      <c r="BE161">
        <v>0</v>
      </c>
      <c r="BF161">
        <v>0</v>
      </c>
      <c r="BG161">
        <v>0</v>
      </c>
      <c r="BH161">
        <v>1</v>
      </c>
      <c r="BI161">
        <v>0</v>
      </c>
      <c r="BJ161">
        <v>0</v>
      </c>
      <c r="BK161">
        <v>0</v>
      </c>
      <c r="BL161">
        <v>0</v>
      </c>
      <c r="BM161">
        <v>1</v>
      </c>
      <c r="BN161">
        <v>0</v>
      </c>
      <c r="BO161">
        <v>0</v>
      </c>
      <c r="BP161">
        <v>0</v>
      </c>
      <c r="BQ161">
        <v>0</v>
      </c>
      <c r="BR161">
        <v>1</v>
      </c>
      <c r="BS161">
        <v>0</v>
      </c>
      <c r="BT161">
        <v>0</v>
      </c>
      <c r="BU161">
        <v>0</v>
      </c>
      <c r="BV161">
        <v>0</v>
      </c>
      <c r="BW161">
        <v>1</v>
      </c>
      <c r="BX161">
        <v>0</v>
      </c>
      <c r="BY161">
        <v>0</v>
      </c>
      <c r="BZ161">
        <v>0</v>
      </c>
      <c r="CA161">
        <v>0</v>
      </c>
      <c r="CB161">
        <v>1</v>
      </c>
      <c r="CC161">
        <v>0</v>
      </c>
      <c r="CD161">
        <v>0</v>
      </c>
      <c r="CE161">
        <v>0</v>
      </c>
      <c r="CF161">
        <v>0</v>
      </c>
      <c r="CG161">
        <v>1</v>
      </c>
      <c r="CH161">
        <v>0</v>
      </c>
      <c r="CI161">
        <v>0</v>
      </c>
      <c r="CJ161">
        <v>0</v>
      </c>
      <c r="CK161">
        <v>0</v>
      </c>
      <c r="CL161">
        <v>1</v>
      </c>
      <c r="CM161">
        <v>0</v>
      </c>
      <c r="CN161">
        <v>0</v>
      </c>
      <c r="CO161">
        <v>0</v>
      </c>
      <c r="CP161">
        <v>0</v>
      </c>
      <c r="CQ161">
        <v>1</v>
      </c>
      <c r="CR161">
        <v>0</v>
      </c>
      <c r="CS161">
        <v>0</v>
      </c>
      <c r="CT161">
        <v>0</v>
      </c>
      <c r="CU161">
        <v>0</v>
      </c>
      <c r="CV161">
        <v>1</v>
      </c>
      <c r="CW161">
        <v>0</v>
      </c>
      <c r="CX161">
        <v>0</v>
      </c>
      <c r="CY161">
        <v>0</v>
      </c>
      <c r="CZ161">
        <v>0</v>
      </c>
      <c r="DA161">
        <v>1</v>
      </c>
      <c r="DB161">
        <v>0</v>
      </c>
      <c r="DC161">
        <v>0</v>
      </c>
      <c r="DD161">
        <v>0</v>
      </c>
      <c r="DE161">
        <v>0</v>
      </c>
      <c r="DF161">
        <v>1</v>
      </c>
      <c r="DG161">
        <v>0</v>
      </c>
      <c r="DH161">
        <v>0</v>
      </c>
      <c r="DI161">
        <v>0</v>
      </c>
      <c r="DJ161">
        <v>0</v>
      </c>
      <c r="DK161">
        <v>1</v>
      </c>
      <c r="DL161">
        <v>0</v>
      </c>
      <c r="DM161">
        <v>0</v>
      </c>
      <c r="DN161">
        <v>0</v>
      </c>
      <c r="DO161">
        <v>0</v>
      </c>
      <c r="DP161">
        <v>1</v>
      </c>
      <c r="DQ161">
        <v>0</v>
      </c>
      <c r="DR161">
        <v>0</v>
      </c>
      <c r="DS161">
        <v>0</v>
      </c>
      <c r="DT161">
        <v>0</v>
      </c>
      <c r="DU161">
        <v>1</v>
      </c>
      <c r="DV161">
        <v>0</v>
      </c>
      <c r="DW161">
        <v>0</v>
      </c>
      <c r="DX161">
        <v>0</v>
      </c>
      <c r="DY161">
        <v>0</v>
      </c>
      <c r="DZ161">
        <v>1</v>
      </c>
      <c r="EA161">
        <v>0</v>
      </c>
      <c r="EB161">
        <v>0</v>
      </c>
      <c r="EC161">
        <v>0</v>
      </c>
      <c r="ED161">
        <v>0</v>
      </c>
      <c r="EF161">
        <v>1</v>
      </c>
      <c r="EG161">
        <v>0</v>
      </c>
      <c r="EH161">
        <v>0</v>
      </c>
      <c r="EI161">
        <v>0</v>
      </c>
      <c r="EJ161">
        <v>0</v>
      </c>
      <c r="EK161">
        <v>1</v>
      </c>
      <c r="EL161">
        <v>0</v>
      </c>
      <c r="EM161">
        <v>0</v>
      </c>
      <c r="EN161">
        <v>0</v>
      </c>
      <c r="EO161">
        <v>0</v>
      </c>
      <c r="EP161" s="40">
        <f t="shared" si="270"/>
        <v>0</v>
      </c>
      <c r="EQ161" s="40">
        <f t="shared" si="271"/>
        <v>0</v>
      </c>
      <c r="ER161" s="40">
        <f t="shared" si="272"/>
        <v>0</v>
      </c>
      <c r="ES161" s="40">
        <f t="shared" si="273"/>
        <v>0</v>
      </c>
      <c r="ET161" s="40">
        <f t="shared" si="274"/>
        <v>0</v>
      </c>
      <c r="EU161" s="40">
        <f t="shared" si="275"/>
        <v>0</v>
      </c>
      <c r="EV161" s="40">
        <f t="shared" si="276"/>
        <v>0</v>
      </c>
      <c r="EW161" s="40">
        <f t="shared" si="277"/>
        <v>0</v>
      </c>
      <c r="EX161" s="40">
        <f t="shared" si="278"/>
        <v>0</v>
      </c>
      <c r="EY161" s="40">
        <f t="shared" si="279"/>
        <v>0</v>
      </c>
      <c r="EZ161" s="40">
        <f t="shared" si="280"/>
        <v>0</v>
      </c>
      <c r="FA161" s="40">
        <f t="shared" si="281"/>
        <v>0</v>
      </c>
      <c r="FB161" s="40">
        <f t="shared" si="282"/>
        <v>0</v>
      </c>
      <c r="FC161" s="40">
        <f t="shared" si="283"/>
        <v>0</v>
      </c>
      <c r="FD161" s="40">
        <f t="shared" si="284"/>
        <v>0</v>
      </c>
      <c r="FE161" s="40">
        <f t="shared" si="285"/>
        <v>0</v>
      </c>
      <c r="FF161" s="40">
        <f t="shared" si="286"/>
        <v>0</v>
      </c>
      <c r="FG161" s="40">
        <f t="shared" si="287"/>
        <v>0</v>
      </c>
      <c r="FH161" s="40">
        <f t="shared" si="288"/>
        <v>0</v>
      </c>
      <c r="FI161" s="40">
        <f t="shared" si="289"/>
        <v>0</v>
      </c>
      <c r="FJ161" s="40">
        <f t="shared" si="290"/>
        <v>0</v>
      </c>
      <c r="FK161" s="38">
        <f t="shared" si="336"/>
        <v>0</v>
      </c>
      <c r="FL161">
        <v>7</v>
      </c>
      <c r="FM161">
        <v>7</v>
      </c>
      <c r="FN161">
        <v>7</v>
      </c>
      <c r="FO161">
        <v>7</v>
      </c>
      <c r="FP161">
        <v>7</v>
      </c>
      <c r="FQ161">
        <v>7</v>
      </c>
      <c r="FR161">
        <v>7</v>
      </c>
      <c r="FS161">
        <v>7</v>
      </c>
      <c r="FT161">
        <v>0</v>
      </c>
      <c r="FU161">
        <v>0</v>
      </c>
      <c r="FV161" s="38">
        <f t="shared" si="301"/>
        <v>35</v>
      </c>
      <c r="FW161" s="38">
        <f t="shared" si="302"/>
        <v>21</v>
      </c>
      <c r="FX161">
        <v>5</v>
      </c>
      <c r="FY161">
        <v>5</v>
      </c>
      <c r="FZ161">
        <v>5</v>
      </c>
      <c r="GA161">
        <v>5</v>
      </c>
      <c r="GB161">
        <v>0</v>
      </c>
      <c r="GC161">
        <v>0</v>
      </c>
      <c r="GD161">
        <v>3</v>
      </c>
      <c r="GE161">
        <v>0</v>
      </c>
      <c r="GF161">
        <v>2</v>
      </c>
      <c r="GG161">
        <v>3</v>
      </c>
      <c r="GH161">
        <v>5</v>
      </c>
      <c r="GI161">
        <v>5</v>
      </c>
      <c r="GJ161">
        <v>5</v>
      </c>
      <c r="GK161">
        <v>5</v>
      </c>
      <c r="GL161">
        <v>5</v>
      </c>
      <c r="GM161">
        <v>5</v>
      </c>
      <c r="GN161">
        <v>5</v>
      </c>
      <c r="GO161">
        <v>5</v>
      </c>
      <c r="GP161">
        <v>3</v>
      </c>
      <c r="GQ161">
        <v>3</v>
      </c>
      <c r="GR161">
        <v>5</v>
      </c>
      <c r="GS161">
        <v>5</v>
      </c>
      <c r="GT161">
        <v>5</v>
      </c>
      <c r="GU161">
        <v>5</v>
      </c>
      <c r="GV161">
        <v>5</v>
      </c>
      <c r="GW161">
        <v>5</v>
      </c>
      <c r="GX161">
        <v>3</v>
      </c>
      <c r="GY161">
        <v>3</v>
      </c>
      <c r="GZ161">
        <v>3</v>
      </c>
      <c r="HA161">
        <v>5</v>
      </c>
      <c r="HB161">
        <v>5</v>
      </c>
      <c r="HC161">
        <v>5</v>
      </c>
      <c r="HD161" s="38">
        <f t="shared" si="303"/>
        <v>5</v>
      </c>
      <c r="HE161" s="38">
        <f t="shared" si="304"/>
        <v>1</v>
      </c>
      <c r="HF161" s="38">
        <f t="shared" si="305"/>
        <v>1.6666666666666667</v>
      </c>
      <c r="HG161" s="38">
        <f t="shared" si="306"/>
        <v>5</v>
      </c>
      <c r="HH161" s="38">
        <f t="shared" si="307"/>
        <v>4.2</v>
      </c>
      <c r="HI161" s="38">
        <f t="shared" si="308"/>
        <v>5</v>
      </c>
      <c r="HJ161" s="38">
        <f t="shared" si="309"/>
        <v>3</v>
      </c>
      <c r="HK161" s="38">
        <f t="shared" si="310"/>
        <v>5</v>
      </c>
      <c r="HL161" t="s">
        <v>1115</v>
      </c>
      <c r="HM161">
        <v>0</v>
      </c>
      <c r="HN161" t="s">
        <v>879</v>
      </c>
      <c r="HO161">
        <v>1</v>
      </c>
      <c r="HP161">
        <v>0</v>
      </c>
      <c r="HQ161">
        <v>0</v>
      </c>
      <c r="HR161">
        <v>0</v>
      </c>
      <c r="HS161">
        <v>0</v>
      </c>
      <c r="HT161">
        <v>1</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2</v>
      </c>
      <c r="JP161">
        <v>2</v>
      </c>
      <c r="JQ161">
        <v>2</v>
      </c>
      <c r="JR161">
        <v>2</v>
      </c>
      <c r="JS161">
        <v>2</v>
      </c>
      <c r="JT161">
        <v>2</v>
      </c>
      <c r="JU161">
        <v>2</v>
      </c>
      <c r="JV161">
        <v>2</v>
      </c>
      <c r="JW161">
        <v>2</v>
      </c>
      <c r="JX161">
        <v>2</v>
      </c>
      <c r="JY161">
        <v>2</v>
      </c>
      <c r="JZ161">
        <v>2</v>
      </c>
      <c r="KA161">
        <v>2</v>
      </c>
      <c r="KB161">
        <v>2</v>
      </c>
      <c r="KC161">
        <v>2</v>
      </c>
      <c r="KD161" s="52">
        <f t="shared" si="311"/>
        <v>22</v>
      </c>
      <c r="KE161" s="48">
        <f t="shared" si="312"/>
        <v>8</v>
      </c>
      <c r="KF161" s="53">
        <f t="shared" si="313"/>
        <v>30</v>
      </c>
      <c r="KG161">
        <v>57</v>
      </c>
      <c r="KH161">
        <v>0</v>
      </c>
      <c r="KI161">
        <v>0</v>
      </c>
      <c r="KJ161">
        <v>1</v>
      </c>
      <c r="KK161">
        <v>0</v>
      </c>
      <c r="KL161">
        <v>0</v>
      </c>
      <c r="KM161">
        <v>0</v>
      </c>
      <c r="KN161">
        <v>0</v>
      </c>
      <c r="KO161">
        <v>0</v>
      </c>
      <c r="KP161">
        <v>0</v>
      </c>
      <c r="KQ161">
        <v>0</v>
      </c>
      <c r="KR161">
        <v>0</v>
      </c>
      <c r="KS161" t="s">
        <v>1116</v>
      </c>
      <c r="KT161" t="s">
        <v>580</v>
      </c>
      <c r="KU161" t="s">
        <v>580</v>
      </c>
      <c r="KV161">
        <v>3</v>
      </c>
      <c r="KW161">
        <v>1</v>
      </c>
      <c r="KX161">
        <v>0</v>
      </c>
      <c r="KY161">
        <v>2</v>
      </c>
      <c r="KZ161">
        <v>0</v>
      </c>
      <c r="LA161">
        <v>2</v>
      </c>
      <c r="LB161">
        <v>2</v>
      </c>
      <c r="LC161">
        <v>2</v>
      </c>
      <c r="LD161">
        <v>2</v>
      </c>
      <c r="LE161">
        <v>2</v>
      </c>
      <c r="LF161">
        <v>2</v>
      </c>
      <c r="LH161">
        <v>3</v>
      </c>
      <c r="LI161">
        <v>3</v>
      </c>
      <c r="LJ161">
        <v>3</v>
      </c>
      <c r="LK161">
        <v>3</v>
      </c>
      <c r="LL161">
        <v>3</v>
      </c>
      <c r="LM161">
        <v>3</v>
      </c>
      <c r="LN161">
        <v>5</v>
      </c>
      <c r="LO161">
        <v>3</v>
      </c>
      <c r="LP161">
        <v>3</v>
      </c>
      <c r="LQ161">
        <v>1</v>
      </c>
      <c r="LR161">
        <v>2</v>
      </c>
      <c r="LS161">
        <v>3</v>
      </c>
      <c r="LT161">
        <v>3</v>
      </c>
      <c r="LU161">
        <v>1</v>
      </c>
      <c r="LV161">
        <v>1</v>
      </c>
      <c r="LW161">
        <v>3</v>
      </c>
      <c r="LX161">
        <v>3</v>
      </c>
      <c r="LY161">
        <v>1</v>
      </c>
      <c r="LZ161">
        <v>3</v>
      </c>
      <c r="MA161">
        <v>3</v>
      </c>
      <c r="MB161" s="3">
        <f t="shared" si="337"/>
        <v>3</v>
      </c>
      <c r="MC161" s="3">
        <f t="shared" si="291"/>
        <v>3</v>
      </c>
      <c r="MD161" s="3">
        <f t="shared" si="326"/>
        <v>3</v>
      </c>
      <c r="ME161" s="3">
        <f t="shared" si="327"/>
        <v>3</v>
      </c>
      <c r="MF161" s="3">
        <f t="shared" si="324"/>
        <v>3</v>
      </c>
      <c r="MG161" s="3">
        <f t="shared" si="325"/>
        <v>3</v>
      </c>
      <c r="MH161" s="3">
        <f t="shared" si="292"/>
        <v>1</v>
      </c>
      <c r="MI161" s="3">
        <f t="shared" si="293"/>
        <v>3</v>
      </c>
      <c r="MJ161" s="3">
        <f t="shared" si="314"/>
        <v>3</v>
      </c>
      <c r="MK161" s="3">
        <f t="shared" si="328"/>
        <v>1</v>
      </c>
      <c r="ML161" s="3">
        <f t="shared" si="338"/>
        <v>2</v>
      </c>
      <c r="MM161" s="3">
        <f t="shared" si="340"/>
        <v>3</v>
      </c>
      <c r="MN161" s="3">
        <f t="shared" si="339"/>
        <v>3</v>
      </c>
      <c r="MO161" s="3">
        <f t="shared" si="341"/>
        <v>1</v>
      </c>
      <c r="MP161" s="3">
        <f t="shared" si="318"/>
        <v>1</v>
      </c>
      <c r="MQ161" s="3">
        <f t="shared" si="319"/>
        <v>3</v>
      </c>
      <c r="MR161" s="3">
        <f t="shared" si="331"/>
        <v>3</v>
      </c>
      <c r="MS161" s="3">
        <f t="shared" si="294"/>
        <v>5</v>
      </c>
      <c r="MT161" s="3">
        <f t="shared" si="330"/>
        <v>3</v>
      </c>
      <c r="MU161" s="3">
        <f t="shared" si="295"/>
        <v>3</v>
      </c>
      <c r="MV161" s="34">
        <f t="shared" si="296"/>
        <v>53</v>
      </c>
      <c r="MW161">
        <v>2</v>
      </c>
      <c r="MX161">
        <v>0</v>
      </c>
      <c r="MY161">
        <v>1</v>
      </c>
      <c r="MZ161">
        <v>1</v>
      </c>
      <c r="NA161">
        <v>1</v>
      </c>
      <c r="NB161">
        <v>1</v>
      </c>
      <c r="NC161">
        <v>1</v>
      </c>
      <c r="ND161">
        <v>1</v>
      </c>
      <c r="NE161">
        <v>1</v>
      </c>
      <c r="NF161">
        <v>1</v>
      </c>
      <c r="NG161">
        <v>2</v>
      </c>
      <c r="NH161" s="59">
        <f t="shared" si="320"/>
        <v>0</v>
      </c>
      <c r="NI161">
        <f t="shared" si="321"/>
        <v>50</v>
      </c>
      <c r="NJ161">
        <f t="shared" si="322"/>
        <v>10</v>
      </c>
      <c r="NK161" s="34">
        <f t="shared" si="323"/>
        <v>20</v>
      </c>
    </row>
    <row r="162" spans="1:375" x14ac:dyDescent="0.2">
      <c r="A162" t="s">
        <v>250</v>
      </c>
      <c r="B162">
        <v>161</v>
      </c>
      <c r="C162" s="26">
        <v>43140</v>
      </c>
      <c r="D162">
        <v>7</v>
      </c>
      <c r="E162">
        <v>9</v>
      </c>
      <c r="F162">
        <v>7</v>
      </c>
      <c r="G162">
        <v>1</v>
      </c>
      <c r="H162">
        <v>1</v>
      </c>
      <c r="I162">
        <v>0</v>
      </c>
      <c r="J162">
        <v>0</v>
      </c>
      <c r="K162">
        <v>0</v>
      </c>
      <c r="L162">
        <v>0</v>
      </c>
      <c r="M162">
        <v>2</v>
      </c>
      <c r="N162">
        <v>2</v>
      </c>
      <c r="O162">
        <v>0</v>
      </c>
      <c r="P162">
        <v>2</v>
      </c>
      <c r="Q162">
        <v>0</v>
      </c>
      <c r="R162">
        <v>1</v>
      </c>
      <c r="S162">
        <v>0</v>
      </c>
      <c r="T162">
        <f t="shared" si="332"/>
        <v>0</v>
      </c>
      <c r="U162">
        <f t="shared" si="333"/>
        <v>0</v>
      </c>
      <c r="V162" s="35">
        <f t="shared" si="334"/>
        <v>7</v>
      </c>
      <c r="W162">
        <v>3</v>
      </c>
      <c r="X162">
        <v>0</v>
      </c>
      <c r="Y162">
        <v>2</v>
      </c>
      <c r="Z162">
        <v>0</v>
      </c>
      <c r="AA162">
        <v>0</v>
      </c>
      <c r="AB162">
        <v>0</v>
      </c>
      <c r="AC162">
        <v>0</v>
      </c>
      <c r="AD162">
        <v>1</v>
      </c>
      <c r="AE162">
        <v>0</v>
      </c>
      <c r="AF162">
        <v>0</v>
      </c>
      <c r="AG162">
        <v>1</v>
      </c>
      <c r="AH162">
        <v>1</v>
      </c>
      <c r="AI162">
        <v>0</v>
      </c>
      <c r="AJ162" s="38">
        <f t="shared" si="297"/>
        <v>2</v>
      </c>
      <c r="AK162" s="38">
        <f t="shared" si="298"/>
        <v>0</v>
      </c>
      <c r="AL162" s="38">
        <f t="shared" si="299"/>
        <v>6</v>
      </c>
      <c r="AM162" s="38">
        <f t="shared" si="300"/>
        <v>8</v>
      </c>
      <c r="AN162">
        <v>1</v>
      </c>
      <c r="AO162">
        <v>0</v>
      </c>
      <c r="AP162">
        <v>0</v>
      </c>
      <c r="AQ162">
        <v>0</v>
      </c>
      <c r="AR162">
        <v>0</v>
      </c>
      <c r="AS162">
        <v>1</v>
      </c>
      <c r="AT162">
        <v>0</v>
      </c>
      <c r="AU162">
        <v>0</v>
      </c>
      <c r="AV162">
        <v>0</v>
      </c>
      <c r="AW162">
        <v>0</v>
      </c>
      <c r="AX162">
        <v>1</v>
      </c>
      <c r="AY162">
        <v>0</v>
      </c>
      <c r="AZ162">
        <v>0</v>
      </c>
      <c r="BA162">
        <v>0</v>
      </c>
      <c r="BB162">
        <v>0</v>
      </c>
      <c r="BC162">
        <v>1</v>
      </c>
      <c r="BD162">
        <v>0</v>
      </c>
      <c r="BE162">
        <v>0</v>
      </c>
      <c r="BF162">
        <v>0</v>
      </c>
      <c r="BG162">
        <v>0</v>
      </c>
      <c r="BH162">
        <v>1</v>
      </c>
      <c r="BI162">
        <v>0</v>
      </c>
      <c r="BJ162">
        <v>0</v>
      </c>
      <c r="BK162">
        <v>0</v>
      </c>
      <c r="BL162">
        <v>0</v>
      </c>
      <c r="BM162">
        <v>1</v>
      </c>
      <c r="BN162">
        <v>0</v>
      </c>
      <c r="BO162">
        <v>0</v>
      </c>
      <c r="BP162">
        <v>0</v>
      </c>
      <c r="BQ162">
        <v>0</v>
      </c>
      <c r="BR162">
        <v>1</v>
      </c>
      <c r="BS162">
        <v>0</v>
      </c>
      <c r="BT162">
        <v>0</v>
      </c>
      <c r="BU162">
        <v>0</v>
      </c>
      <c r="BV162">
        <v>0</v>
      </c>
      <c r="BW162">
        <v>1</v>
      </c>
      <c r="BX162">
        <v>0</v>
      </c>
      <c r="BY162">
        <v>0</v>
      </c>
      <c r="BZ162">
        <v>0</v>
      </c>
      <c r="CA162">
        <v>0</v>
      </c>
      <c r="CB162">
        <v>1</v>
      </c>
      <c r="CC162">
        <v>0</v>
      </c>
      <c r="CD162">
        <v>0</v>
      </c>
      <c r="CE162">
        <v>0</v>
      </c>
      <c r="CF162">
        <v>0</v>
      </c>
      <c r="CG162">
        <v>1</v>
      </c>
      <c r="CH162">
        <v>0</v>
      </c>
      <c r="CI162">
        <v>0</v>
      </c>
      <c r="CJ162">
        <v>0</v>
      </c>
      <c r="CK162">
        <v>0</v>
      </c>
      <c r="CL162">
        <v>1</v>
      </c>
      <c r="CM162">
        <v>0</v>
      </c>
      <c r="CN162">
        <v>0</v>
      </c>
      <c r="CO162">
        <v>0</v>
      </c>
      <c r="CP162">
        <v>0</v>
      </c>
      <c r="CQ162">
        <v>1</v>
      </c>
      <c r="CR162">
        <v>0</v>
      </c>
      <c r="CS162">
        <v>0</v>
      </c>
      <c r="CT162">
        <v>0</v>
      </c>
      <c r="CU162">
        <v>0</v>
      </c>
      <c r="CV162">
        <v>1</v>
      </c>
      <c r="CW162">
        <v>0</v>
      </c>
      <c r="CX162">
        <v>0</v>
      </c>
      <c r="CY162">
        <v>0</v>
      </c>
      <c r="CZ162">
        <v>0</v>
      </c>
      <c r="DA162">
        <v>1</v>
      </c>
      <c r="DB162">
        <v>0</v>
      </c>
      <c r="DC162">
        <v>0</v>
      </c>
      <c r="DD162">
        <v>0</v>
      </c>
      <c r="DE162">
        <v>0</v>
      </c>
      <c r="DF162">
        <v>1</v>
      </c>
      <c r="DG162">
        <v>0</v>
      </c>
      <c r="DH162">
        <v>0</v>
      </c>
      <c r="DI162">
        <v>0</v>
      </c>
      <c r="DJ162">
        <v>0</v>
      </c>
      <c r="DK162">
        <v>1</v>
      </c>
      <c r="DL162">
        <v>0</v>
      </c>
      <c r="DM162">
        <v>0</v>
      </c>
      <c r="DN162">
        <v>0</v>
      </c>
      <c r="DO162">
        <v>0</v>
      </c>
      <c r="DP162">
        <v>1</v>
      </c>
      <c r="DQ162">
        <v>0</v>
      </c>
      <c r="DR162">
        <v>0</v>
      </c>
      <c r="DS162">
        <v>0</v>
      </c>
      <c r="DT162">
        <v>0</v>
      </c>
      <c r="DU162">
        <v>1</v>
      </c>
      <c r="DV162">
        <v>0</v>
      </c>
      <c r="DW162">
        <v>0</v>
      </c>
      <c r="DX162">
        <v>0</v>
      </c>
      <c r="DY162">
        <v>0</v>
      </c>
      <c r="DZ162">
        <v>1</v>
      </c>
      <c r="EA162">
        <v>0</v>
      </c>
      <c r="EB162">
        <v>0</v>
      </c>
      <c r="EC162">
        <v>0</v>
      </c>
      <c r="ED162">
        <v>0</v>
      </c>
      <c r="EF162">
        <v>1</v>
      </c>
      <c r="EG162">
        <v>0</v>
      </c>
      <c r="EH162">
        <v>0</v>
      </c>
      <c r="EI162">
        <v>0</v>
      </c>
      <c r="EJ162">
        <v>0</v>
      </c>
      <c r="EK162">
        <v>1</v>
      </c>
      <c r="EL162">
        <v>0</v>
      </c>
      <c r="EM162">
        <v>0</v>
      </c>
      <c r="EN162">
        <v>0</v>
      </c>
      <c r="EO162">
        <v>0</v>
      </c>
      <c r="EP162" s="40">
        <f t="shared" ref="EP162:EP179" si="342">IF(AQ162=1,3,IF(AP162=1,2,IF(AO162=1,1,IF(AN162=1,0,IF(AR162=1,"SKIP","ERR")))))</f>
        <v>0</v>
      </c>
      <c r="EQ162" s="40">
        <f t="shared" ref="EQ162:EQ179" si="343">IF(AV162=1,3,IF(AU162=1,2,IF(AT162=1,1,IF(AS162=1,0,IF(AW162=1,"SKIP","ERR")))))</f>
        <v>0</v>
      </c>
      <c r="ER162" s="40">
        <f t="shared" ref="ER162:ER179" si="344">IF(BA162=1,3,IF(AZ162=1,2,IF(AY162=1,1,IF(AX162=1,0,IF(BB162=1,"SKIP","ERR")))))</f>
        <v>0</v>
      </c>
      <c r="ES162" s="40">
        <f t="shared" ref="ES162:ES179" si="345">IF(BF162=1,3,IF(BE162=1,2,IF(BD162=1,1,IF(BC162=1,0,IF(BG162=1,"SKIP","ERR")))))</f>
        <v>0</v>
      </c>
      <c r="ET162" s="40">
        <f t="shared" ref="ET162:ET179" si="346">IF(BK162=1,3,IF(BJ162=1,2,IF(BI162=1,1,IF(BH162=1,0,IF(BL162=1,"SKIP","ERR")))))</f>
        <v>0</v>
      </c>
      <c r="EU162" s="40">
        <f t="shared" ref="EU162:EU179" si="347">IF(BP162=1,3,IF(BO162=1,2,IF(BN162=1,1,IF(BM162=1,0,IF(BQ162=1,"SKIP","ERR")))))</f>
        <v>0</v>
      </c>
      <c r="EV162" s="40">
        <f t="shared" ref="EV162:EV179" si="348">IF(BU162=1,3,IF(BT162=1,2,IF(BS162=1,1,IF(BR162=1,0,IF(BV162=1,"SKIP","ERR")))))</f>
        <v>0</v>
      </c>
      <c r="EW162" s="40">
        <f t="shared" ref="EW162:EW179" si="349">IF(BZ162=1,3,IF(BY162=1,2,IF(BX162=1,1,IF(BW162=1,0,IF(CA162=1,"SKIP","ERR")))))</f>
        <v>0</v>
      </c>
      <c r="EX162" s="40">
        <f t="shared" ref="EX162:EX179" si="350">IF(CE162=1,3,IF(CD162=1,2,IF(CC162=1,1,IF(CB162=1,0,IF(CF162=1,"SKIP","ERR")))))</f>
        <v>0</v>
      </c>
      <c r="EY162" s="40">
        <f t="shared" ref="EY162:EY179" si="351">IF(CJ162=1,3,IF(CI162=1,2,IF(CH162=1,1,IF(CG162=1,0,IF(CK162=1,"SKIP","ERR")))))</f>
        <v>0</v>
      </c>
      <c r="EZ162" s="40">
        <f t="shared" ref="EZ162:EZ179" si="352">IF(CO162=1,3,IF(CN162=1,2,IF(CM162=1,1,IF(CL162=1,0,IF(CP162=1,"SKIP","ERR")))))</f>
        <v>0</v>
      </c>
      <c r="FA162" s="40">
        <f t="shared" ref="FA162:FA179" si="353">IF(CT162=1,3,IF(CS162=1,2,IF(CR162=1,1,IF(CQ162=1,0,IF(CU162=1,"SKIP","ERR")))))</f>
        <v>0</v>
      </c>
      <c r="FB162" s="40">
        <f t="shared" ref="FB162:FB179" si="354">IF(CY162=1,3,IF(CX162=1,2,IF(CW162=1,1,IF(CV162=1,0,IF(CZ162=1,"SKIP","ERR")))))</f>
        <v>0</v>
      </c>
      <c r="FC162" s="40">
        <f t="shared" ref="FC162:FC179" si="355">IF(DD162=1,3,IF(DC162=1,2,IF(DB162=1,1,IF(DA162=1,0,IF(DE162=1,"SKIP","ERR")))))</f>
        <v>0</v>
      </c>
      <c r="FD162" s="40">
        <f t="shared" ref="FD162:FD179" si="356">IF(DI162=1,3,IF(DH162=1,2,IF(DG162=1,1,IF(DF162=1,0,IF(DJ162=1,"SKIP","ERR")))))</f>
        <v>0</v>
      </c>
      <c r="FE162" s="40">
        <f t="shared" ref="FE162:FE179" si="357">IF(DN162=1,3,IF(DM162=1,2,IF(DL162=1,1,IF(DK162=1,0,IF(DO162=1,"SKIP","ERR")))))</f>
        <v>0</v>
      </c>
      <c r="FF162" s="40">
        <f t="shared" ref="FF162:FF179" si="358">IF(DS162=1,3,IF(DR162=1,2,IF(DQ162=1,1,IF(DP162=1,0,IF(DT162=1,"SKIP","ERR")))))</f>
        <v>0</v>
      </c>
      <c r="FG162" s="40">
        <f t="shared" ref="FG162:FG179" si="359">IF(DX162=1,3,IF(DW162=1,2,IF(DV162=1,1,IF(DU162=1,0,IF(DY162=1,"SKIP","ERR")))))</f>
        <v>0</v>
      </c>
      <c r="FH162" s="40">
        <f t="shared" ref="FH162:FH179" si="360">IF(EC162=1,3,IF(EB162=1,2,IF(EA162=1,1,IF(DZ162=1,0,IF(ED162=1,"SKIP","ERR")))))</f>
        <v>0</v>
      </c>
      <c r="FI162" s="40">
        <f t="shared" ref="FI162:FI179" si="361">IF(EI162=1,3,IF(EH162=1,2,IF(EG162=1,1,IF(EF162=1,0,IF(EJ162=1,"SKIP","ERR")))))</f>
        <v>0</v>
      </c>
      <c r="FJ162" s="40">
        <f t="shared" ref="FJ162:FJ179" si="362">IF(EN162=1,3,IF(EM162=1,2,IF(EL162=1,1,IF(EK162=1,0,IF(EO162=1,"SKIP","ERR")))))</f>
        <v>0</v>
      </c>
      <c r="FK162" s="38">
        <f t="shared" si="336"/>
        <v>0</v>
      </c>
      <c r="FL162">
        <v>6</v>
      </c>
      <c r="FM162">
        <v>6</v>
      </c>
      <c r="FN162">
        <v>6</v>
      </c>
      <c r="FO162">
        <v>6</v>
      </c>
      <c r="FP162">
        <v>6</v>
      </c>
      <c r="FQ162">
        <v>6</v>
      </c>
      <c r="FR162">
        <v>2</v>
      </c>
      <c r="FS162">
        <v>2</v>
      </c>
      <c r="FT162">
        <v>2</v>
      </c>
      <c r="FU162">
        <v>2</v>
      </c>
      <c r="FV162" s="38">
        <f t="shared" si="301"/>
        <v>24</v>
      </c>
      <c r="FW162" s="38">
        <f t="shared" si="302"/>
        <v>20</v>
      </c>
      <c r="FX162">
        <v>4</v>
      </c>
      <c r="FY162">
        <v>5</v>
      </c>
      <c r="FZ162">
        <v>4</v>
      </c>
      <c r="GA162">
        <v>4</v>
      </c>
      <c r="GB162">
        <v>0</v>
      </c>
      <c r="GC162">
        <v>4</v>
      </c>
      <c r="GD162">
        <v>4</v>
      </c>
      <c r="GE162">
        <v>1</v>
      </c>
      <c r="GF162">
        <v>1</v>
      </c>
      <c r="GG162">
        <v>4</v>
      </c>
      <c r="GH162">
        <v>4</v>
      </c>
      <c r="GI162">
        <v>4</v>
      </c>
      <c r="GJ162">
        <v>2</v>
      </c>
      <c r="GK162">
        <v>4</v>
      </c>
      <c r="GL162">
        <v>4</v>
      </c>
      <c r="GM162">
        <v>4</v>
      </c>
      <c r="GN162">
        <v>4</v>
      </c>
      <c r="GO162">
        <v>4</v>
      </c>
      <c r="GP162">
        <v>1</v>
      </c>
      <c r="GQ162">
        <v>4</v>
      </c>
      <c r="GR162">
        <v>4</v>
      </c>
      <c r="GS162">
        <v>4</v>
      </c>
      <c r="GT162">
        <v>3</v>
      </c>
      <c r="GU162">
        <v>3</v>
      </c>
      <c r="GV162">
        <v>3</v>
      </c>
      <c r="GW162">
        <v>4</v>
      </c>
      <c r="GX162">
        <v>2</v>
      </c>
      <c r="GY162">
        <v>2</v>
      </c>
      <c r="GZ162">
        <v>4</v>
      </c>
      <c r="HA162">
        <v>1</v>
      </c>
      <c r="HB162">
        <v>1</v>
      </c>
      <c r="HC162">
        <v>1</v>
      </c>
      <c r="HD162" s="38">
        <f t="shared" si="303"/>
        <v>4.25</v>
      </c>
      <c r="HE162" s="38">
        <f t="shared" si="304"/>
        <v>2.6666666666666665</v>
      </c>
      <c r="HF162" s="38">
        <f t="shared" si="305"/>
        <v>2</v>
      </c>
      <c r="HG162" s="38">
        <f t="shared" si="306"/>
        <v>3.7142857142857144</v>
      </c>
      <c r="HH162" s="38">
        <f t="shared" si="307"/>
        <v>3.4</v>
      </c>
      <c r="HI162" s="38">
        <f t="shared" si="308"/>
        <v>3.25</v>
      </c>
      <c r="HJ162" s="38">
        <f t="shared" si="309"/>
        <v>2.6666666666666665</v>
      </c>
      <c r="HK162" s="38">
        <f t="shared" si="310"/>
        <v>1</v>
      </c>
      <c r="HL162" t="s">
        <v>643</v>
      </c>
      <c r="HM162">
        <v>1</v>
      </c>
      <c r="HN162" t="s">
        <v>1117</v>
      </c>
      <c r="HO162">
        <v>2</v>
      </c>
      <c r="HP162">
        <v>0</v>
      </c>
      <c r="HQ162">
        <v>0</v>
      </c>
      <c r="HR162">
        <v>0</v>
      </c>
      <c r="HS162">
        <v>0</v>
      </c>
      <c r="HT162">
        <v>0</v>
      </c>
      <c r="HU162">
        <v>0</v>
      </c>
      <c r="HV162">
        <v>0</v>
      </c>
      <c r="HW162">
        <v>0</v>
      </c>
      <c r="HX162">
        <v>0</v>
      </c>
      <c r="HY162">
        <v>0</v>
      </c>
      <c r="HZ162">
        <v>0</v>
      </c>
      <c r="IA162">
        <v>0</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1</v>
      </c>
      <c r="JH162">
        <v>1</v>
      </c>
      <c r="JI162">
        <v>0</v>
      </c>
      <c r="JJ162">
        <v>0</v>
      </c>
      <c r="JK162">
        <v>0</v>
      </c>
      <c r="JL162">
        <v>0</v>
      </c>
      <c r="JM162">
        <v>0</v>
      </c>
      <c r="JN162">
        <v>0</v>
      </c>
      <c r="JO162">
        <v>0</v>
      </c>
      <c r="JP162">
        <v>2</v>
      </c>
      <c r="JQ162">
        <v>1</v>
      </c>
      <c r="JR162">
        <v>3</v>
      </c>
      <c r="JS162">
        <v>2</v>
      </c>
      <c r="JT162">
        <v>0</v>
      </c>
      <c r="JU162">
        <v>0</v>
      </c>
      <c r="JV162">
        <v>3</v>
      </c>
      <c r="JW162">
        <v>0</v>
      </c>
      <c r="JX162">
        <v>2</v>
      </c>
      <c r="JY162">
        <v>0</v>
      </c>
      <c r="JZ162">
        <v>3</v>
      </c>
      <c r="KA162">
        <v>0</v>
      </c>
      <c r="KB162">
        <v>0</v>
      </c>
      <c r="KC162">
        <v>3</v>
      </c>
      <c r="KD162" s="52">
        <f t="shared" si="311"/>
        <v>13</v>
      </c>
      <c r="KE162" s="48">
        <f t="shared" si="312"/>
        <v>6</v>
      </c>
      <c r="KF162" s="53">
        <f t="shared" si="313"/>
        <v>19</v>
      </c>
      <c r="KG162">
        <v>80</v>
      </c>
      <c r="KH162">
        <v>1</v>
      </c>
      <c r="KI162">
        <v>1</v>
      </c>
      <c r="KJ162">
        <v>1</v>
      </c>
      <c r="KK162">
        <v>0</v>
      </c>
      <c r="KL162">
        <v>0</v>
      </c>
      <c r="KM162">
        <v>0</v>
      </c>
      <c r="KN162">
        <v>0</v>
      </c>
      <c r="KO162">
        <v>0</v>
      </c>
      <c r="KP162">
        <v>0</v>
      </c>
      <c r="KQ162">
        <v>0</v>
      </c>
      <c r="KR162">
        <v>0</v>
      </c>
      <c r="KS162" t="s">
        <v>584</v>
      </c>
      <c r="KT162" t="s">
        <v>1118</v>
      </c>
      <c r="KU162" t="s">
        <v>1119</v>
      </c>
      <c r="KV162">
        <v>4</v>
      </c>
      <c r="KW162">
        <v>1</v>
      </c>
      <c r="KX162">
        <v>1</v>
      </c>
      <c r="KY162">
        <v>1</v>
      </c>
      <c r="KZ162">
        <v>0</v>
      </c>
      <c r="LA162">
        <v>2</v>
      </c>
      <c r="LB162">
        <v>2</v>
      </c>
      <c r="LC162">
        <v>2</v>
      </c>
      <c r="LD162">
        <v>2</v>
      </c>
      <c r="LE162">
        <v>2</v>
      </c>
      <c r="LF162">
        <v>2</v>
      </c>
      <c r="LG162" t="s">
        <v>584</v>
      </c>
      <c r="LH162">
        <v>1</v>
      </c>
      <c r="LI162">
        <v>2</v>
      </c>
      <c r="LJ162">
        <v>4</v>
      </c>
      <c r="LK162">
        <v>2</v>
      </c>
      <c r="LL162">
        <v>3</v>
      </c>
      <c r="LM162">
        <v>4</v>
      </c>
      <c r="LN162">
        <v>1</v>
      </c>
      <c r="LO162">
        <v>1</v>
      </c>
      <c r="LP162">
        <v>2</v>
      </c>
      <c r="LQ162">
        <v>1</v>
      </c>
      <c r="LR162">
        <v>4</v>
      </c>
      <c r="LS162">
        <v>5</v>
      </c>
      <c r="LT162">
        <v>5</v>
      </c>
      <c r="LU162">
        <v>1</v>
      </c>
      <c r="LV162">
        <v>2</v>
      </c>
      <c r="LW162">
        <v>1</v>
      </c>
      <c r="LX162">
        <v>2</v>
      </c>
      <c r="LY162">
        <v>2</v>
      </c>
      <c r="LZ162">
        <v>2</v>
      </c>
      <c r="MA162">
        <v>5</v>
      </c>
      <c r="MB162" s="3">
        <f t="shared" si="337"/>
        <v>1</v>
      </c>
      <c r="MC162" s="3">
        <f t="shared" ref="MC162:MC180" si="363">IF(LI162=1,5,IF(LI162=2,4,IF(LI162=4,2,IF(LI162=5,1,3))))</f>
        <v>4</v>
      </c>
      <c r="MD162" s="3">
        <f t="shared" si="326"/>
        <v>4</v>
      </c>
      <c r="ME162" s="3">
        <f t="shared" si="327"/>
        <v>2</v>
      </c>
      <c r="MF162" s="3">
        <f t="shared" si="324"/>
        <v>3</v>
      </c>
      <c r="MG162" s="3">
        <f t="shared" si="325"/>
        <v>4</v>
      </c>
      <c r="MH162" s="3">
        <f t="shared" ref="MH162:MH180" si="364">IF(LN162=1,5,IF(LN162=2,4,IF(LN162=4,2,IF(LN162=5,1,3))))</f>
        <v>5</v>
      </c>
      <c r="MI162" s="3">
        <f t="shared" ref="MI162:MI180" si="365">IF(LO162=1,5,IF(LO162=2,4,IF(LO162=4,2,IF(LO162=5,1,3))))</f>
        <v>5</v>
      </c>
      <c r="MJ162" s="3">
        <f t="shared" si="314"/>
        <v>2</v>
      </c>
      <c r="MK162" s="3">
        <f t="shared" si="328"/>
        <v>1</v>
      </c>
      <c r="ML162" s="3">
        <f t="shared" si="338"/>
        <v>4</v>
      </c>
      <c r="MM162" s="3">
        <f t="shared" si="340"/>
        <v>5</v>
      </c>
      <c r="MN162" s="3">
        <f t="shared" si="339"/>
        <v>5</v>
      </c>
      <c r="MO162" s="3">
        <f t="shared" si="341"/>
        <v>1</v>
      </c>
      <c r="MP162" s="3">
        <f t="shared" si="318"/>
        <v>2</v>
      </c>
      <c r="MQ162" s="3">
        <f t="shared" si="319"/>
        <v>1</v>
      </c>
      <c r="MR162" s="3">
        <f t="shared" si="331"/>
        <v>2</v>
      </c>
      <c r="MS162" s="3">
        <f t="shared" ref="MS162:MS180" si="366">IF(LY162=1,5,IF(LY162=2,4,IF(LY162=4,2,IF(LY162=5,1,3))))</f>
        <v>4</v>
      </c>
      <c r="MT162" s="3">
        <f t="shared" si="330"/>
        <v>2</v>
      </c>
      <c r="MU162" s="3">
        <f t="shared" ref="MU162:MU180" si="367">IF(MA162=1,5,IF(MA162=2,4,IF(MA162=4,2,IF(MA162=5,1,3))))</f>
        <v>1</v>
      </c>
      <c r="MV162" s="34">
        <f t="shared" ref="MV162:MV180" si="368">SUM(MB162:MU162)</f>
        <v>58</v>
      </c>
      <c r="MW162">
        <v>3</v>
      </c>
      <c r="MX162">
        <v>1</v>
      </c>
      <c r="MY162">
        <v>1</v>
      </c>
      <c r="MZ162">
        <v>1</v>
      </c>
      <c r="NA162">
        <v>3</v>
      </c>
      <c r="NB162">
        <v>3</v>
      </c>
      <c r="NC162">
        <v>1</v>
      </c>
      <c r="ND162">
        <v>1</v>
      </c>
      <c r="NE162">
        <v>1</v>
      </c>
      <c r="NF162">
        <v>1</v>
      </c>
      <c r="NG162">
        <v>2</v>
      </c>
      <c r="NH162" s="59">
        <f t="shared" si="320"/>
        <v>0</v>
      </c>
      <c r="NI162">
        <f t="shared" si="321"/>
        <v>50</v>
      </c>
      <c r="NJ162">
        <f t="shared" si="322"/>
        <v>16</v>
      </c>
      <c r="NK162" s="34">
        <f t="shared" si="323"/>
        <v>32</v>
      </c>
    </row>
    <row r="163" spans="1:375" x14ac:dyDescent="0.2">
      <c r="A163" t="s">
        <v>251</v>
      </c>
      <c r="B163">
        <v>162</v>
      </c>
      <c r="C163" s="26">
        <v>43019</v>
      </c>
      <c r="D163">
        <v>7</v>
      </c>
      <c r="E163">
        <v>8</v>
      </c>
      <c r="F163">
        <v>7</v>
      </c>
      <c r="G163">
        <v>0</v>
      </c>
      <c r="H163">
        <v>0</v>
      </c>
      <c r="I163">
        <v>0</v>
      </c>
      <c r="J163">
        <v>1</v>
      </c>
      <c r="K163">
        <v>0</v>
      </c>
      <c r="L163">
        <v>1</v>
      </c>
      <c r="M163">
        <v>3</v>
      </c>
      <c r="N163">
        <v>0</v>
      </c>
      <c r="O163">
        <v>3</v>
      </c>
      <c r="P163">
        <v>3</v>
      </c>
      <c r="Q163">
        <v>3</v>
      </c>
      <c r="R163">
        <v>0</v>
      </c>
      <c r="S163">
        <v>3</v>
      </c>
      <c r="T163">
        <f t="shared" si="332"/>
        <v>1</v>
      </c>
      <c r="U163">
        <f t="shared" si="333"/>
        <v>2</v>
      </c>
      <c r="V163" s="35">
        <f t="shared" si="334"/>
        <v>18</v>
      </c>
      <c r="W163">
        <v>2</v>
      </c>
      <c r="X163">
        <v>0</v>
      </c>
      <c r="Y163">
        <v>0</v>
      </c>
      <c r="Z163">
        <v>0</v>
      </c>
      <c r="AA163">
        <v>0</v>
      </c>
      <c r="AB163">
        <v>0</v>
      </c>
      <c r="AC163">
        <v>0</v>
      </c>
      <c r="AD163">
        <v>4</v>
      </c>
      <c r="AE163">
        <v>4</v>
      </c>
      <c r="AF163">
        <v>4</v>
      </c>
      <c r="AG163">
        <v>4</v>
      </c>
      <c r="AH163">
        <v>2</v>
      </c>
      <c r="AI163">
        <v>2</v>
      </c>
      <c r="AJ163" s="38">
        <f t="shared" si="297"/>
        <v>16</v>
      </c>
      <c r="AK163" s="38">
        <f t="shared" si="298"/>
        <v>2</v>
      </c>
      <c r="AL163" s="38">
        <f t="shared" si="299"/>
        <v>4</v>
      </c>
      <c r="AM163" s="38">
        <f t="shared" si="300"/>
        <v>22</v>
      </c>
      <c r="AN163">
        <v>1</v>
      </c>
      <c r="AO163">
        <v>0</v>
      </c>
      <c r="AP163">
        <v>0</v>
      </c>
      <c r="AQ163">
        <v>0</v>
      </c>
      <c r="AR163">
        <v>0</v>
      </c>
      <c r="AS163">
        <v>1</v>
      </c>
      <c r="AT163">
        <v>0</v>
      </c>
      <c r="AU163">
        <v>0</v>
      </c>
      <c r="AV163">
        <v>0</v>
      </c>
      <c r="AW163">
        <v>0</v>
      </c>
      <c r="AX163">
        <v>1</v>
      </c>
      <c r="AY163">
        <v>0</v>
      </c>
      <c r="AZ163">
        <v>0</v>
      </c>
      <c r="BA163">
        <v>0</v>
      </c>
      <c r="BB163">
        <v>0</v>
      </c>
      <c r="BC163">
        <v>0</v>
      </c>
      <c r="BD163">
        <v>1</v>
      </c>
      <c r="BE163">
        <v>0</v>
      </c>
      <c r="BF163">
        <v>0</v>
      </c>
      <c r="BG163">
        <v>0</v>
      </c>
      <c r="BH163">
        <v>1</v>
      </c>
      <c r="BI163">
        <v>0</v>
      </c>
      <c r="BJ163">
        <v>0</v>
      </c>
      <c r="BK163">
        <v>0</v>
      </c>
      <c r="BL163">
        <v>0</v>
      </c>
      <c r="BM163">
        <v>1</v>
      </c>
      <c r="BN163">
        <v>0</v>
      </c>
      <c r="BO163">
        <v>0</v>
      </c>
      <c r="BP163">
        <v>0</v>
      </c>
      <c r="BQ163">
        <v>0</v>
      </c>
      <c r="BR163">
        <v>1</v>
      </c>
      <c r="BS163">
        <v>0</v>
      </c>
      <c r="BT163">
        <v>0</v>
      </c>
      <c r="BU163">
        <v>0</v>
      </c>
      <c r="BV163">
        <v>0</v>
      </c>
      <c r="BW163">
        <v>1</v>
      </c>
      <c r="BX163">
        <v>0</v>
      </c>
      <c r="BY163">
        <v>0</v>
      </c>
      <c r="BZ163">
        <v>0</v>
      </c>
      <c r="CA163">
        <v>0</v>
      </c>
      <c r="CB163">
        <v>1</v>
      </c>
      <c r="CC163">
        <v>0</v>
      </c>
      <c r="CD163">
        <v>0</v>
      </c>
      <c r="CE163">
        <v>0</v>
      </c>
      <c r="CF163">
        <v>0</v>
      </c>
      <c r="CG163">
        <v>1</v>
      </c>
      <c r="CH163">
        <v>0</v>
      </c>
      <c r="CI163">
        <v>0</v>
      </c>
      <c r="CJ163">
        <v>0</v>
      </c>
      <c r="CK163">
        <v>0</v>
      </c>
      <c r="CL163">
        <v>1</v>
      </c>
      <c r="CM163">
        <v>0</v>
      </c>
      <c r="CN163">
        <v>0</v>
      </c>
      <c r="CO163">
        <v>0</v>
      </c>
      <c r="CP163">
        <v>0</v>
      </c>
      <c r="CQ163">
        <v>1</v>
      </c>
      <c r="CR163">
        <v>0</v>
      </c>
      <c r="CS163">
        <v>0</v>
      </c>
      <c r="CT163">
        <v>0</v>
      </c>
      <c r="CU163">
        <v>0</v>
      </c>
      <c r="CV163">
        <v>1</v>
      </c>
      <c r="CW163">
        <v>0</v>
      </c>
      <c r="CX163">
        <v>0</v>
      </c>
      <c r="CY163">
        <v>0</v>
      </c>
      <c r="CZ163">
        <v>0</v>
      </c>
      <c r="DA163">
        <v>1</v>
      </c>
      <c r="DB163">
        <v>0</v>
      </c>
      <c r="DC163">
        <v>0</v>
      </c>
      <c r="DD163">
        <v>0</v>
      </c>
      <c r="DE163">
        <v>0</v>
      </c>
      <c r="DF163">
        <v>0</v>
      </c>
      <c r="DG163">
        <v>1</v>
      </c>
      <c r="DH163">
        <v>0</v>
      </c>
      <c r="DI163">
        <v>0</v>
      </c>
      <c r="DJ163">
        <v>0</v>
      </c>
      <c r="DK163">
        <v>0</v>
      </c>
      <c r="DL163">
        <v>1</v>
      </c>
      <c r="DM163">
        <v>0</v>
      </c>
      <c r="DN163">
        <v>0</v>
      </c>
      <c r="DO163">
        <v>0</v>
      </c>
      <c r="DP163">
        <v>0</v>
      </c>
      <c r="DQ163">
        <v>1</v>
      </c>
      <c r="DR163">
        <v>0</v>
      </c>
      <c r="DS163">
        <v>0</v>
      </c>
      <c r="DT163">
        <v>0</v>
      </c>
      <c r="DU163">
        <v>1</v>
      </c>
      <c r="DV163">
        <v>0</v>
      </c>
      <c r="DW163">
        <v>0</v>
      </c>
      <c r="DX163">
        <v>0</v>
      </c>
      <c r="DY163">
        <v>0</v>
      </c>
      <c r="DZ163">
        <v>1</v>
      </c>
      <c r="EA163">
        <v>0</v>
      </c>
      <c r="EB163">
        <v>0</v>
      </c>
      <c r="EC163">
        <v>0</v>
      </c>
      <c r="ED163">
        <v>0</v>
      </c>
      <c r="EF163">
        <v>0</v>
      </c>
      <c r="EG163">
        <v>1</v>
      </c>
      <c r="EH163">
        <v>0</v>
      </c>
      <c r="EI163">
        <v>0</v>
      </c>
      <c r="EJ163">
        <v>0</v>
      </c>
      <c r="EK163">
        <v>1</v>
      </c>
      <c r="EL163">
        <v>0</v>
      </c>
      <c r="EM163">
        <v>0</v>
      </c>
      <c r="EN163">
        <v>0</v>
      </c>
      <c r="EO163">
        <v>0</v>
      </c>
      <c r="EP163" s="40">
        <f t="shared" si="342"/>
        <v>0</v>
      </c>
      <c r="EQ163" s="40">
        <f t="shared" si="343"/>
        <v>0</v>
      </c>
      <c r="ER163" s="40">
        <f t="shared" si="344"/>
        <v>0</v>
      </c>
      <c r="ES163" s="40">
        <f t="shared" si="345"/>
        <v>1</v>
      </c>
      <c r="ET163" s="40">
        <f t="shared" si="346"/>
        <v>0</v>
      </c>
      <c r="EU163" s="40">
        <f t="shared" si="347"/>
        <v>0</v>
      </c>
      <c r="EV163" s="40">
        <f t="shared" si="348"/>
        <v>0</v>
      </c>
      <c r="EW163" s="40">
        <f t="shared" si="349"/>
        <v>0</v>
      </c>
      <c r="EX163" s="40">
        <f t="shared" si="350"/>
        <v>0</v>
      </c>
      <c r="EY163" s="40">
        <f t="shared" si="351"/>
        <v>0</v>
      </c>
      <c r="EZ163" s="40">
        <f t="shared" si="352"/>
        <v>0</v>
      </c>
      <c r="FA163" s="40">
        <f t="shared" si="353"/>
        <v>0</v>
      </c>
      <c r="FB163" s="40">
        <f t="shared" si="354"/>
        <v>0</v>
      </c>
      <c r="FC163" s="40">
        <f t="shared" si="355"/>
        <v>0</v>
      </c>
      <c r="FD163" s="40">
        <f t="shared" si="356"/>
        <v>1</v>
      </c>
      <c r="FE163" s="40">
        <f t="shared" si="357"/>
        <v>1</v>
      </c>
      <c r="FF163" s="40">
        <f t="shared" si="358"/>
        <v>1</v>
      </c>
      <c r="FG163" s="40">
        <f t="shared" si="359"/>
        <v>0</v>
      </c>
      <c r="FH163" s="40">
        <f t="shared" si="360"/>
        <v>0</v>
      </c>
      <c r="FI163" s="40">
        <f t="shared" si="361"/>
        <v>1</v>
      </c>
      <c r="FJ163" s="40">
        <f t="shared" si="362"/>
        <v>0</v>
      </c>
      <c r="FK163" s="38">
        <f t="shared" si="336"/>
        <v>5</v>
      </c>
      <c r="FL163">
        <v>6</v>
      </c>
      <c r="FM163">
        <v>5</v>
      </c>
      <c r="FN163">
        <v>5</v>
      </c>
      <c r="FO163">
        <v>7</v>
      </c>
      <c r="FP163">
        <v>5</v>
      </c>
      <c r="FQ163">
        <v>5</v>
      </c>
      <c r="FR163">
        <v>5</v>
      </c>
      <c r="FS163">
        <v>5</v>
      </c>
      <c r="FT163">
        <v>5</v>
      </c>
      <c r="FU163">
        <v>5</v>
      </c>
      <c r="FV163" s="38">
        <f t="shared" si="301"/>
        <v>31</v>
      </c>
      <c r="FW163" s="38">
        <f t="shared" si="302"/>
        <v>22</v>
      </c>
      <c r="FX163">
        <v>5</v>
      </c>
      <c r="FY163">
        <v>5</v>
      </c>
      <c r="FZ163">
        <v>5</v>
      </c>
      <c r="GA163">
        <v>5</v>
      </c>
      <c r="GB163">
        <v>5</v>
      </c>
      <c r="GC163">
        <v>0</v>
      </c>
      <c r="GD163">
        <v>5</v>
      </c>
      <c r="GE163">
        <v>0</v>
      </c>
      <c r="GF163">
        <v>0</v>
      </c>
      <c r="GG163">
        <v>5</v>
      </c>
      <c r="GH163">
        <v>5</v>
      </c>
      <c r="GI163">
        <v>5</v>
      </c>
      <c r="GJ163">
        <v>5</v>
      </c>
      <c r="GK163">
        <v>5</v>
      </c>
      <c r="GL163">
        <v>5</v>
      </c>
      <c r="GM163">
        <v>5</v>
      </c>
      <c r="GN163">
        <v>5</v>
      </c>
      <c r="GO163">
        <v>1</v>
      </c>
      <c r="GP163">
        <v>5</v>
      </c>
      <c r="GQ163">
        <v>5</v>
      </c>
      <c r="GR163">
        <v>5</v>
      </c>
      <c r="GS163">
        <v>5</v>
      </c>
      <c r="GT163">
        <v>5</v>
      </c>
      <c r="GU163">
        <v>5</v>
      </c>
      <c r="GV163">
        <v>0</v>
      </c>
      <c r="GW163">
        <v>5</v>
      </c>
      <c r="GX163">
        <v>5</v>
      </c>
      <c r="GY163">
        <v>5</v>
      </c>
      <c r="GZ163">
        <v>5</v>
      </c>
      <c r="HA163">
        <v>5</v>
      </c>
      <c r="HB163">
        <v>5</v>
      </c>
      <c r="HC163">
        <v>2</v>
      </c>
      <c r="HD163" s="38">
        <f t="shared" si="303"/>
        <v>5</v>
      </c>
      <c r="HE163" s="38">
        <f t="shared" si="304"/>
        <v>3.3333333333333335</v>
      </c>
      <c r="HF163" s="38">
        <f t="shared" si="305"/>
        <v>1.6666666666666667</v>
      </c>
      <c r="HG163" s="38">
        <f t="shared" si="306"/>
        <v>5</v>
      </c>
      <c r="HH163" s="38">
        <f t="shared" si="307"/>
        <v>4.2</v>
      </c>
      <c r="HI163" s="38">
        <f t="shared" si="308"/>
        <v>3.75</v>
      </c>
      <c r="HJ163" s="38">
        <f t="shared" si="309"/>
        <v>5</v>
      </c>
      <c r="HK163" s="38">
        <f t="shared" si="310"/>
        <v>4</v>
      </c>
      <c r="HL163" t="s">
        <v>609</v>
      </c>
      <c r="HM163">
        <v>1</v>
      </c>
      <c r="HN163" t="s">
        <v>1120</v>
      </c>
      <c r="HO163">
        <v>1</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0</v>
      </c>
      <c r="II163">
        <v>0</v>
      </c>
      <c r="IJ163">
        <v>0</v>
      </c>
      <c r="IK163">
        <v>0</v>
      </c>
      <c r="IL163">
        <v>0</v>
      </c>
      <c r="IM163">
        <v>0</v>
      </c>
      <c r="IN163">
        <v>0</v>
      </c>
      <c r="IO163">
        <v>0</v>
      </c>
      <c r="IP163">
        <v>0</v>
      </c>
      <c r="IQ163">
        <v>0</v>
      </c>
      <c r="IR163">
        <v>0</v>
      </c>
      <c r="IS163">
        <v>0</v>
      </c>
      <c r="IT163">
        <v>1</v>
      </c>
      <c r="IU163">
        <v>0</v>
      </c>
      <c r="IV163">
        <v>0</v>
      </c>
      <c r="IW163">
        <v>0</v>
      </c>
      <c r="IX163">
        <v>1</v>
      </c>
      <c r="IY163">
        <v>0</v>
      </c>
      <c r="IZ163">
        <v>0</v>
      </c>
      <c r="JA163">
        <v>0</v>
      </c>
      <c r="JB163">
        <v>0</v>
      </c>
      <c r="JC163">
        <v>0</v>
      </c>
      <c r="JD163">
        <v>0</v>
      </c>
      <c r="JE163">
        <v>0</v>
      </c>
      <c r="JF163">
        <v>0</v>
      </c>
      <c r="JG163">
        <v>1</v>
      </c>
      <c r="JH163">
        <v>0</v>
      </c>
      <c r="JI163">
        <v>0</v>
      </c>
      <c r="JJ163">
        <v>0</v>
      </c>
      <c r="JK163">
        <v>0</v>
      </c>
      <c r="JL163">
        <v>0</v>
      </c>
      <c r="JM163">
        <v>0</v>
      </c>
      <c r="JN163">
        <v>0</v>
      </c>
      <c r="JO163">
        <v>2</v>
      </c>
      <c r="JP163">
        <v>2</v>
      </c>
      <c r="JQ163">
        <v>0</v>
      </c>
      <c r="JR163">
        <v>2</v>
      </c>
      <c r="JS163">
        <v>0</v>
      </c>
      <c r="JT163">
        <v>0</v>
      </c>
      <c r="JU163">
        <v>0</v>
      </c>
      <c r="JV163">
        <v>2</v>
      </c>
      <c r="JW163">
        <v>2</v>
      </c>
      <c r="JX163">
        <v>0</v>
      </c>
      <c r="JY163">
        <v>0</v>
      </c>
      <c r="JZ163">
        <v>2</v>
      </c>
      <c r="KA163">
        <v>0</v>
      </c>
      <c r="KB163">
        <v>0</v>
      </c>
      <c r="KC163">
        <v>0</v>
      </c>
      <c r="KD163" s="52">
        <f t="shared" si="311"/>
        <v>10</v>
      </c>
      <c r="KE163" s="48">
        <f t="shared" si="312"/>
        <v>2</v>
      </c>
      <c r="KF163" s="53">
        <f t="shared" si="313"/>
        <v>12</v>
      </c>
      <c r="KG163">
        <v>71</v>
      </c>
      <c r="KH163">
        <v>1</v>
      </c>
      <c r="KI163">
        <v>1</v>
      </c>
      <c r="KJ163">
        <v>1</v>
      </c>
      <c r="KK163">
        <v>0</v>
      </c>
      <c r="KL163">
        <v>0</v>
      </c>
      <c r="KM163">
        <v>0</v>
      </c>
      <c r="KN163">
        <v>0</v>
      </c>
      <c r="KO163">
        <v>0</v>
      </c>
      <c r="KP163">
        <v>0</v>
      </c>
      <c r="KQ163">
        <v>0</v>
      </c>
      <c r="KR163">
        <v>0</v>
      </c>
      <c r="KS163" t="s">
        <v>584</v>
      </c>
      <c r="KT163" t="s">
        <v>1121</v>
      </c>
      <c r="KU163" t="s">
        <v>1122</v>
      </c>
      <c r="KV163">
        <v>3</v>
      </c>
      <c r="KW163">
        <v>0</v>
      </c>
      <c r="KX163">
        <v>1</v>
      </c>
      <c r="KY163">
        <v>1</v>
      </c>
      <c r="KZ163">
        <v>0</v>
      </c>
      <c r="LA163">
        <v>1</v>
      </c>
      <c r="LB163">
        <v>1</v>
      </c>
      <c r="LC163">
        <v>1</v>
      </c>
      <c r="LD163">
        <v>2</v>
      </c>
      <c r="LE163">
        <v>2</v>
      </c>
      <c r="LF163">
        <v>1</v>
      </c>
      <c r="LG163" t="s">
        <v>584</v>
      </c>
      <c r="LH163">
        <v>5</v>
      </c>
      <c r="LI163">
        <v>5</v>
      </c>
      <c r="LJ163">
        <v>5</v>
      </c>
      <c r="LK163">
        <v>4</v>
      </c>
      <c r="LL163">
        <v>2</v>
      </c>
      <c r="LM163">
        <v>4</v>
      </c>
      <c r="LN163">
        <v>4</v>
      </c>
      <c r="LO163">
        <v>1</v>
      </c>
      <c r="LP163">
        <v>3</v>
      </c>
      <c r="LQ163">
        <v>1</v>
      </c>
      <c r="LR163">
        <v>1</v>
      </c>
      <c r="LS163">
        <v>5</v>
      </c>
      <c r="LT163">
        <v>5</v>
      </c>
      <c r="LU163">
        <v>2</v>
      </c>
      <c r="LV163">
        <v>5</v>
      </c>
      <c r="LW163">
        <v>3</v>
      </c>
      <c r="LX163">
        <v>3</v>
      </c>
      <c r="LY163">
        <v>3</v>
      </c>
      <c r="LZ163">
        <v>3</v>
      </c>
      <c r="MA163">
        <v>3</v>
      </c>
      <c r="MB163" s="3">
        <f t="shared" si="337"/>
        <v>5</v>
      </c>
      <c r="MC163" s="3">
        <f t="shared" si="363"/>
        <v>1</v>
      </c>
      <c r="MD163" s="3">
        <f t="shared" si="326"/>
        <v>5</v>
      </c>
      <c r="ME163" s="3">
        <f t="shared" si="327"/>
        <v>4</v>
      </c>
      <c r="MF163" s="3">
        <f t="shared" si="324"/>
        <v>2</v>
      </c>
      <c r="MG163" s="3">
        <f t="shared" si="325"/>
        <v>4</v>
      </c>
      <c r="MH163" s="3">
        <f t="shared" si="364"/>
        <v>2</v>
      </c>
      <c r="MI163" s="3">
        <f t="shared" si="365"/>
        <v>5</v>
      </c>
      <c r="MJ163" s="3">
        <f t="shared" si="314"/>
        <v>3</v>
      </c>
      <c r="MK163" s="3">
        <f t="shared" si="328"/>
        <v>1</v>
      </c>
      <c r="ML163" s="3">
        <f t="shared" si="338"/>
        <v>1</v>
      </c>
      <c r="MM163" s="3">
        <f t="shared" si="340"/>
        <v>5</v>
      </c>
      <c r="MN163" s="3">
        <f t="shared" si="339"/>
        <v>5</v>
      </c>
      <c r="MO163" s="3">
        <f t="shared" si="341"/>
        <v>2</v>
      </c>
      <c r="MP163" s="3">
        <f t="shared" si="318"/>
        <v>5</v>
      </c>
      <c r="MQ163" s="3">
        <f t="shared" si="319"/>
        <v>3</v>
      </c>
      <c r="MR163" s="3">
        <f t="shared" si="331"/>
        <v>3</v>
      </c>
      <c r="MS163" s="3">
        <f t="shared" si="366"/>
        <v>3</v>
      </c>
      <c r="MT163" s="3">
        <f t="shared" si="330"/>
        <v>3</v>
      </c>
      <c r="MU163" s="3">
        <f t="shared" si="367"/>
        <v>3</v>
      </c>
      <c r="MV163" s="34">
        <f t="shared" si="368"/>
        <v>65</v>
      </c>
      <c r="MW163">
        <v>2</v>
      </c>
      <c r="MX163">
        <v>0</v>
      </c>
      <c r="MY163">
        <v>3</v>
      </c>
      <c r="MZ163">
        <v>2</v>
      </c>
      <c r="NA163">
        <v>2</v>
      </c>
      <c r="NB163">
        <v>1</v>
      </c>
      <c r="NC163">
        <v>2</v>
      </c>
      <c r="ND163">
        <v>0</v>
      </c>
      <c r="NE163">
        <v>3</v>
      </c>
      <c r="NF163">
        <v>2</v>
      </c>
      <c r="NG163">
        <v>2</v>
      </c>
      <c r="NH163" s="59">
        <f t="shared" si="320"/>
        <v>0</v>
      </c>
      <c r="NI163">
        <f t="shared" si="321"/>
        <v>50</v>
      </c>
      <c r="NJ163">
        <f t="shared" si="322"/>
        <v>17</v>
      </c>
      <c r="NK163" s="34">
        <f t="shared" si="323"/>
        <v>34</v>
      </c>
    </row>
    <row r="164" spans="1:375" x14ac:dyDescent="0.2">
      <c r="A164" t="s">
        <v>252</v>
      </c>
      <c r="B164">
        <v>163</v>
      </c>
      <c r="C164" s="26">
        <v>43150</v>
      </c>
      <c r="D164">
        <v>8</v>
      </c>
      <c r="E164">
        <v>10</v>
      </c>
      <c r="F164">
        <v>8</v>
      </c>
      <c r="G164">
        <v>1</v>
      </c>
      <c r="H164">
        <v>0</v>
      </c>
      <c r="I164">
        <v>0</v>
      </c>
      <c r="J164">
        <v>0</v>
      </c>
      <c r="K164">
        <v>0</v>
      </c>
      <c r="L164">
        <v>1</v>
      </c>
      <c r="M164">
        <v>2</v>
      </c>
      <c r="N164">
        <v>1</v>
      </c>
      <c r="O164">
        <v>1</v>
      </c>
      <c r="P164">
        <v>0</v>
      </c>
      <c r="Q164">
        <v>0</v>
      </c>
      <c r="R164">
        <v>2</v>
      </c>
      <c r="S164">
        <v>5</v>
      </c>
      <c r="T164">
        <f t="shared" si="332"/>
        <v>0</v>
      </c>
      <c r="U164">
        <f t="shared" si="333"/>
        <v>2</v>
      </c>
      <c r="V164" s="35">
        <f t="shared" si="334"/>
        <v>13</v>
      </c>
      <c r="W164">
        <v>1</v>
      </c>
      <c r="X164">
        <v>0</v>
      </c>
      <c r="Y164">
        <v>0</v>
      </c>
      <c r="Z164">
        <v>0</v>
      </c>
      <c r="AA164">
        <v>0</v>
      </c>
      <c r="AB164">
        <v>1</v>
      </c>
      <c r="AC164">
        <v>0</v>
      </c>
      <c r="AD164">
        <v>1</v>
      </c>
      <c r="AE164">
        <v>0</v>
      </c>
      <c r="AF164">
        <v>1</v>
      </c>
      <c r="AG164">
        <v>0</v>
      </c>
      <c r="AH164">
        <v>1</v>
      </c>
      <c r="AI164">
        <v>0</v>
      </c>
      <c r="AJ164" s="38">
        <f t="shared" si="297"/>
        <v>2</v>
      </c>
      <c r="AK164" s="38">
        <f t="shared" si="298"/>
        <v>1</v>
      </c>
      <c r="AL164" s="38">
        <f t="shared" si="299"/>
        <v>2</v>
      </c>
      <c r="AM164" s="38">
        <f t="shared" si="300"/>
        <v>5</v>
      </c>
      <c r="AN164">
        <v>1</v>
      </c>
      <c r="AO164">
        <v>0</v>
      </c>
      <c r="AP164">
        <v>0</v>
      </c>
      <c r="AQ164">
        <v>0</v>
      </c>
      <c r="AR164">
        <v>0</v>
      </c>
      <c r="AS164">
        <v>1</v>
      </c>
      <c r="AT164">
        <v>0</v>
      </c>
      <c r="AU164">
        <v>0</v>
      </c>
      <c r="AV164">
        <v>0</v>
      </c>
      <c r="AW164">
        <v>0</v>
      </c>
      <c r="AX164">
        <v>1</v>
      </c>
      <c r="AY164">
        <v>0</v>
      </c>
      <c r="AZ164">
        <v>0</v>
      </c>
      <c r="BA164">
        <v>0</v>
      </c>
      <c r="BB164">
        <v>0</v>
      </c>
      <c r="BC164">
        <v>0</v>
      </c>
      <c r="BD164">
        <v>1</v>
      </c>
      <c r="BE164">
        <v>0</v>
      </c>
      <c r="BF164">
        <v>0</v>
      </c>
      <c r="BG164">
        <v>0</v>
      </c>
      <c r="BH164">
        <v>1</v>
      </c>
      <c r="BI164">
        <v>0</v>
      </c>
      <c r="BJ164">
        <v>0</v>
      </c>
      <c r="BK164">
        <v>0</v>
      </c>
      <c r="BL164">
        <v>0</v>
      </c>
      <c r="BM164">
        <v>0</v>
      </c>
      <c r="BN164">
        <v>1</v>
      </c>
      <c r="BO164">
        <v>0</v>
      </c>
      <c r="BP164">
        <v>0</v>
      </c>
      <c r="BQ164">
        <v>0</v>
      </c>
      <c r="BR164">
        <v>0</v>
      </c>
      <c r="BS164">
        <v>1</v>
      </c>
      <c r="BT164">
        <v>0</v>
      </c>
      <c r="BU164">
        <v>0</v>
      </c>
      <c r="BV164">
        <v>0</v>
      </c>
      <c r="BW164">
        <v>0</v>
      </c>
      <c r="BX164">
        <v>1</v>
      </c>
      <c r="BY164">
        <v>0</v>
      </c>
      <c r="BZ164">
        <v>0</v>
      </c>
      <c r="CA164">
        <v>0</v>
      </c>
      <c r="CB164">
        <v>1</v>
      </c>
      <c r="CC164">
        <v>0</v>
      </c>
      <c r="CD164">
        <v>0</v>
      </c>
      <c r="CE164">
        <v>0</v>
      </c>
      <c r="CF164">
        <v>0</v>
      </c>
      <c r="CG164">
        <v>0</v>
      </c>
      <c r="CH164">
        <v>0</v>
      </c>
      <c r="CI164">
        <v>0</v>
      </c>
      <c r="CJ164">
        <v>0</v>
      </c>
      <c r="CK164">
        <v>1</v>
      </c>
      <c r="CL164">
        <v>1</v>
      </c>
      <c r="CM164">
        <v>0</v>
      </c>
      <c r="CN164">
        <v>0</v>
      </c>
      <c r="CO164">
        <v>0</v>
      </c>
      <c r="CP164">
        <v>0</v>
      </c>
      <c r="CQ164">
        <v>0</v>
      </c>
      <c r="CR164">
        <v>1</v>
      </c>
      <c r="CS164">
        <v>0</v>
      </c>
      <c r="CT164">
        <v>0</v>
      </c>
      <c r="CU164">
        <v>0</v>
      </c>
      <c r="CV164">
        <v>1</v>
      </c>
      <c r="CW164">
        <v>0</v>
      </c>
      <c r="CX164">
        <v>0</v>
      </c>
      <c r="CY164">
        <v>0</v>
      </c>
      <c r="CZ164">
        <v>0</v>
      </c>
      <c r="DA164">
        <v>1</v>
      </c>
      <c r="DB164">
        <v>0</v>
      </c>
      <c r="DC164">
        <v>0</v>
      </c>
      <c r="DD164">
        <v>0</v>
      </c>
      <c r="DE164">
        <v>0</v>
      </c>
      <c r="DF164">
        <v>0</v>
      </c>
      <c r="DG164">
        <v>1</v>
      </c>
      <c r="DH164">
        <v>0</v>
      </c>
      <c r="DI164">
        <v>0</v>
      </c>
      <c r="DJ164">
        <v>0</v>
      </c>
      <c r="DK164">
        <v>0</v>
      </c>
      <c r="DL164">
        <v>1</v>
      </c>
      <c r="DM164">
        <v>0</v>
      </c>
      <c r="DN164">
        <v>0</v>
      </c>
      <c r="DO164">
        <v>0</v>
      </c>
      <c r="DP164">
        <v>0</v>
      </c>
      <c r="DQ164">
        <v>1</v>
      </c>
      <c r="DR164">
        <v>0</v>
      </c>
      <c r="DS164">
        <v>0</v>
      </c>
      <c r="DT164">
        <v>0</v>
      </c>
      <c r="DU164">
        <v>1</v>
      </c>
      <c r="DV164">
        <v>0</v>
      </c>
      <c r="DW164">
        <v>0</v>
      </c>
      <c r="DX164">
        <v>0</v>
      </c>
      <c r="DY164">
        <v>0</v>
      </c>
      <c r="DZ164">
        <v>1</v>
      </c>
      <c r="EA164">
        <v>0</v>
      </c>
      <c r="EB164">
        <v>0</v>
      </c>
      <c r="EC164">
        <v>0</v>
      </c>
      <c r="ED164">
        <v>0</v>
      </c>
      <c r="EF164">
        <v>1</v>
      </c>
      <c r="EG164">
        <v>0</v>
      </c>
      <c r="EH164">
        <v>0</v>
      </c>
      <c r="EI164">
        <v>0</v>
      </c>
      <c r="EJ164">
        <v>0</v>
      </c>
      <c r="EK164">
        <v>1</v>
      </c>
      <c r="EL164">
        <v>0</v>
      </c>
      <c r="EM164">
        <v>0</v>
      </c>
      <c r="EN164">
        <v>0</v>
      </c>
      <c r="EO164">
        <v>0</v>
      </c>
      <c r="EP164" s="40">
        <f t="shared" si="342"/>
        <v>0</v>
      </c>
      <c r="EQ164" s="40">
        <f t="shared" si="343"/>
        <v>0</v>
      </c>
      <c r="ER164" s="40">
        <f t="shared" si="344"/>
        <v>0</v>
      </c>
      <c r="ES164" s="40">
        <f t="shared" si="345"/>
        <v>1</v>
      </c>
      <c r="ET164" s="40">
        <f t="shared" si="346"/>
        <v>0</v>
      </c>
      <c r="EU164" s="40">
        <f t="shared" si="347"/>
        <v>1</v>
      </c>
      <c r="EV164" s="40">
        <f t="shared" si="348"/>
        <v>1</v>
      </c>
      <c r="EW164" s="40">
        <f t="shared" si="349"/>
        <v>1</v>
      </c>
      <c r="EX164" s="40">
        <f t="shared" si="350"/>
        <v>0</v>
      </c>
      <c r="EY164" s="40" t="str">
        <f t="shared" si="351"/>
        <v>SKIP</v>
      </c>
      <c r="EZ164" s="40">
        <f t="shared" si="352"/>
        <v>0</v>
      </c>
      <c r="FA164" s="40">
        <f t="shared" si="353"/>
        <v>1</v>
      </c>
      <c r="FB164" s="40">
        <f t="shared" si="354"/>
        <v>0</v>
      </c>
      <c r="FC164" s="40">
        <f t="shared" si="355"/>
        <v>0</v>
      </c>
      <c r="FD164" s="40">
        <f t="shared" si="356"/>
        <v>1</v>
      </c>
      <c r="FE164" s="40">
        <f t="shared" si="357"/>
        <v>1</v>
      </c>
      <c r="FF164" s="40">
        <f t="shared" si="358"/>
        <v>1</v>
      </c>
      <c r="FG164" s="40">
        <f t="shared" si="359"/>
        <v>0</v>
      </c>
      <c r="FH164" s="40">
        <f t="shared" si="360"/>
        <v>0</v>
      </c>
      <c r="FI164" s="40">
        <f t="shared" si="361"/>
        <v>0</v>
      </c>
      <c r="FJ164" s="40">
        <f t="shared" si="362"/>
        <v>0</v>
      </c>
      <c r="FK164" s="38">
        <f t="shared" si="336"/>
        <v>8</v>
      </c>
      <c r="FL164">
        <v>2</v>
      </c>
      <c r="FM164">
        <v>4</v>
      </c>
      <c r="FN164">
        <v>2</v>
      </c>
      <c r="FO164">
        <v>3</v>
      </c>
      <c r="FP164">
        <v>1</v>
      </c>
      <c r="FQ164">
        <v>1</v>
      </c>
      <c r="FR164">
        <v>1</v>
      </c>
      <c r="FS164">
        <v>0</v>
      </c>
      <c r="FT164">
        <v>2</v>
      </c>
      <c r="FU164">
        <v>0</v>
      </c>
      <c r="FV164" s="38">
        <f t="shared" si="301"/>
        <v>6</v>
      </c>
      <c r="FW164" s="38">
        <f t="shared" si="302"/>
        <v>10</v>
      </c>
      <c r="FX164">
        <v>5</v>
      </c>
      <c r="FY164">
        <v>5</v>
      </c>
      <c r="FZ164">
        <v>5</v>
      </c>
      <c r="GA164">
        <v>2</v>
      </c>
      <c r="GB164">
        <v>0</v>
      </c>
      <c r="GC164">
        <v>2</v>
      </c>
      <c r="GD164">
        <v>4</v>
      </c>
      <c r="GE164">
        <v>1</v>
      </c>
      <c r="GF164">
        <v>1</v>
      </c>
      <c r="GG164">
        <v>4</v>
      </c>
      <c r="GH164">
        <v>3</v>
      </c>
      <c r="GI164">
        <v>2</v>
      </c>
      <c r="GJ164">
        <v>3</v>
      </c>
      <c r="GK164">
        <v>2</v>
      </c>
      <c r="GL164">
        <v>3</v>
      </c>
      <c r="GM164">
        <v>4</v>
      </c>
      <c r="GN164">
        <v>4</v>
      </c>
      <c r="GO164">
        <v>1</v>
      </c>
      <c r="GP164">
        <v>2</v>
      </c>
      <c r="GQ164">
        <v>4</v>
      </c>
      <c r="GR164">
        <v>4</v>
      </c>
      <c r="GS164">
        <v>3</v>
      </c>
      <c r="GT164">
        <v>2</v>
      </c>
      <c r="GU164">
        <v>3</v>
      </c>
      <c r="GV164">
        <v>4</v>
      </c>
      <c r="GW164">
        <v>1</v>
      </c>
      <c r="GX164">
        <v>1</v>
      </c>
      <c r="GY164">
        <v>2</v>
      </c>
      <c r="GZ164">
        <v>3</v>
      </c>
      <c r="HA164">
        <v>5</v>
      </c>
      <c r="HB164">
        <v>4</v>
      </c>
      <c r="HC164">
        <v>4</v>
      </c>
      <c r="HD164" s="38">
        <f t="shared" si="303"/>
        <v>4.25</v>
      </c>
      <c r="HE164" s="38">
        <f t="shared" si="304"/>
        <v>2</v>
      </c>
      <c r="HF164" s="38">
        <f t="shared" si="305"/>
        <v>2</v>
      </c>
      <c r="HG164" s="38">
        <f t="shared" si="306"/>
        <v>3</v>
      </c>
      <c r="HH164" s="38">
        <f t="shared" si="307"/>
        <v>2.8</v>
      </c>
      <c r="HI164" s="38">
        <f t="shared" si="308"/>
        <v>2.5</v>
      </c>
      <c r="HJ164" s="38">
        <f t="shared" si="309"/>
        <v>2</v>
      </c>
      <c r="HK164" s="38">
        <f t="shared" si="310"/>
        <v>4.333333333333333</v>
      </c>
      <c r="HL164" t="s">
        <v>1123</v>
      </c>
      <c r="HM164">
        <v>1</v>
      </c>
      <c r="HN164" t="s">
        <v>1124</v>
      </c>
      <c r="HO164">
        <v>2</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1</v>
      </c>
      <c r="JA164">
        <v>1</v>
      </c>
      <c r="JB164">
        <v>0</v>
      </c>
      <c r="JC164">
        <v>0</v>
      </c>
      <c r="JD164">
        <v>0</v>
      </c>
      <c r="JE164">
        <v>0</v>
      </c>
      <c r="JF164">
        <v>1</v>
      </c>
      <c r="JG164">
        <v>1</v>
      </c>
      <c r="JH164">
        <v>0</v>
      </c>
      <c r="JI164">
        <v>0</v>
      </c>
      <c r="JJ164">
        <v>0</v>
      </c>
      <c r="JK164">
        <v>0</v>
      </c>
      <c r="JL164">
        <v>0</v>
      </c>
      <c r="JM164">
        <v>0</v>
      </c>
      <c r="JN164">
        <v>0</v>
      </c>
      <c r="JO164">
        <v>3</v>
      </c>
      <c r="JP164">
        <v>2</v>
      </c>
      <c r="JQ164">
        <v>2</v>
      </c>
      <c r="JR164">
        <v>2</v>
      </c>
      <c r="JS164">
        <v>3</v>
      </c>
      <c r="JT164">
        <v>1</v>
      </c>
      <c r="JU164">
        <v>0</v>
      </c>
      <c r="JV164">
        <v>3</v>
      </c>
      <c r="JW164">
        <v>2</v>
      </c>
      <c r="JX164">
        <v>3</v>
      </c>
      <c r="JY164">
        <v>2</v>
      </c>
      <c r="JZ164">
        <v>1</v>
      </c>
      <c r="KA164">
        <v>0</v>
      </c>
      <c r="KB164">
        <v>0</v>
      </c>
      <c r="KC164">
        <v>2</v>
      </c>
      <c r="KD164" s="52">
        <f t="shared" si="311"/>
        <v>23</v>
      </c>
      <c r="KE164" s="48">
        <f t="shared" si="312"/>
        <v>3</v>
      </c>
      <c r="KF164" s="53">
        <f t="shared" si="313"/>
        <v>26</v>
      </c>
      <c r="KG164">
        <v>60</v>
      </c>
      <c r="KH164">
        <v>0</v>
      </c>
      <c r="KI164">
        <v>1</v>
      </c>
      <c r="KJ164">
        <v>1</v>
      </c>
      <c r="KK164">
        <v>0</v>
      </c>
      <c r="KL164">
        <v>0</v>
      </c>
      <c r="KM164">
        <v>0</v>
      </c>
      <c r="KN164">
        <v>0</v>
      </c>
      <c r="KO164">
        <v>0</v>
      </c>
      <c r="KP164">
        <v>0</v>
      </c>
      <c r="KQ164">
        <v>0</v>
      </c>
      <c r="KR164">
        <v>0</v>
      </c>
      <c r="KS164" t="s">
        <v>584</v>
      </c>
      <c r="KT164" t="s">
        <v>1121</v>
      </c>
      <c r="KU164" t="s">
        <v>1125</v>
      </c>
      <c r="KV164">
        <v>4</v>
      </c>
      <c r="KW164">
        <v>0</v>
      </c>
      <c r="KX164">
        <v>1</v>
      </c>
      <c r="KY164">
        <v>1</v>
      </c>
      <c r="KZ164">
        <v>0</v>
      </c>
      <c r="LA164">
        <v>2</v>
      </c>
      <c r="LB164">
        <v>2</v>
      </c>
      <c r="LC164">
        <v>1</v>
      </c>
      <c r="LD164">
        <v>2</v>
      </c>
      <c r="LE164">
        <v>1</v>
      </c>
      <c r="LF164">
        <v>1</v>
      </c>
      <c r="LG164" t="s">
        <v>584</v>
      </c>
      <c r="LH164">
        <v>3</v>
      </c>
      <c r="LI164">
        <v>2</v>
      </c>
      <c r="LJ164">
        <v>2</v>
      </c>
      <c r="LK164">
        <v>3</v>
      </c>
      <c r="LL164">
        <v>1</v>
      </c>
      <c r="LM164">
        <v>5</v>
      </c>
      <c r="LN164">
        <v>4</v>
      </c>
      <c r="LO164">
        <v>2</v>
      </c>
      <c r="LP164">
        <v>4</v>
      </c>
      <c r="LQ164">
        <v>1</v>
      </c>
      <c r="LR164">
        <v>3</v>
      </c>
      <c r="LS164">
        <v>4</v>
      </c>
      <c r="LT164">
        <v>4</v>
      </c>
      <c r="LU164">
        <v>3</v>
      </c>
      <c r="LV164">
        <v>2</v>
      </c>
      <c r="LW164">
        <v>1</v>
      </c>
      <c r="LX164">
        <v>4</v>
      </c>
      <c r="LY164">
        <v>3</v>
      </c>
      <c r="LZ164">
        <v>4</v>
      </c>
      <c r="MA164">
        <v>2</v>
      </c>
      <c r="MB164" s="3">
        <f t="shared" si="337"/>
        <v>3</v>
      </c>
      <c r="MC164" s="3">
        <f t="shared" si="363"/>
        <v>4</v>
      </c>
      <c r="MD164" s="3">
        <f t="shared" si="326"/>
        <v>2</v>
      </c>
      <c r="ME164" s="3">
        <f t="shared" si="327"/>
        <v>3</v>
      </c>
      <c r="MF164" s="3">
        <f t="shared" si="324"/>
        <v>1</v>
      </c>
      <c r="MG164" s="3">
        <f t="shared" si="325"/>
        <v>5</v>
      </c>
      <c r="MH164" s="3">
        <f t="shared" si="364"/>
        <v>2</v>
      </c>
      <c r="MI164" s="3">
        <f t="shared" si="365"/>
        <v>4</v>
      </c>
      <c r="MJ164" s="3">
        <f t="shared" si="314"/>
        <v>4</v>
      </c>
      <c r="MK164" s="3">
        <f t="shared" si="328"/>
        <v>1</v>
      </c>
      <c r="ML164" s="3">
        <f t="shared" si="338"/>
        <v>3</v>
      </c>
      <c r="MM164" s="3">
        <f t="shared" si="340"/>
        <v>4</v>
      </c>
      <c r="MN164" s="3">
        <f t="shared" si="339"/>
        <v>4</v>
      </c>
      <c r="MO164" s="3">
        <f t="shared" si="341"/>
        <v>3</v>
      </c>
      <c r="MP164" s="3">
        <f t="shared" si="318"/>
        <v>2</v>
      </c>
      <c r="MQ164" s="3">
        <f t="shared" si="319"/>
        <v>1</v>
      </c>
      <c r="MR164" s="3">
        <f t="shared" si="331"/>
        <v>4</v>
      </c>
      <c r="MS164" s="3">
        <f t="shared" si="366"/>
        <v>3</v>
      </c>
      <c r="MT164" s="3">
        <f t="shared" si="330"/>
        <v>4</v>
      </c>
      <c r="MU164" s="3">
        <f t="shared" si="367"/>
        <v>4</v>
      </c>
      <c r="MV164" s="34">
        <f t="shared" si="368"/>
        <v>61</v>
      </c>
      <c r="MW164">
        <v>3</v>
      </c>
      <c r="MX164">
        <v>2</v>
      </c>
      <c r="MY164">
        <v>2</v>
      </c>
      <c r="MZ164">
        <v>0</v>
      </c>
      <c r="NA164">
        <v>2</v>
      </c>
      <c r="NB164">
        <v>1</v>
      </c>
      <c r="NC164">
        <v>2</v>
      </c>
      <c r="ND164">
        <v>1</v>
      </c>
      <c r="NE164">
        <v>1</v>
      </c>
      <c r="NF164">
        <v>1</v>
      </c>
      <c r="NG164">
        <v>2</v>
      </c>
      <c r="NH164" s="59">
        <f t="shared" si="320"/>
        <v>0</v>
      </c>
      <c r="NI164">
        <f t="shared" si="321"/>
        <v>50</v>
      </c>
      <c r="NJ164">
        <f t="shared" si="322"/>
        <v>15</v>
      </c>
      <c r="NK164" s="34">
        <f t="shared" si="323"/>
        <v>30</v>
      </c>
    </row>
    <row r="165" spans="1:375" x14ac:dyDescent="0.2">
      <c r="A165" t="s">
        <v>253</v>
      </c>
      <c r="B165">
        <v>164</v>
      </c>
      <c r="C165" s="26">
        <v>43150</v>
      </c>
      <c r="D165">
        <v>4</v>
      </c>
      <c r="E165">
        <v>10</v>
      </c>
      <c r="F165">
        <v>8</v>
      </c>
      <c r="G165">
        <v>0</v>
      </c>
      <c r="H165">
        <v>0</v>
      </c>
      <c r="I165">
        <v>0</v>
      </c>
      <c r="J165">
        <v>1</v>
      </c>
      <c r="K165">
        <v>0</v>
      </c>
      <c r="L165">
        <v>1</v>
      </c>
      <c r="M165">
        <v>5</v>
      </c>
      <c r="N165">
        <v>5</v>
      </c>
      <c r="O165">
        <v>2</v>
      </c>
      <c r="P165">
        <v>5</v>
      </c>
      <c r="Q165">
        <v>0</v>
      </c>
      <c r="R165">
        <v>5</v>
      </c>
      <c r="S165">
        <v>1</v>
      </c>
      <c r="T165">
        <f t="shared" si="332"/>
        <v>1</v>
      </c>
      <c r="U165">
        <f t="shared" si="333"/>
        <v>2</v>
      </c>
      <c r="V165" s="35">
        <f t="shared" si="334"/>
        <v>26</v>
      </c>
      <c r="W165">
        <v>3</v>
      </c>
      <c r="X165">
        <v>1</v>
      </c>
      <c r="Y165">
        <v>2</v>
      </c>
      <c r="Z165">
        <v>2</v>
      </c>
      <c r="AA165">
        <v>2</v>
      </c>
      <c r="AB165">
        <v>3</v>
      </c>
      <c r="AC165">
        <v>3</v>
      </c>
      <c r="AD165">
        <v>2</v>
      </c>
      <c r="AE165">
        <v>1</v>
      </c>
      <c r="AF165">
        <v>3</v>
      </c>
      <c r="AG165">
        <v>3</v>
      </c>
      <c r="AH165">
        <v>1</v>
      </c>
      <c r="AI165">
        <v>1</v>
      </c>
      <c r="AJ165" s="38">
        <f t="shared" si="297"/>
        <v>9</v>
      </c>
      <c r="AK165" s="38">
        <f t="shared" si="298"/>
        <v>7</v>
      </c>
      <c r="AL165" s="38">
        <f t="shared" si="299"/>
        <v>11</v>
      </c>
      <c r="AM165" s="38">
        <f t="shared" si="300"/>
        <v>27</v>
      </c>
      <c r="AN165">
        <v>1</v>
      </c>
      <c r="AO165">
        <v>0</v>
      </c>
      <c r="AP165">
        <v>0</v>
      </c>
      <c r="AQ165">
        <v>0</v>
      </c>
      <c r="AR165">
        <v>0</v>
      </c>
      <c r="AS165">
        <v>0</v>
      </c>
      <c r="AT165">
        <v>0</v>
      </c>
      <c r="AU165">
        <v>0</v>
      </c>
      <c r="AV165">
        <v>0</v>
      </c>
      <c r="AW165">
        <v>1</v>
      </c>
      <c r="AX165">
        <v>1</v>
      </c>
      <c r="AY165">
        <v>0</v>
      </c>
      <c r="AZ165">
        <v>0</v>
      </c>
      <c r="BA165">
        <v>0</v>
      </c>
      <c r="BB165">
        <v>0</v>
      </c>
      <c r="BC165">
        <v>0</v>
      </c>
      <c r="BD165">
        <v>1</v>
      </c>
      <c r="BE165">
        <v>0</v>
      </c>
      <c r="BF165">
        <v>0</v>
      </c>
      <c r="BG165">
        <v>0</v>
      </c>
      <c r="BH165">
        <v>1</v>
      </c>
      <c r="BI165">
        <v>0</v>
      </c>
      <c r="BJ165">
        <v>0</v>
      </c>
      <c r="BK165">
        <v>0</v>
      </c>
      <c r="BL165">
        <v>0</v>
      </c>
      <c r="BM165">
        <v>1</v>
      </c>
      <c r="BN165">
        <v>0</v>
      </c>
      <c r="BO165">
        <v>0</v>
      </c>
      <c r="BP165">
        <v>0</v>
      </c>
      <c r="BQ165">
        <v>0</v>
      </c>
      <c r="BR165">
        <v>1</v>
      </c>
      <c r="BS165">
        <v>0</v>
      </c>
      <c r="BT165">
        <v>0</v>
      </c>
      <c r="BU165">
        <v>0</v>
      </c>
      <c r="BV165">
        <v>0</v>
      </c>
      <c r="BW165">
        <v>0</v>
      </c>
      <c r="BX165">
        <v>1</v>
      </c>
      <c r="BY165">
        <v>0</v>
      </c>
      <c r="BZ165">
        <v>0</v>
      </c>
      <c r="CA165">
        <v>0</v>
      </c>
      <c r="CB165">
        <v>1</v>
      </c>
      <c r="CC165">
        <v>0</v>
      </c>
      <c r="CD165">
        <v>0</v>
      </c>
      <c r="CE165">
        <v>0</v>
      </c>
      <c r="CF165">
        <v>0</v>
      </c>
      <c r="CG165">
        <v>1</v>
      </c>
      <c r="CH165">
        <v>0</v>
      </c>
      <c r="CI165">
        <v>0</v>
      </c>
      <c r="CJ165">
        <v>0</v>
      </c>
      <c r="CK165">
        <v>0</v>
      </c>
      <c r="CL165">
        <v>0</v>
      </c>
      <c r="CM165">
        <v>0</v>
      </c>
      <c r="CN165">
        <v>0</v>
      </c>
      <c r="CO165">
        <v>1</v>
      </c>
      <c r="CP165">
        <v>0</v>
      </c>
      <c r="CQ165">
        <v>1</v>
      </c>
      <c r="CR165">
        <v>0</v>
      </c>
      <c r="CS165">
        <v>0</v>
      </c>
      <c r="CT165">
        <v>0</v>
      </c>
      <c r="CU165">
        <v>0</v>
      </c>
      <c r="CV165">
        <v>1</v>
      </c>
      <c r="CW165">
        <v>0</v>
      </c>
      <c r="CX165">
        <v>0</v>
      </c>
      <c r="CY165">
        <v>0</v>
      </c>
      <c r="CZ165">
        <v>0</v>
      </c>
      <c r="DA165">
        <v>1</v>
      </c>
      <c r="DB165">
        <v>0</v>
      </c>
      <c r="DC165">
        <v>0</v>
      </c>
      <c r="DD165">
        <v>0</v>
      </c>
      <c r="DE165">
        <v>0</v>
      </c>
      <c r="DF165">
        <v>0</v>
      </c>
      <c r="DG165">
        <v>1</v>
      </c>
      <c r="DH165">
        <v>0</v>
      </c>
      <c r="DI165">
        <v>0</v>
      </c>
      <c r="DJ165">
        <v>0</v>
      </c>
      <c r="DK165">
        <v>0</v>
      </c>
      <c r="DL165">
        <v>1</v>
      </c>
      <c r="DM165">
        <v>0</v>
      </c>
      <c r="DN165">
        <v>0</v>
      </c>
      <c r="DO165">
        <v>0</v>
      </c>
      <c r="DP165">
        <v>0</v>
      </c>
      <c r="DQ165">
        <v>1</v>
      </c>
      <c r="DR165">
        <v>0</v>
      </c>
      <c r="DS165">
        <v>0</v>
      </c>
      <c r="DT165">
        <v>0</v>
      </c>
      <c r="DU165">
        <v>1</v>
      </c>
      <c r="DV165">
        <v>0</v>
      </c>
      <c r="DW165">
        <v>0</v>
      </c>
      <c r="DX165">
        <v>0</v>
      </c>
      <c r="DY165">
        <v>0</v>
      </c>
      <c r="DZ165">
        <v>1</v>
      </c>
      <c r="EA165">
        <v>0</v>
      </c>
      <c r="EB165">
        <v>0</v>
      </c>
      <c r="EC165">
        <v>0</v>
      </c>
      <c r="ED165">
        <v>0</v>
      </c>
      <c r="EF165">
        <v>0</v>
      </c>
      <c r="EG165">
        <v>1</v>
      </c>
      <c r="EH165">
        <v>0</v>
      </c>
      <c r="EI165">
        <v>0</v>
      </c>
      <c r="EJ165">
        <v>0</v>
      </c>
      <c r="EK165">
        <v>1</v>
      </c>
      <c r="EL165">
        <v>0</v>
      </c>
      <c r="EM165">
        <v>0</v>
      </c>
      <c r="EN165">
        <v>0</v>
      </c>
      <c r="EO165">
        <v>0</v>
      </c>
      <c r="EP165" s="40">
        <f t="shared" si="342"/>
        <v>0</v>
      </c>
      <c r="EQ165" s="40" t="str">
        <f t="shared" si="343"/>
        <v>SKIP</v>
      </c>
      <c r="ER165" s="40">
        <f t="shared" si="344"/>
        <v>0</v>
      </c>
      <c r="ES165" s="40">
        <f t="shared" si="345"/>
        <v>1</v>
      </c>
      <c r="ET165" s="40">
        <f t="shared" si="346"/>
        <v>0</v>
      </c>
      <c r="EU165" s="40">
        <f t="shared" si="347"/>
        <v>0</v>
      </c>
      <c r="EV165" s="40">
        <f t="shared" si="348"/>
        <v>0</v>
      </c>
      <c r="EW165" s="40">
        <f t="shared" si="349"/>
        <v>1</v>
      </c>
      <c r="EX165" s="40">
        <f t="shared" si="350"/>
        <v>0</v>
      </c>
      <c r="EY165" s="40">
        <f t="shared" si="351"/>
        <v>0</v>
      </c>
      <c r="EZ165" s="40">
        <f t="shared" si="352"/>
        <v>3</v>
      </c>
      <c r="FA165" s="40">
        <f t="shared" si="353"/>
        <v>0</v>
      </c>
      <c r="FB165" s="40">
        <f t="shared" si="354"/>
        <v>0</v>
      </c>
      <c r="FC165" s="40">
        <f t="shared" si="355"/>
        <v>0</v>
      </c>
      <c r="FD165" s="40">
        <f t="shared" si="356"/>
        <v>1</v>
      </c>
      <c r="FE165" s="40">
        <f t="shared" si="357"/>
        <v>1</v>
      </c>
      <c r="FF165" s="40">
        <f t="shared" si="358"/>
        <v>1</v>
      </c>
      <c r="FG165" s="40">
        <f t="shared" si="359"/>
        <v>0</v>
      </c>
      <c r="FH165" s="40">
        <f t="shared" si="360"/>
        <v>0</v>
      </c>
      <c r="FI165" s="40">
        <f t="shared" si="361"/>
        <v>1</v>
      </c>
      <c r="FJ165" s="40">
        <f t="shared" si="362"/>
        <v>0</v>
      </c>
      <c r="FK165" s="38">
        <f t="shared" si="336"/>
        <v>9</v>
      </c>
      <c r="FL165">
        <v>4</v>
      </c>
      <c r="FM165">
        <v>3</v>
      </c>
      <c r="FN165">
        <v>3</v>
      </c>
      <c r="FO165">
        <v>3</v>
      </c>
      <c r="FP165">
        <v>4</v>
      </c>
      <c r="FQ165">
        <v>3</v>
      </c>
      <c r="FR165">
        <v>0</v>
      </c>
      <c r="FS165">
        <v>0</v>
      </c>
      <c r="FT165">
        <v>0</v>
      </c>
      <c r="FU165">
        <v>7</v>
      </c>
      <c r="FV165" s="38">
        <f t="shared" si="301"/>
        <v>18</v>
      </c>
      <c r="FW165" s="38">
        <f t="shared" si="302"/>
        <v>9</v>
      </c>
      <c r="FX165">
        <v>5</v>
      </c>
      <c r="FY165">
        <v>5</v>
      </c>
      <c r="FZ165">
        <v>5</v>
      </c>
      <c r="GA165">
        <v>4</v>
      </c>
      <c r="GB165">
        <v>4</v>
      </c>
      <c r="GC165">
        <v>4</v>
      </c>
      <c r="GD165">
        <v>4</v>
      </c>
      <c r="GE165">
        <v>3</v>
      </c>
      <c r="GF165">
        <v>2</v>
      </c>
      <c r="GG165">
        <v>3</v>
      </c>
      <c r="GH165">
        <v>2</v>
      </c>
      <c r="GI165">
        <v>2</v>
      </c>
      <c r="GJ165">
        <v>4</v>
      </c>
      <c r="GK165">
        <v>4</v>
      </c>
      <c r="GL165">
        <v>4</v>
      </c>
      <c r="GM165">
        <v>3</v>
      </c>
      <c r="GN165">
        <v>3</v>
      </c>
      <c r="GO165">
        <v>4</v>
      </c>
      <c r="GP165">
        <v>4</v>
      </c>
      <c r="GQ165">
        <v>4</v>
      </c>
      <c r="GR165">
        <v>4</v>
      </c>
      <c r="GS165">
        <v>3</v>
      </c>
      <c r="GT165">
        <v>3</v>
      </c>
      <c r="GU165">
        <v>4</v>
      </c>
      <c r="GV165">
        <v>3</v>
      </c>
      <c r="GW165">
        <v>3</v>
      </c>
      <c r="GX165">
        <v>2</v>
      </c>
      <c r="GY165">
        <v>3</v>
      </c>
      <c r="GZ165">
        <v>3</v>
      </c>
      <c r="HA165">
        <v>2</v>
      </c>
      <c r="HB165">
        <v>2</v>
      </c>
      <c r="HC165">
        <v>5</v>
      </c>
      <c r="HD165" s="38">
        <f t="shared" si="303"/>
        <v>4.75</v>
      </c>
      <c r="HE165" s="38">
        <f t="shared" si="304"/>
        <v>4</v>
      </c>
      <c r="HF165" s="38">
        <f t="shared" si="305"/>
        <v>2.6666666666666665</v>
      </c>
      <c r="HG165" s="38">
        <f t="shared" si="306"/>
        <v>3.1428571428571428</v>
      </c>
      <c r="HH165" s="38">
        <f t="shared" si="307"/>
        <v>3.8</v>
      </c>
      <c r="HI165" s="38">
        <f t="shared" si="308"/>
        <v>3.25</v>
      </c>
      <c r="HJ165" s="38">
        <f t="shared" si="309"/>
        <v>2.6666666666666665</v>
      </c>
      <c r="HK165" s="38">
        <f t="shared" si="310"/>
        <v>3</v>
      </c>
      <c r="HL165" t="s">
        <v>1126</v>
      </c>
      <c r="HM165">
        <v>1</v>
      </c>
      <c r="HN165" t="s">
        <v>1127</v>
      </c>
      <c r="HO165">
        <v>2</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1</v>
      </c>
      <c r="IU165">
        <v>1</v>
      </c>
      <c r="IV165">
        <v>1</v>
      </c>
      <c r="IW165">
        <v>1</v>
      </c>
      <c r="IX165">
        <v>0</v>
      </c>
      <c r="IY165">
        <v>0</v>
      </c>
      <c r="IZ165">
        <v>0</v>
      </c>
      <c r="JA165">
        <v>0</v>
      </c>
      <c r="JB165">
        <v>0</v>
      </c>
      <c r="JC165">
        <v>0</v>
      </c>
      <c r="JD165">
        <v>0</v>
      </c>
      <c r="JE165">
        <v>0</v>
      </c>
      <c r="JF165">
        <v>1</v>
      </c>
      <c r="JG165">
        <v>1</v>
      </c>
      <c r="JH165">
        <v>0</v>
      </c>
      <c r="JI165">
        <v>0</v>
      </c>
      <c r="JJ165">
        <v>0</v>
      </c>
      <c r="JK165">
        <v>0</v>
      </c>
      <c r="JL165">
        <v>0</v>
      </c>
      <c r="JM165">
        <v>0</v>
      </c>
      <c r="JN165">
        <v>0</v>
      </c>
      <c r="JO165">
        <v>2</v>
      </c>
      <c r="JP165">
        <v>3</v>
      </c>
      <c r="JQ165">
        <v>2</v>
      </c>
      <c r="JR165">
        <v>3</v>
      </c>
      <c r="JS165">
        <v>2</v>
      </c>
      <c r="JT165">
        <v>2</v>
      </c>
      <c r="JU165">
        <v>2</v>
      </c>
      <c r="JV165">
        <v>3</v>
      </c>
      <c r="JW165">
        <v>2</v>
      </c>
      <c r="JX165">
        <v>3</v>
      </c>
      <c r="JY165">
        <v>2</v>
      </c>
      <c r="JZ165">
        <v>2</v>
      </c>
      <c r="KA165">
        <v>0</v>
      </c>
      <c r="KB165">
        <v>2</v>
      </c>
      <c r="KC165" s="32">
        <f>AVERAGE(JZ165:KB165)</f>
        <v>1.3333333333333333</v>
      </c>
      <c r="KD165" s="52">
        <f>JO165+JP165+JQ165+JR165+JS165+JT165+JU165+JV165+JW165+JX165+JY165</f>
        <v>26</v>
      </c>
      <c r="KE165" s="48">
        <f>JZ165+KA165+KB165+KC165</f>
        <v>5.333333333333333</v>
      </c>
      <c r="KF165" s="53">
        <f t="shared" si="313"/>
        <v>31.333333333333332</v>
      </c>
      <c r="KG165">
        <v>60</v>
      </c>
      <c r="KH165">
        <v>1</v>
      </c>
      <c r="KI165">
        <v>0</v>
      </c>
      <c r="KJ165">
        <v>0</v>
      </c>
      <c r="KK165">
        <v>0</v>
      </c>
      <c r="KL165">
        <v>0</v>
      </c>
      <c r="KM165">
        <v>0</v>
      </c>
      <c r="KN165">
        <v>0</v>
      </c>
      <c r="KO165">
        <v>0</v>
      </c>
      <c r="KP165">
        <v>0</v>
      </c>
      <c r="KQ165">
        <v>0</v>
      </c>
      <c r="KR165">
        <v>0</v>
      </c>
      <c r="KS165" t="s">
        <v>584</v>
      </c>
      <c r="KT165" t="s">
        <v>1128</v>
      </c>
      <c r="KU165" t="s">
        <v>1129</v>
      </c>
      <c r="KV165">
        <v>5</v>
      </c>
      <c r="KW165">
        <v>1</v>
      </c>
      <c r="KX165">
        <v>1</v>
      </c>
      <c r="KY165">
        <v>1</v>
      </c>
      <c r="KZ165">
        <v>1</v>
      </c>
      <c r="LA165">
        <v>2</v>
      </c>
      <c r="LB165">
        <v>2</v>
      </c>
      <c r="LC165">
        <v>2</v>
      </c>
      <c r="LD165">
        <v>2</v>
      </c>
      <c r="LE165">
        <v>1</v>
      </c>
      <c r="LF165">
        <v>1</v>
      </c>
      <c r="LG165" t="s">
        <v>1130</v>
      </c>
      <c r="LH165">
        <v>3</v>
      </c>
      <c r="LI165">
        <v>2</v>
      </c>
      <c r="LJ165">
        <v>4</v>
      </c>
      <c r="LK165">
        <v>4</v>
      </c>
      <c r="LL165">
        <v>4</v>
      </c>
      <c r="LM165">
        <v>3</v>
      </c>
      <c r="LN165">
        <v>1</v>
      </c>
      <c r="LO165">
        <v>2</v>
      </c>
      <c r="LP165">
        <v>5</v>
      </c>
      <c r="LQ165">
        <v>1</v>
      </c>
      <c r="LR165">
        <v>5</v>
      </c>
      <c r="LS165">
        <v>5</v>
      </c>
      <c r="LT165">
        <v>3</v>
      </c>
      <c r="LU165">
        <v>1</v>
      </c>
      <c r="LV165">
        <v>3</v>
      </c>
      <c r="LW165">
        <v>2</v>
      </c>
      <c r="LX165">
        <v>2</v>
      </c>
      <c r="LY165">
        <v>2</v>
      </c>
      <c r="LZ165">
        <v>3</v>
      </c>
      <c r="MA165">
        <v>1</v>
      </c>
      <c r="MB165" s="3">
        <f t="shared" si="337"/>
        <v>3</v>
      </c>
      <c r="MC165" s="3">
        <f t="shared" si="363"/>
        <v>4</v>
      </c>
      <c r="MD165" s="3">
        <f t="shared" si="326"/>
        <v>4</v>
      </c>
      <c r="ME165" s="3">
        <f t="shared" si="327"/>
        <v>4</v>
      </c>
      <c r="MF165" s="3">
        <f t="shared" si="324"/>
        <v>4</v>
      </c>
      <c r="MG165" s="3">
        <f t="shared" si="325"/>
        <v>3</v>
      </c>
      <c r="MH165" s="3">
        <f t="shared" si="364"/>
        <v>5</v>
      </c>
      <c r="MI165" s="3">
        <f t="shared" si="365"/>
        <v>4</v>
      </c>
      <c r="MJ165" s="3">
        <f t="shared" si="314"/>
        <v>5</v>
      </c>
      <c r="MK165" s="3">
        <f t="shared" si="328"/>
        <v>1</v>
      </c>
      <c r="ML165" s="3">
        <f t="shared" si="338"/>
        <v>5</v>
      </c>
      <c r="MM165" s="3">
        <f t="shared" si="340"/>
        <v>5</v>
      </c>
      <c r="MN165" s="3">
        <f t="shared" si="339"/>
        <v>3</v>
      </c>
      <c r="MO165" s="3">
        <f t="shared" si="341"/>
        <v>1</v>
      </c>
      <c r="MP165" s="3">
        <f t="shared" si="318"/>
        <v>3</v>
      </c>
      <c r="MQ165" s="3">
        <f t="shared" si="319"/>
        <v>2</v>
      </c>
      <c r="MR165" s="3">
        <f t="shared" si="331"/>
        <v>2</v>
      </c>
      <c r="MS165" s="3">
        <f t="shared" si="366"/>
        <v>4</v>
      </c>
      <c r="MT165" s="3">
        <f t="shared" si="330"/>
        <v>3</v>
      </c>
      <c r="MU165" s="3">
        <f t="shared" si="367"/>
        <v>5</v>
      </c>
      <c r="MV165" s="34">
        <f t="shared" si="368"/>
        <v>70</v>
      </c>
      <c r="MW165">
        <v>2</v>
      </c>
      <c r="MX165">
        <v>0</v>
      </c>
      <c r="MY165">
        <v>3</v>
      </c>
      <c r="MZ165">
        <v>3</v>
      </c>
      <c r="NA165">
        <v>3</v>
      </c>
      <c r="NB165">
        <v>3</v>
      </c>
      <c r="NC165">
        <v>2</v>
      </c>
      <c r="ND165">
        <v>3</v>
      </c>
      <c r="NE165">
        <v>3</v>
      </c>
      <c r="NF165">
        <v>2</v>
      </c>
      <c r="NG165">
        <v>2</v>
      </c>
      <c r="NH165" s="59">
        <f t="shared" si="320"/>
        <v>0</v>
      </c>
      <c r="NI165">
        <f t="shared" si="321"/>
        <v>50</v>
      </c>
      <c r="NJ165">
        <f t="shared" si="322"/>
        <v>24</v>
      </c>
      <c r="NK165" s="34">
        <f t="shared" si="323"/>
        <v>48</v>
      </c>
    </row>
    <row r="166" spans="1:375" x14ac:dyDescent="0.2">
      <c r="A166" t="s">
        <v>254</v>
      </c>
      <c r="B166">
        <v>165</v>
      </c>
      <c r="C166" s="26">
        <v>42999</v>
      </c>
      <c r="D166">
        <v>8</v>
      </c>
      <c r="E166">
        <v>8</v>
      </c>
      <c r="F166">
        <v>7</v>
      </c>
      <c r="G166">
        <v>0</v>
      </c>
      <c r="H166">
        <v>0</v>
      </c>
      <c r="I166">
        <v>1</v>
      </c>
      <c r="J166">
        <v>0</v>
      </c>
      <c r="K166">
        <v>0</v>
      </c>
      <c r="L166">
        <v>0</v>
      </c>
      <c r="M166">
        <v>0</v>
      </c>
      <c r="N166">
        <v>2</v>
      </c>
      <c r="O166">
        <v>0</v>
      </c>
      <c r="P166">
        <v>2</v>
      </c>
      <c r="Q166">
        <v>0</v>
      </c>
      <c r="R166">
        <v>0</v>
      </c>
      <c r="S166">
        <v>2</v>
      </c>
      <c r="T166">
        <f t="shared" si="332"/>
        <v>1</v>
      </c>
      <c r="U166">
        <f t="shared" si="333"/>
        <v>0</v>
      </c>
      <c r="V166" s="35">
        <f t="shared" si="334"/>
        <v>7</v>
      </c>
      <c r="W166">
        <v>3</v>
      </c>
      <c r="X166">
        <v>3</v>
      </c>
      <c r="Y166">
        <v>1</v>
      </c>
      <c r="Z166">
        <v>1</v>
      </c>
      <c r="AA166">
        <v>2</v>
      </c>
      <c r="AB166">
        <v>2</v>
      </c>
      <c r="AC166">
        <v>2</v>
      </c>
      <c r="AD166">
        <v>2</v>
      </c>
      <c r="AE166">
        <v>0</v>
      </c>
      <c r="AF166">
        <v>0</v>
      </c>
      <c r="AG166">
        <v>1</v>
      </c>
      <c r="AH166">
        <v>1</v>
      </c>
      <c r="AI166">
        <v>0</v>
      </c>
      <c r="AJ166" s="38">
        <f t="shared" si="297"/>
        <v>3</v>
      </c>
      <c r="AK166" s="38">
        <f t="shared" si="298"/>
        <v>4</v>
      </c>
      <c r="AL166" s="38">
        <f t="shared" si="299"/>
        <v>11</v>
      </c>
      <c r="AM166" s="38">
        <f t="shared" si="300"/>
        <v>18</v>
      </c>
      <c r="AN166">
        <v>1</v>
      </c>
      <c r="AO166">
        <v>0</v>
      </c>
      <c r="AP166">
        <v>0</v>
      </c>
      <c r="AQ166">
        <v>0</v>
      </c>
      <c r="AR166">
        <v>0</v>
      </c>
      <c r="AS166">
        <v>0</v>
      </c>
      <c r="AT166">
        <v>0</v>
      </c>
      <c r="AU166">
        <v>0</v>
      </c>
      <c r="AV166">
        <v>0</v>
      </c>
      <c r="AW166">
        <v>1</v>
      </c>
      <c r="AX166">
        <v>1</v>
      </c>
      <c r="AY166">
        <v>0</v>
      </c>
      <c r="AZ166">
        <v>0</v>
      </c>
      <c r="BA166">
        <v>0</v>
      </c>
      <c r="BB166">
        <v>0</v>
      </c>
      <c r="BC166">
        <v>1</v>
      </c>
      <c r="BD166">
        <v>0</v>
      </c>
      <c r="BE166">
        <v>0</v>
      </c>
      <c r="BF166">
        <v>0</v>
      </c>
      <c r="BG166">
        <v>0</v>
      </c>
      <c r="BH166">
        <v>0</v>
      </c>
      <c r="BI166">
        <v>0</v>
      </c>
      <c r="BJ166">
        <v>1</v>
      </c>
      <c r="BK166">
        <v>0</v>
      </c>
      <c r="BL166">
        <v>0</v>
      </c>
      <c r="BM166">
        <v>1</v>
      </c>
      <c r="BN166">
        <v>0</v>
      </c>
      <c r="BO166">
        <v>0</v>
      </c>
      <c r="BP166">
        <v>0</v>
      </c>
      <c r="BQ166">
        <v>0</v>
      </c>
      <c r="BR166">
        <v>1</v>
      </c>
      <c r="BS166">
        <v>0</v>
      </c>
      <c r="BT166">
        <v>0</v>
      </c>
      <c r="BU166">
        <v>0</v>
      </c>
      <c r="BV166">
        <v>0</v>
      </c>
      <c r="BW166">
        <v>1</v>
      </c>
      <c r="BX166">
        <v>0</v>
      </c>
      <c r="BY166">
        <v>0</v>
      </c>
      <c r="BZ166">
        <v>0</v>
      </c>
      <c r="CA166">
        <v>0</v>
      </c>
      <c r="CB166">
        <v>1</v>
      </c>
      <c r="CC166">
        <v>0</v>
      </c>
      <c r="CD166">
        <v>0</v>
      </c>
      <c r="CE166">
        <v>0</v>
      </c>
      <c r="CF166">
        <v>0</v>
      </c>
      <c r="CG166">
        <v>1</v>
      </c>
      <c r="CH166">
        <v>0</v>
      </c>
      <c r="CI166">
        <v>0</v>
      </c>
      <c r="CJ166">
        <v>0</v>
      </c>
      <c r="CK166">
        <v>0</v>
      </c>
      <c r="CL166">
        <v>0</v>
      </c>
      <c r="CM166">
        <v>0</v>
      </c>
      <c r="CN166">
        <v>0</v>
      </c>
      <c r="CO166">
        <v>1</v>
      </c>
      <c r="CP166">
        <v>0</v>
      </c>
      <c r="CQ166">
        <v>1</v>
      </c>
      <c r="CR166">
        <v>0</v>
      </c>
      <c r="CS166">
        <v>0</v>
      </c>
      <c r="CT166">
        <v>0</v>
      </c>
      <c r="CU166">
        <v>0</v>
      </c>
      <c r="CV166">
        <v>1</v>
      </c>
      <c r="CW166">
        <v>0</v>
      </c>
      <c r="CX166">
        <v>0</v>
      </c>
      <c r="CY166">
        <v>0</v>
      </c>
      <c r="CZ166">
        <v>0</v>
      </c>
      <c r="DA166">
        <v>1</v>
      </c>
      <c r="DB166">
        <v>0</v>
      </c>
      <c r="DC166">
        <v>0</v>
      </c>
      <c r="DD166">
        <v>0</v>
      </c>
      <c r="DE166">
        <v>0</v>
      </c>
      <c r="DF166">
        <v>1</v>
      </c>
      <c r="DG166">
        <v>0</v>
      </c>
      <c r="DH166">
        <v>0</v>
      </c>
      <c r="DI166">
        <v>0</v>
      </c>
      <c r="DJ166">
        <v>0</v>
      </c>
      <c r="DK166">
        <v>0</v>
      </c>
      <c r="DL166">
        <v>0</v>
      </c>
      <c r="DM166">
        <v>1</v>
      </c>
      <c r="DN166">
        <v>0</v>
      </c>
      <c r="DO166">
        <v>0</v>
      </c>
      <c r="DP166">
        <v>1</v>
      </c>
      <c r="DQ166">
        <v>0</v>
      </c>
      <c r="DR166">
        <v>0</v>
      </c>
      <c r="DS166">
        <v>0</v>
      </c>
      <c r="DT166">
        <v>0</v>
      </c>
      <c r="DU166">
        <v>1</v>
      </c>
      <c r="DV166">
        <v>0</v>
      </c>
      <c r="DW166">
        <v>0</v>
      </c>
      <c r="DX166">
        <v>0</v>
      </c>
      <c r="DY166">
        <v>0</v>
      </c>
      <c r="DZ166">
        <v>1</v>
      </c>
      <c r="EA166">
        <v>0</v>
      </c>
      <c r="EB166">
        <v>0</v>
      </c>
      <c r="EC166">
        <v>0</v>
      </c>
      <c r="ED166">
        <v>0</v>
      </c>
      <c r="EF166">
        <v>0</v>
      </c>
      <c r="EG166">
        <v>1</v>
      </c>
      <c r="EH166">
        <v>0</v>
      </c>
      <c r="EI166">
        <v>0</v>
      </c>
      <c r="EJ166">
        <v>0</v>
      </c>
      <c r="EK166">
        <v>1</v>
      </c>
      <c r="EL166">
        <v>0</v>
      </c>
      <c r="EM166">
        <v>0</v>
      </c>
      <c r="EN166">
        <v>0</v>
      </c>
      <c r="EO166">
        <v>0</v>
      </c>
      <c r="EP166" s="40">
        <f t="shared" si="342"/>
        <v>0</v>
      </c>
      <c r="EQ166" s="40" t="str">
        <f t="shared" si="343"/>
        <v>SKIP</v>
      </c>
      <c r="ER166" s="40">
        <f t="shared" si="344"/>
        <v>0</v>
      </c>
      <c r="ES166" s="40">
        <f t="shared" si="345"/>
        <v>0</v>
      </c>
      <c r="ET166" s="40">
        <f t="shared" si="346"/>
        <v>2</v>
      </c>
      <c r="EU166" s="40">
        <f t="shared" si="347"/>
        <v>0</v>
      </c>
      <c r="EV166" s="40">
        <f t="shared" si="348"/>
        <v>0</v>
      </c>
      <c r="EW166" s="40">
        <f t="shared" si="349"/>
        <v>0</v>
      </c>
      <c r="EX166" s="40">
        <f t="shared" si="350"/>
        <v>0</v>
      </c>
      <c r="EY166" s="40">
        <f t="shared" si="351"/>
        <v>0</v>
      </c>
      <c r="EZ166" s="40">
        <f t="shared" si="352"/>
        <v>3</v>
      </c>
      <c r="FA166" s="40">
        <f t="shared" si="353"/>
        <v>0</v>
      </c>
      <c r="FB166" s="40">
        <f t="shared" si="354"/>
        <v>0</v>
      </c>
      <c r="FC166" s="40">
        <f t="shared" si="355"/>
        <v>0</v>
      </c>
      <c r="FD166" s="40">
        <f t="shared" si="356"/>
        <v>0</v>
      </c>
      <c r="FE166" s="40">
        <f t="shared" si="357"/>
        <v>2</v>
      </c>
      <c r="FF166" s="40">
        <f t="shared" si="358"/>
        <v>0</v>
      </c>
      <c r="FG166" s="40">
        <f t="shared" si="359"/>
        <v>0</v>
      </c>
      <c r="FH166" s="40">
        <f t="shared" si="360"/>
        <v>0</v>
      </c>
      <c r="FI166" s="40">
        <f t="shared" si="361"/>
        <v>1</v>
      </c>
      <c r="FJ166" s="40">
        <f t="shared" si="362"/>
        <v>0</v>
      </c>
      <c r="FK166" s="38">
        <f t="shared" si="336"/>
        <v>8</v>
      </c>
      <c r="FL166">
        <v>6</v>
      </c>
      <c r="FM166">
        <v>6</v>
      </c>
      <c r="FN166">
        <v>6</v>
      </c>
      <c r="FO166">
        <v>5</v>
      </c>
      <c r="FP166">
        <v>6</v>
      </c>
      <c r="FQ166">
        <v>7</v>
      </c>
      <c r="FR166">
        <v>6</v>
      </c>
      <c r="FS166">
        <v>6</v>
      </c>
      <c r="FT166">
        <v>1</v>
      </c>
      <c r="FU166">
        <v>3</v>
      </c>
      <c r="FV166" s="38">
        <f t="shared" si="301"/>
        <v>33</v>
      </c>
      <c r="FW166" s="38">
        <f t="shared" si="302"/>
        <v>19</v>
      </c>
      <c r="FX166">
        <v>4</v>
      </c>
      <c r="FY166">
        <v>4</v>
      </c>
      <c r="FZ166">
        <v>4</v>
      </c>
      <c r="GA166">
        <v>4</v>
      </c>
      <c r="GB166">
        <v>4</v>
      </c>
      <c r="GC166">
        <v>4</v>
      </c>
      <c r="GD166">
        <v>4</v>
      </c>
      <c r="GE166">
        <v>4</v>
      </c>
      <c r="GF166">
        <v>4</v>
      </c>
      <c r="GG166">
        <v>4</v>
      </c>
      <c r="GH166">
        <v>4</v>
      </c>
      <c r="GI166">
        <v>4</v>
      </c>
      <c r="GJ166">
        <v>4</v>
      </c>
      <c r="GK166">
        <v>4</v>
      </c>
      <c r="GL166">
        <v>4</v>
      </c>
      <c r="GM166">
        <v>4</v>
      </c>
      <c r="GN166">
        <v>3</v>
      </c>
      <c r="GO166">
        <v>3</v>
      </c>
      <c r="GP166">
        <v>4</v>
      </c>
      <c r="GQ166">
        <v>4</v>
      </c>
      <c r="GR166">
        <v>4</v>
      </c>
      <c r="GS166">
        <v>4</v>
      </c>
      <c r="GT166">
        <v>4</v>
      </c>
      <c r="GU166">
        <v>4</v>
      </c>
      <c r="GV166">
        <v>3</v>
      </c>
      <c r="GW166">
        <v>3</v>
      </c>
      <c r="GX166">
        <v>3</v>
      </c>
      <c r="GY166">
        <v>5</v>
      </c>
      <c r="GZ166">
        <v>5</v>
      </c>
      <c r="HA166">
        <v>0</v>
      </c>
      <c r="HB166">
        <v>5</v>
      </c>
      <c r="HC166">
        <v>5</v>
      </c>
      <c r="HD166" s="38">
        <f t="shared" si="303"/>
        <v>4</v>
      </c>
      <c r="HE166" s="38">
        <f t="shared" si="304"/>
        <v>4</v>
      </c>
      <c r="HF166" s="38">
        <f t="shared" si="305"/>
        <v>4</v>
      </c>
      <c r="HG166" s="38">
        <f t="shared" si="306"/>
        <v>3.8571428571428572</v>
      </c>
      <c r="HH166" s="38">
        <f t="shared" si="307"/>
        <v>3.8</v>
      </c>
      <c r="HI166" s="38">
        <f t="shared" si="308"/>
        <v>3.5</v>
      </c>
      <c r="HJ166" s="38">
        <f t="shared" si="309"/>
        <v>4.333333333333333</v>
      </c>
      <c r="HK166" s="38">
        <f t="shared" si="310"/>
        <v>3.3333333333333335</v>
      </c>
      <c r="HL166">
        <v>28</v>
      </c>
      <c r="HM166">
        <v>1</v>
      </c>
      <c r="HN166" t="s">
        <v>1131</v>
      </c>
      <c r="HO166">
        <v>3</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1</v>
      </c>
      <c r="JH166">
        <v>0</v>
      </c>
      <c r="JI166">
        <v>0</v>
      </c>
      <c r="JJ166">
        <v>0</v>
      </c>
      <c r="JK166">
        <v>0</v>
      </c>
      <c r="JL166">
        <v>0</v>
      </c>
      <c r="JM166">
        <v>0</v>
      </c>
      <c r="JN166">
        <v>0</v>
      </c>
      <c r="JO166">
        <v>2</v>
      </c>
      <c r="JP166">
        <v>0</v>
      </c>
      <c r="JQ166">
        <v>0</v>
      </c>
      <c r="JR166">
        <v>3</v>
      </c>
      <c r="JS166">
        <v>1</v>
      </c>
      <c r="JT166">
        <v>0</v>
      </c>
      <c r="JU166">
        <v>0</v>
      </c>
      <c r="JV166">
        <v>3</v>
      </c>
      <c r="JW166">
        <v>0</v>
      </c>
      <c r="JX166">
        <v>1</v>
      </c>
      <c r="JY166">
        <v>2</v>
      </c>
      <c r="JZ166">
        <v>2</v>
      </c>
      <c r="KA166">
        <v>3</v>
      </c>
      <c r="KB166">
        <v>2</v>
      </c>
      <c r="KC166">
        <v>1</v>
      </c>
      <c r="KD166" s="52">
        <f t="shared" si="311"/>
        <v>12</v>
      </c>
      <c r="KE166" s="48">
        <f t="shared" si="312"/>
        <v>8</v>
      </c>
      <c r="KF166" s="53">
        <f t="shared" si="313"/>
        <v>20</v>
      </c>
      <c r="KG166">
        <v>74</v>
      </c>
      <c r="KH166">
        <v>0</v>
      </c>
      <c r="KI166">
        <v>0</v>
      </c>
      <c r="KJ166">
        <v>0</v>
      </c>
      <c r="KK166">
        <v>0</v>
      </c>
      <c r="KL166">
        <v>1</v>
      </c>
      <c r="KM166">
        <v>0</v>
      </c>
      <c r="KN166">
        <v>0</v>
      </c>
      <c r="KO166">
        <v>0</v>
      </c>
      <c r="KP166">
        <v>0</v>
      </c>
      <c r="KQ166">
        <v>0</v>
      </c>
      <c r="KR166">
        <v>0</v>
      </c>
      <c r="KS166" t="s">
        <v>1132</v>
      </c>
      <c r="KT166" t="s">
        <v>813</v>
      </c>
      <c r="KU166" t="s">
        <v>584</v>
      </c>
      <c r="KV166">
        <v>3</v>
      </c>
      <c r="KW166">
        <v>1</v>
      </c>
      <c r="KX166">
        <v>0</v>
      </c>
      <c r="KY166">
        <v>1</v>
      </c>
      <c r="KZ166">
        <v>0</v>
      </c>
      <c r="LA166">
        <v>2</v>
      </c>
      <c r="LB166">
        <v>2</v>
      </c>
      <c r="LC166">
        <v>2</v>
      </c>
      <c r="LD166">
        <v>2</v>
      </c>
      <c r="LE166">
        <v>2</v>
      </c>
      <c r="LF166">
        <v>2</v>
      </c>
      <c r="LG166" t="s">
        <v>584</v>
      </c>
      <c r="LH166">
        <v>4</v>
      </c>
      <c r="LI166">
        <v>5</v>
      </c>
      <c r="LJ166">
        <v>2</v>
      </c>
      <c r="LK166">
        <v>4</v>
      </c>
      <c r="LL166">
        <v>2</v>
      </c>
      <c r="LM166">
        <v>3</v>
      </c>
      <c r="LN166">
        <v>4</v>
      </c>
      <c r="LO166">
        <v>4</v>
      </c>
      <c r="LP166">
        <v>4</v>
      </c>
      <c r="LQ166">
        <v>4</v>
      </c>
      <c r="LR166">
        <v>4</v>
      </c>
      <c r="LS166">
        <v>1</v>
      </c>
      <c r="LT166">
        <v>2</v>
      </c>
      <c r="LU166">
        <v>1</v>
      </c>
      <c r="LV166">
        <v>2</v>
      </c>
      <c r="LW166">
        <v>2</v>
      </c>
      <c r="LX166">
        <v>2</v>
      </c>
      <c r="LY166">
        <v>1</v>
      </c>
      <c r="LZ166">
        <v>2</v>
      </c>
      <c r="MA166">
        <v>2</v>
      </c>
      <c r="MB166" s="3">
        <f t="shared" si="337"/>
        <v>4</v>
      </c>
      <c r="MC166" s="3">
        <f t="shared" si="363"/>
        <v>1</v>
      </c>
      <c r="MD166" s="3">
        <f t="shared" si="326"/>
        <v>2</v>
      </c>
      <c r="ME166" s="3">
        <f t="shared" si="327"/>
        <v>4</v>
      </c>
      <c r="MF166" s="3">
        <f t="shared" si="324"/>
        <v>2</v>
      </c>
      <c r="MG166" s="3">
        <f t="shared" si="325"/>
        <v>3</v>
      </c>
      <c r="MH166" s="3">
        <f t="shared" si="364"/>
        <v>2</v>
      </c>
      <c r="MI166" s="3">
        <f t="shared" si="365"/>
        <v>2</v>
      </c>
      <c r="MJ166" s="3">
        <f t="shared" si="314"/>
        <v>4</v>
      </c>
      <c r="MK166" s="3">
        <f t="shared" si="328"/>
        <v>4</v>
      </c>
      <c r="ML166" s="3">
        <f t="shared" si="338"/>
        <v>4</v>
      </c>
      <c r="MM166" s="3">
        <f t="shared" si="340"/>
        <v>1</v>
      </c>
      <c r="MN166" s="3">
        <f t="shared" si="339"/>
        <v>2</v>
      </c>
      <c r="MO166" s="3">
        <f t="shared" si="341"/>
        <v>1</v>
      </c>
      <c r="MP166" s="3">
        <f t="shared" si="318"/>
        <v>2</v>
      </c>
      <c r="MQ166" s="3">
        <f t="shared" si="319"/>
        <v>2</v>
      </c>
      <c r="MR166" s="3">
        <f t="shared" si="331"/>
        <v>2</v>
      </c>
      <c r="MS166" s="3">
        <f t="shared" si="366"/>
        <v>5</v>
      </c>
      <c r="MT166" s="3">
        <f t="shared" si="330"/>
        <v>2</v>
      </c>
      <c r="MU166" s="3">
        <f t="shared" si="367"/>
        <v>4</v>
      </c>
      <c r="MV166" s="34">
        <f t="shared" si="368"/>
        <v>53</v>
      </c>
      <c r="MW166">
        <v>1</v>
      </c>
      <c r="MX166">
        <v>1</v>
      </c>
      <c r="MY166">
        <v>4</v>
      </c>
      <c r="MZ166">
        <v>0</v>
      </c>
      <c r="NA166">
        <v>0</v>
      </c>
      <c r="NB166">
        <v>1</v>
      </c>
      <c r="NC166">
        <v>0</v>
      </c>
      <c r="ND166">
        <v>4</v>
      </c>
      <c r="NE166">
        <v>2</v>
      </c>
      <c r="NF166">
        <v>1</v>
      </c>
      <c r="NG166">
        <v>2</v>
      </c>
      <c r="NH166" s="59">
        <f t="shared" si="320"/>
        <v>0</v>
      </c>
      <c r="NI166">
        <f t="shared" si="321"/>
        <v>50</v>
      </c>
      <c r="NJ166">
        <f t="shared" si="322"/>
        <v>14</v>
      </c>
      <c r="NK166" s="34">
        <f t="shared" si="323"/>
        <v>28.000000000000004</v>
      </c>
    </row>
    <row r="167" spans="1:375" x14ac:dyDescent="0.2">
      <c r="A167" t="s">
        <v>255</v>
      </c>
      <c r="B167">
        <v>166</v>
      </c>
      <c r="C167" s="26">
        <v>42998</v>
      </c>
      <c r="D167">
        <v>5</v>
      </c>
      <c r="E167">
        <v>10</v>
      </c>
      <c r="F167">
        <v>6</v>
      </c>
      <c r="G167">
        <v>0</v>
      </c>
      <c r="H167">
        <v>0</v>
      </c>
      <c r="I167">
        <v>0</v>
      </c>
      <c r="J167">
        <v>1</v>
      </c>
      <c r="K167">
        <v>0</v>
      </c>
      <c r="L167">
        <v>0</v>
      </c>
      <c r="M167">
        <v>0</v>
      </c>
      <c r="N167">
        <v>0</v>
      </c>
      <c r="O167">
        <v>0</v>
      </c>
      <c r="P167">
        <v>0</v>
      </c>
      <c r="Q167">
        <v>0</v>
      </c>
      <c r="R167">
        <v>0</v>
      </c>
      <c r="S167">
        <v>2</v>
      </c>
      <c r="T167">
        <f t="shared" si="332"/>
        <v>1</v>
      </c>
      <c r="U167">
        <f t="shared" si="333"/>
        <v>0</v>
      </c>
      <c r="V167" s="35">
        <f t="shared" si="334"/>
        <v>3</v>
      </c>
      <c r="W167">
        <v>3</v>
      </c>
      <c r="X167">
        <v>0</v>
      </c>
      <c r="Y167">
        <v>2</v>
      </c>
      <c r="Z167">
        <v>4</v>
      </c>
      <c r="AA167">
        <v>3</v>
      </c>
      <c r="AB167">
        <v>3</v>
      </c>
      <c r="AC167">
        <v>3</v>
      </c>
      <c r="AD167">
        <v>4</v>
      </c>
      <c r="AE167">
        <v>3</v>
      </c>
      <c r="AF167">
        <v>3</v>
      </c>
      <c r="AG167">
        <v>4</v>
      </c>
      <c r="AH167">
        <v>2</v>
      </c>
      <c r="AI167">
        <v>3</v>
      </c>
      <c r="AJ167" s="38">
        <f t="shared" si="297"/>
        <v>14</v>
      </c>
      <c r="AK167" s="38">
        <f t="shared" si="298"/>
        <v>9</v>
      </c>
      <c r="AL167" s="38">
        <f t="shared" si="299"/>
        <v>14</v>
      </c>
      <c r="AM167" s="38">
        <f t="shared" si="300"/>
        <v>37</v>
      </c>
      <c r="AN167">
        <v>1</v>
      </c>
      <c r="AO167">
        <v>0</v>
      </c>
      <c r="AP167">
        <v>0</v>
      </c>
      <c r="AQ167">
        <v>0</v>
      </c>
      <c r="AR167">
        <v>0</v>
      </c>
      <c r="AS167">
        <v>1</v>
      </c>
      <c r="AT167">
        <v>0</v>
      </c>
      <c r="AU167">
        <v>0</v>
      </c>
      <c r="AV167">
        <v>0</v>
      </c>
      <c r="AW167">
        <v>0</v>
      </c>
      <c r="AX167">
        <v>1</v>
      </c>
      <c r="AY167">
        <v>0</v>
      </c>
      <c r="AZ167">
        <v>0</v>
      </c>
      <c r="BA167">
        <v>0</v>
      </c>
      <c r="BB167">
        <v>0</v>
      </c>
      <c r="BC167">
        <v>1</v>
      </c>
      <c r="BD167">
        <v>0</v>
      </c>
      <c r="BE167">
        <v>0</v>
      </c>
      <c r="BF167">
        <v>0</v>
      </c>
      <c r="BG167">
        <v>0</v>
      </c>
      <c r="BH167">
        <v>1</v>
      </c>
      <c r="BI167">
        <v>0</v>
      </c>
      <c r="BJ167">
        <v>0</v>
      </c>
      <c r="BK167">
        <v>0</v>
      </c>
      <c r="BL167">
        <v>0</v>
      </c>
      <c r="BM167">
        <v>1</v>
      </c>
      <c r="BN167">
        <v>0</v>
      </c>
      <c r="BO167">
        <v>0</v>
      </c>
      <c r="BP167">
        <v>0</v>
      </c>
      <c r="BQ167">
        <v>0</v>
      </c>
      <c r="BR167">
        <v>1</v>
      </c>
      <c r="BS167">
        <v>0</v>
      </c>
      <c r="BT167">
        <v>0</v>
      </c>
      <c r="BU167">
        <v>0</v>
      </c>
      <c r="BV167">
        <v>0</v>
      </c>
      <c r="BW167">
        <v>1</v>
      </c>
      <c r="BX167">
        <v>0</v>
      </c>
      <c r="BY167">
        <v>0</v>
      </c>
      <c r="BZ167">
        <v>0</v>
      </c>
      <c r="CA167">
        <v>0</v>
      </c>
      <c r="CB167">
        <v>1</v>
      </c>
      <c r="CC167">
        <v>0</v>
      </c>
      <c r="CD167">
        <v>0</v>
      </c>
      <c r="CE167">
        <v>0</v>
      </c>
      <c r="CF167">
        <v>0</v>
      </c>
      <c r="CG167">
        <v>1</v>
      </c>
      <c r="CH167">
        <v>0</v>
      </c>
      <c r="CI167">
        <v>0</v>
      </c>
      <c r="CJ167">
        <v>0</v>
      </c>
      <c r="CK167">
        <v>0</v>
      </c>
      <c r="CL167">
        <v>1</v>
      </c>
      <c r="CM167">
        <v>0</v>
      </c>
      <c r="CN167">
        <v>0</v>
      </c>
      <c r="CO167">
        <v>0</v>
      </c>
      <c r="CP167">
        <v>0</v>
      </c>
      <c r="CQ167">
        <v>1</v>
      </c>
      <c r="CR167">
        <v>0</v>
      </c>
      <c r="CS167">
        <v>0</v>
      </c>
      <c r="CT167">
        <v>0</v>
      </c>
      <c r="CU167">
        <v>0</v>
      </c>
      <c r="CV167">
        <v>1</v>
      </c>
      <c r="CW167">
        <v>0</v>
      </c>
      <c r="CX167">
        <v>0</v>
      </c>
      <c r="CY167">
        <v>0</v>
      </c>
      <c r="CZ167">
        <v>0</v>
      </c>
      <c r="DA167">
        <v>1</v>
      </c>
      <c r="DB167">
        <v>0</v>
      </c>
      <c r="DC167">
        <v>0</v>
      </c>
      <c r="DD167">
        <v>0</v>
      </c>
      <c r="DE167">
        <v>0</v>
      </c>
      <c r="DF167">
        <v>0</v>
      </c>
      <c r="DG167">
        <v>1</v>
      </c>
      <c r="DH167">
        <v>0</v>
      </c>
      <c r="DI167">
        <v>0</v>
      </c>
      <c r="DJ167">
        <v>0</v>
      </c>
      <c r="DK167">
        <v>1</v>
      </c>
      <c r="DL167">
        <v>0</v>
      </c>
      <c r="DM167">
        <v>0</v>
      </c>
      <c r="DN167">
        <v>0</v>
      </c>
      <c r="DO167">
        <v>0</v>
      </c>
      <c r="DP167">
        <v>1</v>
      </c>
      <c r="DQ167">
        <v>0</v>
      </c>
      <c r="DR167">
        <v>0</v>
      </c>
      <c r="DS167">
        <v>0</v>
      </c>
      <c r="DT167">
        <v>0</v>
      </c>
      <c r="DU167">
        <v>0</v>
      </c>
      <c r="DV167">
        <v>1</v>
      </c>
      <c r="DW167">
        <v>0</v>
      </c>
      <c r="DX167">
        <v>0</v>
      </c>
      <c r="DY167">
        <v>0</v>
      </c>
      <c r="DZ167">
        <v>1</v>
      </c>
      <c r="EA167">
        <v>0</v>
      </c>
      <c r="EB167">
        <v>0</v>
      </c>
      <c r="EC167">
        <v>0</v>
      </c>
      <c r="ED167">
        <v>0</v>
      </c>
      <c r="EF167">
        <v>0</v>
      </c>
      <c r="EG167">
        <v>1</v>
      </c>
      <c r="EH167">
        <v>0</v>
      </c>
      <c r="EI167">
        <v>0</v>
      </c>
      <c r="EJ167">
        <v>0</v>
      </c>
      <c r="EK167">
        <v>1</v>
      </c>
      <c r="EL167">
        <v>0</v>
      </c>
      <c r="EM167">
        <v>0</v>
      </c>
      <c r="EN167">
        <v>0</v>
      </c>
      <c r="EO167">
        <v>0</v>
      </c>
      <c r="EP167" s="40">
        <f t="shared" si="342"/>
        <v>0</v>
      </c>
      <c r="EQ167" s="40">
        <f t="shared" si="343"/>
        <v>0</v>
      </c>
      <c r="ER167" s="40">
        <f t="shared" si="344"/>
        <v>0</v>
      </c>
      <c r="ES167" s="40">
        <f t="shared" si="345"/>
        <v>0</v>
      </c>
      <c r="ET167" s="40">
        <f t="shared" si="346"/>
        <v>0</v>
      </c>
      <c r="EU167" s="40">
        <f t="shared" si="347"/>
        <v>0</v>
      </c>
      <c r="EV167" s="40">
        <f t="shared" si="348"/>
        <v>0</v>
      </c>
      <c r="EW167" s="40">
        <f t="shared" si="349"/>
        <v>0</v>
      </c>
      <c r="EX167" s="40">
        <f t="shared" si="350"/>
        <v>0</v>
      </c>
      <c r="EY167" s="40">
        <f t="shared" si="351"/>
        <v>0</v>
      </c>
      <c r="EZ167" s="40">
        <f t="shared" si="352"/>
        <v>0</v>
      </c>
      <c r="FA167" s="40">
        <f t="shared" si="353"/>
        <v>0</v>
      </c>
      <c r="FB167" s="40">
        <f t="shared" si="354"/>
        <v>0</v>
      </c>
      <c r="FC167" s="40">
        <f t="shared" si="355"/>
        <v>0</v>
      </c>
      <c r="FD167" s="40">
        <f t="shared" si="356"/>
        <v>1</v>
      </c>
      <c r="FE167" s="40">
        <f t="shared" si="357"/>
        <v>0</v>
      </c>
      <c r="FF167" s="40">
        <f t="shared" si="358"/>
        <v>0</v>
      </c>
      <c r="FG167" s="40">
        <f t="shared" si="359"/>
        <v>1</v>
      </c>
      <c r="FH167" s="40">
        <f t="shared" si="360"/>
        <v>0</v>
      </c>
      <c r="FI167" s="40">
        <f t="shared" si="361"/>
        <v>1</v>
      </c>
      <c r="FJ167" s="40">
        <f t="shared" si="362"/>
        <v>0</v>
      </c>
      <c r="FK167" s="38">
        <f t="shared" si="336"/>
        <v>3</v>
      </c>
      <c r="FL167">
        <v>5</v>
      </c>
      <c r="FM167">
        <v>7</v>
      </c>
      <c r="FN167">
        <v>7</v>
      </c>
      <c r="FO167">
        <v>7</v>
      </c>
      <c r="FP167">
        <v>7</v>
      </c>
      <c r="FQ167">
        <v>7</v>
      </c>
      <c r="FR167">
        <v>7</v>
      </c>
      <c r="FS167">
        <v>4</v>
      </c>
      <c r="FT167">
        <v>3</v>
      </c>
      <c r="FU167">
        <v>0</v>
      </c>
      <c r="FV167" s="38">
        <f t="shared" si="301"/>
        <v>30</v>
      </c>
      <c r="FW167" s="38">
        <f t="shared" si="302"/>
        <v>24</v>
      </c>
      <c r="FX167">
        <v>4</v>
      </c>
      <c r="FY167">
        <v>4</v>
      </c>
      <c r="FZ167">
        <v>4</v>
      </c>
      <c r="GA167">
        <v>5</v>
      </c>
      <c r="GB167">
        <v>3</v>
      </c>
      <c r="GC167">
        <v>3</v>
      </c>
      <c r="GD167">
        <v>3</v>
      </c>
      <c r="GE167">
        <v>1</v>
      </c>
      <c r="GF167">
        <v>2</v>
      </c>
      <c r="GG167">
        <v>3</v>
      </c>
      <c r="GH167">
        <v>3</v>
      </c>
      <c r="GI167">
        <v>3</v>
      </c>
      <c r="GJ167">
        <v>3</v>
      </c>
      <c r="GK167">
        <v>3</v>
      </c>
      <c r="GL167">
        <v>3</v>
      </c>
      <c r="GM167">
        <v>3</v>
      </c>
      <c r="GN167">
        <v>3</v>
      </c>
      <c r="GO167">
        <v>2</v>
      </c>
      <c r="GP167">
        <v>2</v>
      </c>
      <c r="GQ167">
        <v>4</v>
      </c>
      <c r="GR167">
        <v>4</v>
      </c>
      <c r="GS167">
        <v>5</v>
      </c>
      <c r="GT167">
        <v>3</v>
      </c>
      <c r="GU167">
        <v>3</v>
      </c>
      <c r="GV167">
        <v>5</v>
      </c>
      <c r="GW167">
        <v>5</v>
      </c>
      <c r="GX167">
        <v>3</v>
      </c>
      <c r="GY167">
        <v>2</v>
      </c>
      <c r="GZ167">
        <v>3</v>
      </c>
      <c r="HA167">
        <v>5</v>
      </c>
      <c r="HB167">
        <v>5</v>
      </c>
      <c r="HC167">
        <v>4</v>
      </c>
      <c r="HD167" s="38">
        <f t="shared" si="303"/>
        <v>4.25</v>
      </c>
      <c r="HE167" s="38">
        <f t="shared" si="304"/>
        <v>3</v>
      </c>
      <c r="HF167" s="38">
        <f t="shared" si="305"/>
        <v>2</v>
      </c>
      <c r="HG167" s="38">
        <f t="shared" si="306"/>
        <v>3</v>
      </c>
      <c r="HH167" s="38">
        <f t="shared" si="307"/>
        <v>3.4</v>
      </c>
      <c r="HI167" s="38">
        <f t="shared" si="308"/>
        <v>4</v>
      </c>
      <c r="HJ167" s="38">
        <f t="shared" si="309"/>
        <v>2.6666666666666665</v>
      </c>
      <c r="HK167" s="38">
        <f t="shared" si="310"/>
        <v>4.666666666666667</v>
      </c>
      <c r="HL167">
        <v>52</v>
      </c>
      <c r="HM167">
        <v>0</v>
      </c>
      <c r="HN167" t="s">
        <v>580</v>
      </c>
      <c r="HO167">
        <v>7</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1</v>
      </c>
      <c r="JC167">
        <v>0</v>
      </c>
      <c r="JD167">
        <v>0</v>
      </c>
      <c r="JE167">
        <v>0</v>
      </c>
      <c r="JF167">
        <v>0</v>
      </c>
      <c r="JG167">
        <v>1</v>
      </c>
      <c r="JH167">
        <v>0</v>
      </c>
      <c r="JI167">
        <v>0</v>
      </c>
      <c r="JJ167">
        <v>0</v>
      </c>
      <c r="JK167">
        <v>0</v>
      </c>
      <c r="JL167">
        <v>0</v>
      </c>
      <c r="JM167">
        <v>0</v>
      </c>
      <c r="JN167">
        <v>0</v>
      </c>
      <c r="JO167">
        <v>3</v>
      </c>
      <c r="JP167">
        <v>0</v>
      </c>
      <c r="JQ167">
        <v>0</v>
      </c>
      <c r="JR167">
        <v>0</v>
      </c>
      <c r="JS167">
        <v>3</v>
      </c>
      <c r="JT167">
        <v>2</v>
      </c>
      <c r="JU167">
        <v>0</v>
      </c>
      <c r="JV167">
        <v>3</v>
      </c>
      <c r="JW167">
        <v>1</v>
      </c>
      <c r="JX167">
        <v>2</v>
      </c>
      <c r="JY167">
        <v>1</v>
      </c>
      <c r="JZ167">
        <v>1</v>
      </c>
      <c r="KA167">
        <v>1</v>
      </c>
      <c r="KB167">
        <v>1</v>
      </c>
      <c r="KC167">
        <v>3</v>
      </c>
      <c r="KD167" s="52">
        <f t="shared" si="311"/>
        <v>15</v>
      </c>
      <c r="KE167" s="48">
        <f t="shared" si="312"/>
        <v>6</v>
      </c>
      <c r="KF167" s="53">
        <f t="shared" si="313"/>
        <v>21</v>
      </c>
      <c r="KG167">
        <v>79</v>
      </c>
      <c r="KH167">
        <v>1</v>
      </c>
      <c r="KI167">
        <v>1</v>
      </c>
      <c r="KJ167">
        <v>1</v>
      </c>
      <c r="KK167">
        <v>0</v>
      </c>
      <c r="KL167">
        <v>0</v>
      </c>
      <c r="KM167">
        <v>0</v>
      </c>
      <c r="KN167">
        <v>0</v>
      </c>
      <c r="KO167">
        <v>0</v>
      </c>
      <c r="KP167">
        <v>0</v>
      </c>
      <c r="KQ167">
        <v>0</v>
      </c>
      <c r="KR167">
        <v>0</v>
      </c>
      <c r="KS167" t="s">
        <v>580</v>
      </c>
      <c r="KT167" t="s">
        <v>1133</v>
      </c>
      <c r="KU167" t="s">
        <v>1134</v>
      </c>
      <c r="KV167">
        <v>5</v>
      </c>
      <c r="KW167">
        <v>1</v>
      </c>
      <c r="KX167">
        <v>1</v>
      </c>
      <c r="KY167">
        <v>2</v>
      </c>
      <c r="KZ167">
        <v>1</v>
      </c>
      <c r="LA167">
        <v>2</v>
      </c>
      <c r="LB167">
        <v>2</v>
      </c>
      <c r="LC167">
        <v>2</v>
      </c>
      <c r="LD167">
        <v>2</v>
      </c>
      <c r="LE167">
        <v>2</v>
      </c>
      <c r="LF167">
        <v>2</v>
      </c>
      <c r="LG167" t="s">
        <v>580</v>
      </c>
      <c r="LH167">
        <v>5</v>
      </c>
      <c r="LI167">
        <v>3</v>
      </c>
      <c r="LJ167">
        <v>1</v>
      </c>
      <c r="LK167">
        <v>3</v>
      </c>
      <c r="LL167">
        <v>3</v>
      </c>
      <c r="LM167">
        <v>5</v>
      </c>
      <c r="LN167">
        <v>4</v>
      </c>
      <c r="LO167">
        <v>3</v>
      </c>
      <c r="LP167">
        <v>4</v>
      </c>
      <c r="LQ167">
        <v>4</v>
      </c>
      <c r="LR167">
        <v>4</v>
      </c>
      <c r="LS167">
        <v>4</v>
      </c>
      <c r="LT167">
        <v>4</v>
      </c>
      <c r="LU167">
        <v>1</v>
      </c>
      <c r="LV167">
        <v>3</v>
      </c>
      <c r="LW167">
        <v>3</v>
      </c>
      <c r="LX167">
        <v>2</v>
      </c>
      <c r="LY167">
        <v>3</v>
      </c>
      <c r="LZ167">
        <v>4</v>
      </c>
      <c r="MA167">
        <v>3</v>
      </c>
      <c r="MB167" s="3">
        <f t="shared" si="337"/>
        <v>5</v>
      </c>
      <c r="MC167" s="3">
        <f t="shared" si="363"/>
        <v>3</v>
      </c>
      <c r="MD167" s="3">
        <f t="shared" si="326"/>
        <v>1</v>
      </c>
      <c r="ME167" s="3">
        <f t="shared" si="327"/>
        <v>3</v>
      </c>
      <c r="MF167" s="3">
        <f t="shared" si="324"/>
        <v>3</v>
      </c>
      <c r="MG167" s="3">
        <f t="shared" si="325"/>
        <v>5</v>
      </c>
      <c r="MH167" s="3">
        <f t="shared" si="364"/>
        <v>2</v>
      </c>
      <c r="MI167" s="3">
        <f t="shared" si="365"/>
        <v>3</v>
      </c>
      <c r="MJ167" s="3">
        <f t="shared" si="314"/>
        <v>4</v>
      </c>
      <c r="MK167" s="3">
        <f t="shared" si="328"/>
        <v>4</v>
      </c>
      <c r="ML167" s="3">
        <f t="shared" si="338"/>
        <v>4</v>
      </c>
      <c r="MM167" s="3">
        <f t="shared" si="340"/>
        <v>4</v>
      </c>
      <c r="MN167" s="3">
        <f t="shared" si="339"/>
        <v>4</v>
      </c>
      <c r="MO167" s="3">
        <f t="shared" si="341"/>
        <v>1</v>
      </c>
      <c r="MP167" s="3">
        <f t="shared" si="318"/>
        <v>3</v>
      </c>
      <c r="MQ167" s="3">
        <f t="shared" si="319"/>
        <v>3</v>
      </c>
      <c r="MR167" s="3">
        <f t="shared" si="331"/>
        <v>2</v>
      </c>
      <c r="MS167" s="3">
        <f t="shared" si="366"/>
        <v>3</v>
      </c>
      <c r="MT167" s="3">
        <f t="shared" si="330"/>
        <v>4</v>
      </c>
      <c r="MU167" s="3">
        <f t="shared" si="367"/>
        <v>3</v>
      </c>
      <c r="MV167" s="34">
        <f t="shared" si="368"/>
        <v>64</v>
      </c>
      <c r="MW167">
        <v>2</v>
      </c>
      <c r="MX167">
        <v>0</v>
      </c>
      <c r="MY167">
        <v>2</v>
      </c>
      <c r="MZ167">
        <v>1</v>
      </c>
      <c r="NA167">
        <v>2</v>
      </c>
      <c r="NB167">
        <v>2</v>
      </c>
      <c r="NC167">
        <v>1</v>
      </c>
      <c r="ND167">
        <v>0</v>
      </c>
      <c r="NE167">
        <v>2</v>
      </c>
      <c r="NF167">
        <v>2</v>
      </c>
      <c r="NG167">
        <v>2</v>
      </c>
      <c r="NH167" s="59">
        <f t="shared" si="320"/>
        <v>0</v>
      </c>
      <c r="NI167">
        <f t="shared" si="321"/>
        <v>50</v>
      </c>
      <c r="NJ167">
        <f t="shared" si="322"/>
        <v>14</v>
      </c>
      <c r="NK167" s="34">
        <f t="shared" si="323"/>
        <v>28.000000000000004</v>
      </c>
    </row>
    <row r="168" spans="1:375" x14ac:dyDescent="0.2">
      <c r="A168" t="s">
        <v>256</v>
      </c>
      <c r="B168">
        <v>167</v>
      </c>
      <c r="C168" s="26">
        <v>43159</v>
      </c>
      <c r="D168">
        <v>5</v>
      </c>
      <c r="E168">
        <v>5</v>
      </c>
      <c r="F168">
        <v>5</v>
      </c>
      <c r="G168">
        <v>0</v>
      </c>
      <c r="H168">
        <v>0</v>
      </c>
      <c r="I168">
        <v>0</v>
      </c>
      <c r="J168">
        <v>1</v>
      </c>
      <c r="K168">
        <v>0</v>
      </c>
      <c r="L168">
        <v>1</v>
      </c>
      <c r="M168">
        <v>2</v>
      </c>
      <c r="N168">
        <v>2</v>
      </c>
      <c r="O168">
        <v>1</v>
      </c>
      <c r="P168">
        <v>2</v>
      </c>
      <c r="Q168">
        <v>1</v>
      </c>
      <c r="R168">
        <v>2</v>
      </c>
      <c r="S168">
        <v>1</v>
      </c>
      <c r="T168">
        <f t="shared" si="332"/>
        <v>1</v>
      </c>
      <c r="U168">
        <f t="shared" si="333"/>
        <v>2</v>
      </c>
      <c r="V168" s="35">
        <f t="shared" si="334"/>
        <v>14</v>
      </c>
      <c r="W168">
        <v>2</v>
      </c>
      <c r="X168">
        <v>0</v>
      </c>
      <c r="Y168">
        <v>1</v>
      </c>
      <c r="Z168">
        <v>0</v>
      </c>
      <c r="AA168">
        <v>0</v>
      </c>
      <c r="AB168">
        <v>2</v>
      </c>
      <c r="AC168">
        <v>1</v>
      </c>
      <c r="AD168">
        <v>4</v>
      </c>
      <c r="AE168">
        <v>4</v>
      </c>
      <c r="AF168">
        <v>1</v>
      </c>
      <c r="AG168">
        <v>1</v>
      </c>
      <c r="AH168">
        <v>0</v>
      </c>
      <c r="AI168">
        <v>1</v>
      </c>
      <c r="AJ168" s="38">
        <f t="shared" si="297"/>
        <v>10</v>
      </c>
      <c r="AK168" s="38">
        <f t="shared" si="298"/>
        <v>4</v>
      </c>
      <c r="AL168" s="38">
        <f t="shared" si="299"/>
        <v>3</v>
      </c>
      <c r="AM168" s="38">
        <f t="shared" si="300"/>
        <v>17</v>
      </c>
      <c r="AN168">
        <v>1</v>
      </c>
      <c r="AO168">
        <v>0</v>
      </c>
      <c r="AP168">
        <v>0</v>
      </c>
      <c r="AQ168">
        <v>0</v>
      </c>
      <c r="AR168">
        <v>0</v>
      </c>
      <c r="AS168">
        <v>1</v>
      </c>
      <c r="AT168">
        <v>0</v>
      </c>
      <c r="AU168">
        <v>0</v>
      </c>
      <c r="AV168">
        <v>0</v>
      </c>
      <c r="AW168">
        <v>0</v>
      </c>
      <c r="AX168">
        <v>1</v>
      </c>
      <c r="AY168">
        <v>0</v>
      </c>
      <c r="AZ168">
        <v>0</v>
      </c>
      <c r="BA168">
        <v>0</v>
      </c>
      <c r="BB168">
        <v>0</v>
      </c>
      <c r="BC168">
        <v>0</v>
      </c>
      <c r="BD168">
        <v>1</v>
      </c>
      <c r="BE168">
        <v>0</v>
      </c>
      <c r="BF168">
        <v>0</v>
      </c>
      <c r="BG168">
        <v>0</v>
      </c>
      <c r="BH168">
        <v>1</v>
      </c>
      <c r="BI168">
        <v>0</v>
      </c>
      <c r="BJ168">
        <v>0</v>
      </c>
      <c r="BK168">
        <v>0</v>
      </c>
      <c r="BL168">
        <v>0</v>
      </c>
      <c r="BM168">
        <v>1</v>
      </c>
      <c r="BN168">
        <v>0</v>
      </c>
      <c r="BO168">
        <v>0</v>
      </c>
      <c r="BP168">
        <v>0</v>
      </c>
      <c r="BQ168">
        <v>0</v>
      </c>
      <c r="BR168">
        <v>1</v>
      </c>
      <c r="BS168">
        <v>0</v>
      </c>
      <c r="BT168">
        <v>0</v>
      </c>
      <c r="BU168">
        <v>0</v>
      </c>
      <c r="BV168">
        <v>0</v>
      </c>
      <c r="BW168">
        <v>1</v>
      </c>
      <c r="BX168">
        <v>0</v>
      </c>
      <c r="BY168">
        <v>0</v>
      </c>
      <c r="BZ168">
        <v>0</v>
      </c>
      <c r="CA168">
        <v>0</v>
      </c>
      <c r="CB168">
        <v>1</v>
      </c>
      <c r="CC168">
        <v>0</v>
      </c>
      <c r="CD168">
        <v>0</v>
      </c>
      <c r="CE168">
        <v>0</v>
      </c>
      <c r="CF168">
        <v>0</v>
      </c>
      <c r="CG168">
        <v>1</v>
      </c>
      <c r="CH168">
        <v>0</v>
      </c>
      <c r="CI168">
        <v>0</v>
      </c>
      <c r="CJ168">
        <v>0</v>
      </c>
      <c r="CK168">
        <v>0</v>
      </c>
      <c r="CL168">
        <v>1</v>
      </c>
      <c r="CM168">
        <v>0</v>
      </c>
      <c r="CN168">
        <v>0</v>
      </c>
      <c r="CO168">
        <v>0</v>
      </c>
      <c r="CP168">
        <v>0</v>
      </c>
      <c r="CQ168">
        <v>1</v>
      </c>
      <c r="CR168">
        <v>0</v>
      </c>
      <c r="CS168">
        <v>0</v>
      </c>
      <c r="CT168">
        <v>0</v>
      </c>
      <c r="CU168">
        <v>0</v>
      </c>
      <c r="CV168">
        <v>1</v>
      </c>
      <c r="CW168">
        <v>0</v>
      </c>
      <c r="CX168">
        <v>0</v>
      </c>
      <c r="CY168">
        <v>0</v>
      </c>
      <c r="CZ168">
        <v>0</v>
      </c>
      <c r="DA168">
        <v>1</v>
      </c>
      <c r="DB168">
        <v>0</v>
      </c>
      <c r="DC168">
        <v>0</v>
      </c>
      <c r="DD168">
        <v>0</v>
      </c>
      <c r="DE168">
        <v>0</v>
      </c>
      <c r="DF168">
        <v>0</v>
      </c>
      <c r="DG168">
        <v>1</v>
      </c>
      <c r="DH168">
        <v>0</v>
      </c>
      <c r="DI168">
        <v>0</v>
      </c>
      <c r="DJ168">
        <v>0</v>
      </c>
      <c r="DK168">
        <v>0</v>
      </c>
      <c r="DL168">
        <v>0</v>
      </c>
      <c r="DM168">
        <v>1</v>
      </c>
      <c r="DN168">
        <v>0</v>
      </c>
      <c r="DO168">
        <v>0</v>
      </c>
      <c r="DP168">
        <v>0</v>
      </c>
      <c r="DQ168">
        <v>1</v>
      </c>
      <c r="DR168">
        <v>0</v>
      </c>
      <c r="DS168">
        <v>0</v>
      </c>
      <c r="DT168">
        <v>0</v>
      </c>
      <c r="DU168">
        <v>0</v>
      </c>
      <c r="DV168">
        <v>1</v>
      </c>
      <c r="DW168">
        <v>0</v>
      </c>
      <c r="DX168">
        <v>0</v>
      </c>
      <c r="DY168">
        <v>0</v>
      </c>
      <c r="DZ168">
        <v>1</v>
      </c>
      <c r="EA168">
        <v>0</v>
      </c>
      <c r="EB168">
        <v>0</v>
      </c>
      <c r="EC168">
        <v>0</v>
      </c>
      <c r="ED168">
        <v>0</v>
      </c>
      <c r="EF168">
        <v>0</v>
      </c>
      <c r="EG168">
        <v>1</v>
      </c>
      <c r="EH168">
        <v>0</v>
      </c>
      <c r="EI168">
        <v>0</v>
      </c>
      <c r="EJ168">
        <v>0</v>
      </c>
      <c r="EK168">
        <v>0</v>
      </c>
      <c r="EL168">
        <v>1</v>
      </c>
      <c r="EM168">
        <v>0</v>
      </c>
      <c r="EN168">
        <v>0</v>
      </c>
      <c r="EO168">
        <v>0</v>
      </c>
      <c r="EP168" s="40">
        <f t="shared" si="342"/>
        <v>0</v>
      </c>
      <c r="EQ168" s="40">
        <f t="shared" si="343"/>
        <v>0</v>
      </c>
      <c r="ER168" s="40">
        <f t="shared" si="344"/>
        <v>0</v>
      </c>
      <c r="ES168" s="40">
        <f t="shared" si="345"/>
        <v>1</v>
      </c>
      <c r="ET168" s="40">
        <f t="shared" si="346"/>
        <v>0</v>
      </c>
      <c r="EU168" s="40">
        <f t="shared" si="347"/>
        <v>0</v>
      </c>
      <c r="EV168" s="40">
        <f t="shared" si="348"/>
        <v>0</v>
      </c>
      <c r="EW168" s="40">
        <f t="shared" si="349"/>
        <v>0</v>
      </c>
      <c r="EX168" s="40">
        <f t="shared" si="350"/>
        <v>0</v>
      </c>
      <c r="EY168" s="40">
        <f t="shared" si="351"/>
        <v>0</v>
      </c>
      <c r="EZ168" s="40">
        <f t="shared" si="352"/>
        <v>0</v>
      </c>
      <c r="FA168" s="40">
        <f t="shared" si="353"/>
        <v>0</v>
      </c>
      <c r="FB168" s="40">
        <f t="shared" si="354"/>
        <v>0</v>
      </c>
      <c r="FC168" s="40">
        <f t="shared" si="355"/>
        <v>0</v>
      </c>
      <c r="FD168" s="40">
        <f t="shared" si="356"/>
        <v>1</v>
      </c>
      <c r="FE168" s="40">
        <f t="shared" si="357"/>
        <v>2</v>
      </c>
      <c r="FF168" s="40">
        <f t="shared" si="358"/>
        <v>1</v>
      </c>
      <c r="FG168" s="40">
        <f t="shared" si="359"/>
        <v>1</v>
      </c>
      <c r="FH168" s="40">
        <f t="shared" si="360"/>
        <v>0</v>
      </c>
      <c r="FI168" s="40">
        <f t="shared" si="361"/>
        <v>1</v>
      </c>
      <c r="FJ168" s="40">
        <f t="shared" si="362"/>
        <v>1</v>
      </c>
      <c r="FK168" s="38">
        <f t="shared" si="336"/>
        <v>8</v>
      </c>
      <c r="FL168">
        <v>6</v>
      </c>
      <c r="FM168">
        <v>6</v>
      </c>
      <c r="FN168">
        <v>6</v>
      </c>
      <c r="FO168">
        <v>6</v>
      </c>
      <c r="FP168">
        <v>6</v>
      </c>
      <c r="FQ168">
        <v>6</v>
      </c>
      <c r="FR168">
        <v>4</v>
      </c>
      <c r="FS168">
        <v>2</v>
      </c>
      <c r="FT168">
        <v>4</v>
      </c>
      <c r="FU168">
        <v>4</v>
      </c>
      <c r="FV168" s="38">
        <f t="shared" si="301"/>
        <v>28</v>
      </c>
      <c r="FW168" s="38">
        <f t="shared" si="302"/>
        <v>22</v>
      </c>
      <c r="FX168">
        <v>4</v>
      </c>
      <c r="FY168">
        <v>4</v>
      </c>
      <c r="FZ168">
        <v>4</v>
      </c>
      <c r="GA168">
        <v>4</v>
      </c>
      <c r="GB168">
        <v>4</v>
      </c>
      <c r="GC168">
        <v>4</v>
      </c>
      <c r="GD168">
        <v>4</v>
      </c>
      <c r="GE168">
        <v>1</v>
      </c>
      <c r="GF168">
        <v>2</v>
      </c>
      <c r="GG168">
        <v>1</v>
      </c>
      <c r="GH168">
        <v>2</v>
      </c>
      <c r="GI168">
        <v>2</v>
      </c>
      <c r="GJ168">
        <v>2</v>
      </c>
      <c r="GK168">
        <v>2</v>
      </c>
      <c r="GL168">
        <v>2</v>
      </c>
      <c r="GM168">
        <v>2</v>
      </c>
      <c r="GN168">
        <v>4</v>
      </c>
      <c r="GO168">
        <v>4</v>
      </c>
      <c r="GP168">
        <v>4</v>
      </c>
      <c r="GQ168">
        <v>4</v>
      </c>
      <c r="GR168">
        <v>4</v>
      </c>
      <c r="GS168">
        <v>4</v>
      </c>
      <c r="GT168">
        <v>4</v>
      </c>
      <c r="GU168">
        <v>2</v>
      </c>
      <c r="GV168">
        <v>3</v>
      </c>
      <c r="GW168">
        <v>3</v>
      </c>
      <c r="GX168">
        <v>3</v>
      </c>
      <c r="GY168">
        <v>3</v>
      </c>
      <c r="GZ168">
        <v>3</v>
      </c>
      <c r="HA168">
        <v>2</v>
      </c>
      <c r="HB168">
        <v>2</v>
      </c>
      <c r="HC168">
        <v>2</v>
      </c>
      <c r="HD168" s="38">
        <f t="shared" si="303"/>
        <v>4</v>
      </c>
      <c r="HE168" s="38">
        <f t="shared" si="304"/>
        <v>4</v>
      </c>
      <c r="HF168" s="38">
        <f t="shared" si="305"/>
        <v>1.3333333333333333</v>
      </c>
      <c r="HG168" s="38">
        <f t="shared" si="306"/>
        <v>2.2857142857142856</v>
      </c>
      <c r="HH168" s="38">
        <f t="shared" si="307"/>
        <v>4</v>
      </c>
      <c r="HI168" s="38">
        <f t="shared" si="308"/>
        <v>3</v>
      </c>
      <c r="HJ168" s="38">
        <f t="shared" si="309"/>
        <v>3</v>
      </c>
      <c r="HK168" s="38">
        <f t="shared" si="310"/>
        <v>2</v>
      </c>
      <c r="HL168" t="s">
        <v>795</v>
      </c>
      <c r="HM168">
        <v>1</v>
      </c>
      <c r="HN168" t="s">
        <v>1135</v>
      </c>
      <c r="HO168">
        <v>1</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1</v>
      </c>
      <c r="JB168">
        <v>0</v>
      </c>
      <c r="JC168">
        <v>0</v>
      </c>
      <c r="JD168">
        <v>0</v>
      </c>
      <c r="JE168">
        <v>0</v>
      </c>
      <c r="JF168">
        <v>0</v>
      </c>
      <c r="JG168">
        <v>0</v>
      </c>
      <c r="JH168">
        <v>0</v>
      </c>
      <c r="JI168">
        <v>0</v>
      </c>
      <c r="JJ168">
        <v>0</v>
      </c>
      <c r="JK168">
        <v>0</v>
      </c>
      <c r="JL168">
        <v>0</v>
      </c>
      <c r="JM168">
        <v>0</v>
      </c>
      <c r="JN168">
        <v>0</v>
      </c>
      <c r="JO168">
        <v>1</v>
      </c>
      <c r="JP168">
        <v>2</v>
      </c>
      <c r="JQ168">
        <v>2</v>
      </c>
      <c r="JR168">
        <v>2</v>
      </c>
      <c r="JS168">
        <v>2</v>
      </c>
      <c r="JT168">
        <v>2</v>
      </c>
      <c r="JU168">
        <v>2</v>
      </c>
      <c r="JV168">
        <v>2</v>
      </c>
      <c r="JW168">
        <v>2</v>
      </c>
      <c r="JX168">
        <v>2</v>
      </c>
      <c r="JY168">
        <v>2</v>
      </c>
      <c r="JZ168">
        <v>3</v>
      </c>
      <c r="KA168">
        <v>2</v>
      </c>
      <c r="KB168">
        <v>1</v>
      </c>
      <c r="KC168">
        <v>0</v>
      </c>
      <c r="KD168" s="52">
        <f t="shared" si="311"/>
        <v>21</v>
      </c>
      <c r="KE168" s="48">
        <f t="shared" si="312"/>
        <v>6</v>
      </c>
      <c r="KF168" s="53">
        <f t="shared" si="313"/>
        <v>27</v>
      </c>
      <c r="KG168">
        <v>46</v>
      </c>
      <c r="KH168">
        <v>0</v>
      </c>
      <c r="KI168">
        <v>0</v>
      </c>
      <c r="KJ168">
        <v>0</v>
      </c>
      <c r="KK168">
        <v>0</v>
      </c>
      <c r="KL168">
        <v>1</v>
      </c>
      <c r="KM168">
        <v>0</v>
      </c>
      <c r="KN168">
        <v>0</v>
      </c>
      <c r="KO168">
        <v>0</v>
      </c>
      <c r="KP168">
        <v>0</v>
      </c>
      <c r="KQ168">
        <v>0</v>
      </c>
      <c r="KR168">
        <v>0</v>
      </c>
      <c r="KS168" t="s">
        <v>584</v>
      </c>
      <c r="KT168" t="s">
        <v>1136</v>
      </c>
      <c r="KU168" t="s">
        <v>1137</v>
      </c>
      <c r="KV168">
        <v>2</v>
      </c>
      <c r="KW168">
        <v>1</v>
      </c>
      <c r="KX168">
        <v>1</v>
      </c>
      <c r="KY168">
        <v>1</v>
      </c>
      <c r="KZ168">
        <v>1</v>
      </c>
      <c r="LA168">
        <v>1</v>
      </c>
      <c r="LB168">
        <v>1</v>
      </c>
      <c r="LC168">
        <v>2</v>
      </c>
      <c r="LD168">
        <v>1</v>
      </c>
      <c r="LE168">
        <v>1</v>
      </c>
      <c r="LF168">
        <v>1</v>
      </c>
      <c r="LG168" t="s">
        <v>584</v>
      </c>
      <c r="LH168">
        <v>3</v>
      </c>
      <c r="LI168">
        <v>3</v>
      </c>
      <c r="LJ168">
        <v>4</v>
      </c>
      <c r="LK168">
        <v>4</v>
      </c>
      <c r="LL168">
        <v>4</v>
      </c>
      <c r="LM168">
        <v>4</v>
      </c>
      <c r="LN168">
        <v>4</v>
      </c>
      <c r="LO168">
        <v>4</v>
      </c>
      <c r="LP168">
        <v>3</v>
      </c>
      <c r="LQ168">
        <v>3</v>
      </c>
      <c r="LR168">
        <v>4</v>
      </c>
      <c r="LS168">
        <v>4</v>
      </c>
      <c r="LT168">
        <v>4</v>
      </c>
      <c r="LU168">
        <v>4</v>
      </c>
      <c r="LV168">
        <v>4</v>
      </c>
      <c r="LW168">
        <v>4</v>
      </c>
      <c r="LX168">
        <v>4</v>
      </c>
      <c r="LY168">
        <v>5</v>
      </c>
      <c r="LZ168">
        <v>3</v>
      </c>
      <c r="MA168">
        <v>1</v>
      </c>
      <c r="MB168" s="3">
        <f t="shared" si="337"/>
        <v>3</v>
      </c>
      <c r="MC168" s="3">
        <f t="shared" si="363"/>
        <v>3</v>
      </c>
      <c r="MD168" s="3">
        <f t="shared" si="326"/>
        <v>4</v>
      </c>
      <c r="ME168" s="3">
        <f t="shared" si="327"/>
        <v>4</v>
      </c>
      <c r="MF168" s="3">
        <f t="shared" si="324"/>
        <v>4</v>
      </c>
      <c r="MG168" s="3">
        <f t="shared" si="325"/>
        <v>4</v>
      </c>
      <c r="MH168" s="3">
        <f t="shared" si="364"/>
        <v>2</v>
      </c>
      <c r="MI168" s="3">
        <f t="shared" si="365"/>
        <v>2</v>
      </c>
      <c r="MJ168" s="3">
        <f t="shared" si="314"/>
        <v>3</v>
      </c>
      <c r="MK168" s="3">
        <f t="shared" si="328"/>
        <v>3</v>
      </c>
      <c r="ML168" s="3">
        <f t="shared" si="338"/>
        <v>4</v>
      </c>
      <c r="MM168" s="3">
        <f t="shared" si="340"/>
        <v>4</v>
      </c>
      <c r="MN168" s="3">
        <f t="shared" si="339"/>
        <v>4</v>
      </c>
      <c r="MO168" s="3">
        <f t="shared" si="341"/>
        <v>4</v>
      </c>
      <c r="MP168" s="3">
        <f t="shared" si="318"/>
        <v>4</v>
      </c>
      <c r="MQ168" s="3">
        <f t="shared" si="319"/>
        <v>4</v>
      </c>
      <c r="MR168" s="3">
        <f t="shared" si="331"/>
        <v>4</v>
      </c>
      <c r="MS168" s="3">
        <f t="shared" si="366"/>
        <v>1</v>
      </c>
      <c r="MT168" s="3">
        <f t="shared" si="330"/>
        <v>3</v>
      </c>
      <c r="MU168" s="3">
        <f t="shared" si="367"/>
        <v>5</v>
      </c>
      <c r="MV168" s="34">
        <f t="shared" si="368"/>
        <v>69</v>
      </c>
      <c r="MW168">
        <v>2</v>
      </c>
      <c r="MX168">
        <v>1</v>
      </c>
      <c r="MY168">
        <v>3</v>
      </c>
      <c r="MZ168">
        <v>1</v>
      </c>
      <c r="NA168">
        <v>2</v>
      </c>
      <c r="NB168">
        <v>2</v>
      </c>
      <c r="NC168">
        <v>2</v>
      </c>
      <c r="ND168">
        <v>3</v>
      </c>
      <c r="NE168">
        <v>1</v>
      </c>
      <c r="NF168">
        <v>2</v>
      </c>
      <c r="NG168">
        <v>2</v>
      </c>
      <c r="NH168" s="59">
        <f t="shared" si="320"/>
        <v>0</v>
      </c>
      <c r="NI168">
        <f t="shared" si="321"/>
        <v>50</v>
      </c>
      <c r="NJ168">
        <f t="shared" si="322"/>
        <v>19</v>
      </c>
      <c r="NK168" s="34">
        <f t="shared" si="323"/>
        <v>38</v>
      </c>
    </row>
    <row r="169" spans="1:375" x14ac:dyDescent="0.2">
      <c r="A169" t="s">
        <v>257</v>
      </c>
      <c r="B169">
        <v>168</v>
      </c>
      <c r="C169" s="26">
        <v>43161</v>
      </c>
      <c r="D169">
        <v>3</v>
      </c>
      <c r="E169">
        <v>7</v>
      </c>
      <c r="F169">
        <v>4</v>
      </c>
      <c r="G169">
        <v>1</v>
      </c>
      <c r="H169">
        <v>0</v>
      </c>
      <c r="I169">
        <v>0</v>
      </c>
      <c r="J169">
        <v>0</v>
      </c>
      <c r="K169">
        <v>0</v>
      </c>
      <c r="L169">
        <v>0</v>
      </c>
      <c r="M169">
        <v>0</v>
      </c>
      <c r="N169">
        <v>0</v>
      </c>
      <c r="O169">
        <v>0</v>
      </c>
      <c r="P169">
        <v>0</v>
      </c>
      <c r="Q169">
        <v>0</v>
      </c>
      <c r="R169">
        <v>0</v>
      </c>
      <c r="S169">
        <v>0</v>
      </c>
      <c r="T169">
        <f t="shared" si="332"/>
        <v>0</v>
      </c>
      <c r="U169">
        <f t="shared" si="333"/>
        <v>0</v>
      </c>
      <c r="V169" s="35">
        <f t="shared" si="334"/>
        <v>0</v>
      </c>
      <c r="W169">
        <v>3</v>
      </c>
      <c r="X169">
        <v>1</v>
      </c>
      <c r="Y169">
        <v>3</v>
      </c>
      <c r="Z169">
        <v>2</v>
      </c>
      <c r="AA169">
        <v>1</v>
      </c>
      <c r="AB169">
        <v>2</v>
      </c>
      <c r="AC169">
        <v>1</v>
      </c>
      <c r="AD169">
        <v>4</v>
      </c>
      <c r="AE169">
        <v>3</v>
      </c>
      <c r="AF169">
        <v>2</v>
      </c>
      <c r="AG169">
        <v>3</v>
      </c>
      <c r="AH169">
        <v>2</v>
      </c>
      <c r="AI169">
        <v>2</v>
      </c>
      <c r="AJ169" s="38">
        <f t="shared" si="297"/>
        <v>12</v>
      </c>
      <c r="AK169" s="38">
        <f t="shared" si="298"/>
        <v>5</v>
      </c>
      <c r="AL169" s="38">
        <f t="shared" si="299"/>
        <v>12</v>
      </c>
      <c r="AM169" s="38">
        <f t="shared" si="300"/>
        <v>29</v>
      </c>
      <c r="AN169">
        <v>1</v>
      </c>
      <c r="AO169">
        <v>0</v>
      </c>
      <c r="AP169">
        <v>0</v>
      </c>
      <c r="AQ169">
        <v>0</v>
      </c>
      <c r="AR169">
        <v>0</v>
      </c>
      <c r="AS169">
        <v>1</v>
      </c>
      <c r="AT169">
        <v>0</v>
      </c>
      <c r="AU169">
        <v>0</v>
      </c>
      <c r="AV169">
        <v>0</v>
      </c>
      <c r="AW169">
        <v>0</v>
      </c>
      <c r="AX169">
        <v>1</v>
      </c>
      <c r="AY169">
        <v>0</v>
      </c>
      <c r="AZ169">
        <v>0</v>
      </c>
      <c r="BA169">
        <v>0</v>
      </c>
      <c r="BB169">
        <v>0</v>
      </c>
      <c r="BC169">
        <v>1</v>
      </c>
      <c r="BD169">
        <v>0</v>
      </c>
      <c r="BE169">
        <v>0</v>
      </c>
      <c r="BF169">
        <v>0</v>
      </c>
      <c r="BG169">
        <v>0</v>
      </c>
      <c r="BH169">
        <v>1</v>
      </c>
      <c r="BI169">
        <v>0</v>
      </c>
      <c r="BJ169">
        <v>0</v>
      </c>
      <c r="BK169">
        <v>0</v>
      </c>
      <c r="BL169">
        <v>0</v>
      </c>
      <c r="BM169">
        <v>1</v>
      </c>
      <c r="BN169">
        <v>0</v>
      </c>
      <c r="BO169">
        <v>0</v>
      </c>
      <c r="BP169">
        <v>0</v>
      </c>
      <c r="BQ169">
        <v>0</v>
      </c>
      <c r="BR169">
        <v>1</v>
      </c>
      <c r="BS169">
        <v>0</v>
      </c>
      <c r="BT169">
        <v>0</v>
      </c>
      <c r="BU169">
        <v>0</v>
      </c>
      <c r="BV169">
        <v>0</v>
      </c>
      <c r="BW169">
        <v>1</v>
      </c>
      <c r="BX169">
        <v>1</v>
      </c>
      <c r="BY169">
        <v>0</v>
      </c>
      <c r="BZ169">
        <v>0</v>
      </c>
      <c r="CA169">
        <v>0</v>
      </c>
      <c r="CB169">
        <v>1</v>
      </c>
      <c r="CC169">
        <v>0</v>
      </c>
      <c r="CD169">
        <v>0</v>
      </c>
      <c r="CE169">
        <v>0</v>
      </c>
      <c r="CF169">
        <v>0</v>
      </c>
      <c r="CG169">
        <v>0</v>
      </c>
      <c r="CH169">
        <v>0</v>
      </c>
      <c r="CI169">
        <v>0</v>
      </c>
      <c r="CJ169">
        <v>1</v>
      </c>
      <c r="CK169">
        <v>0</v>
      </c>
      <c r="CL169">
        <v>1</v>
      </c>
      <c r="CM169">
        <v>0</v>
      </c>
      <c r="CN169">
        <v>0</v>
      </c>
      <c r="CO169">
        <v>0</v>
      </c>
      <c r="CP169">
        <v>0</v>
      </c>
      <c r="CQ169">
        <v>0</v>
      </c>
      <c r="CR169">
        <v>1</v>
      </c>
      <c r="CS169">
        <v>0</v>
      </c>
      <c r="CT169">
        <v>0</v>
      </c>
      <c r="CU169">
        <v>0</v>
      </c>
      <c r="CV169">
        <v>1</v>
      </c>
      <c r="CW169">
        <v>0</v>
      </c>
      <c r="CX169">
        <v>0</v>
      </c>
      <c r="CY169">
        <v>0</v>
      </c>
      <c r="CZ169">
        <v>0</v>
      </c>
      <c r="DA169">
        <v>1</v>
      </c>
      <c r="DB169">
        <v>1</v>
      </c>
      <c r="DC169">
        <v>1</v>
      </c>
      <c r="DD169">
        <v>0</v>
      </c>
      <c r="DE169">
        <v>0</v>
      </c>
      <c r="DF169">
        <v>0</v>
      </c>
      <c r="DG169">
        <v>1</v>
      </c>
      <c r="DH169">
        <v>1</v>
      </c>
      <c r="DI169">
        <v>0</v>
      </c>
      <c r="DJ169">
        <v>0</v>
      </c>
      <c r="DK169">
        <v>1</v>
      </c>
      <c r="DL169">
        <v>0</v>
      </c>
      <c r="DM169">
        <v>0</v>
      </c>
      <c r="DN169">
        <v>0</v>
      </c>
      <c r="DO169">
        <v>0</v>
      </c>
      <c r="DP169">
        <v>0</v>
      </c>
      <c r="DQ169">
        <v>1</v>
      </c>
      <c r="DR169">
        <v>1</v>
      </c>
      <c r="DS169">
        <v>0</v>
      </c>
      <c r="DT169">
        <v>0</v>
      </c>
      <c r="DU169">
        <v>0</v>
      </c>
      <c r="DV169">
        <v>0</v>
      </c>
      <c r="DW169">
        <v>1</v>
      </c>
      <c r="DX169">
        <v>0</v>
      </c>
      <c r="DY169">
        <v>0</v>
      </c>
      <c r="DZ169">
        <v>1</v>
      </c>
      <c r="EA169">
        <v>0</v>
      </c>
      <c r="EB169">
        <v>0</v>
      </c>
      <c r="EC169">
        <v>0</v>
      </c>
      <c r="ED169">
        <v>0</v>
      </c>
      <c r="EF169">
        <v>0</v>
      </c>
      <c r="EG169">
        <v>1</v>
      </c>
      <c r="EH169">
        <v>0</v>
      </c>
      <c r="EI169">
        <v>0</v>
      </c>
      <c r="EJ169">
        <v>0</v>
      </c>
      <c r="EK169">
        <v>1</v>
      </c>
      <c r="EL169">
        <v>0</v>
      </c>
      <c r="EM169">
        <v>0</v>
      </c>
      <c r="EN169">
        <v>0</v>
      </c>
      <c r="EO169">
        <v>0</v>
      </c>
      <c r="EP169" s="40">
        <f t="shared" si="342"/>
        <v>0</v>
      </c>
      <c r="EQ169" s="40">
        <f t="shared" si="343"/>
        <v>0</v>
      </c>
      <c r="ER169" s="40">
        <f t="shared" si="344"/>
        <v>0</v>
      </c>
      <c r="ES169" s="40">
        <f t="shared" si="345"/>
        <v>0</v>
      </c>
      <c r="ET169" s="40">
        <f t="shared" si="346"/>
        <v>0</v>
      </c>
      <c r="EU169" s="40">
        <f t="shared" si="347"/>
        <v>0</v>
      </c>
      <c r="EV169" s="40">
        <f t="shared" si="348"/>
        <v>0</v>
      </c>
      <c r="EW169" s="40">
        <f t="shared" si="349"/>
        <v>1</v>
      </c>
      <c r="EX169" s="40">
        <f t="shared" si="350"/>
        <v>0</v>
      </c>
      <c r="EY169" s="40">
        <f t="shared" si="351"/>
        <v>3</v>
      </c>
      <c r="EZ169" s="40">
        <f t="shared" si="352"/>
        <v>0</v>
      </c>
      <c r="FA169" s="40">
        <f t="shared" si="353"/>
        <v>1</v>
      </c>
      <c r="FB169" s="40">
        <f t="shared" si="354"/>
        <v>0</v>
      </c>
      <c r="FC169" s="40">
        <f t="shared" si="355"/>
        <v>2</v>
      </c>
      <c r="FD169" s="40">
        <f t="shared" si="356"/>
        <v>2</v>
      </c>
      <c r="FE169" s="40">
        <f t="shared" si="357"/>
        <v>0</v>
      </c>
      <c r="FF169" s="40">
        <f t="shared" si="358"/>
        <v>2</v>
      </c>
      <c r="FG169" s="40">
        <f t="shared" si="359"/>
        <v>2</v>
      </c>
      <c r="FH169" s="40">
        <f t="shared" si="360"/>
        <v>0</v>
      </c>
      <c r="FI169" s="40">
        <f t="shared" si="361"/>
        <v>1</v>
      </c>
      <c r="FJ169" s="40">
        <f t="shared" si="362"/>
        <v>0</v>
      </c>
      <c r="FK169" s="38">
        <f t="shared" si="336"/>
        <v>14</v>
      </c>
      <c r="FL169">
        <v>7</v>
      </c>
      <c r="FM169">
        <v>7</v>
      </c>
      <c r="FN169">
        <v>7</v>
      </c>
      <c r="FO169">
        <v>7</v>
      </c>
      <c r="FP169">
        <v>7</v>
      </c>
      <c r="FQ169">
        <v>7</v>
      </c>
      <c r="FR169">
        <v>6</v>
      </c>
      <c r="FS169">
        <v>6</v>
      </c>
      <c r="FT169">
        <v>6</v>
      </c>
      <c r="FU169">
        <v>2</v>
      </c>
      <c r="FV169" s="38">
        <f t="shared" si="301"/>
        <v>35</v>
      </c>
      <c r="FW169" s="38">
        <f t="shared" si="302"/>
        <v>27</v>
      </c>
      <c r="FX169">
        <v>5</v>
      </c>
      <c r="FY169">
        <v>5</v>
      </c>
      <c r="FZ169">
        <v>5</v>
      </c>
      <c r="GA169">
        <v>5</v>
      </c>
      <c r="GB169">
        <v>0</v>
      </c>
      <c r="GC169">
        <v>0</v>
      </c>
      <c r="GD169">
        <v>3</v>
      </c>
      <c r="GE169">
        <v>3</v>
      </c>
      <c r="GF169">
        <v>2</v>
      </c>
      <c r="GG169">
        <v>2</v>
      </c>
      <c r="GH169">
        <v>3</v>
      </c>
      <c r="GI169">
        <v>3</v>
      </c>
      <c r="GJ169">
        <v>3</v>
      </c>
      <c r="GK169">
        <v>0</v>
      </c>
      <c r="GL169">
        <v>3</v>
      </c>
      <c r="GM169">
        <v>3</v>
      </c>
      <c r="GN169">
        <v>3</v>
      </c>
      <c r="GO169">
        <v>2</v>
      </c>
      <c r="GP169">
        <v>1</v>
      </c>
      <c r="GQ169">
        <v>4</v>
      </c>
      <c r="GR169">
        <v>3</v>
      </c>
      <c r="GS169">
        <v>1</v>
      </c>
      <c r="GT169">
        <v>4</v>
      </c>
      <c r="GU169">
        <v>4</v>
      </c>
      <c r="GV169">
        <v>4</v>
      </c>
      <c r="GW169">
        <v>4</v>
      </c>
      <c r="GX169">
        <v>2</v>
      </c>
      <c r="GY169">
        <v>2</v>
      </c>
      <c r="GZ169">
        <v>2</v>
      </c>
      <c r="HA169">
        <v>3</v>
      </c>
      <c r="HB169">
        <v>4</v>
      </c>
      <c r="HC169">
        <v>5</v>
      </c>
      <c r="HD169" s="38">
        <f t="shared" si="303"/>
        <v>5</v>
      </c>
      <c r="HE169" s="38">
        <f t="shared" si="304"/>
        <v>1</v>
      </c>
      <c r="HF169" s="38">
        <f t="shared" si="305"/>
        <v>2.3333333333333335</v>
      </c>
      <c r="HG169" s="38">
        <f t="shared" si="306"/>
        <v>2.5714285714285716</v>
      </c>
      <c r="HH169" s="38">
        <f t="shared" si="307"/>
        <v>2.2000000000000002</v>
      </c>
      <c r="HI169" s="38">
        <f t="shared" si="308"/>
        <v>4</v>
      </c>
      <c r="HJ169" s="38">
        <f t="shared" si="309"/>
        <v>2</v>
      </c>
      <c r="HK169" s="38">
        <f t="shared" si="310"/>
        <v>4</v>
      </c>
      <c r="HL169" t="s">
        <v>1138</v>
      </c>
      <c r="HM169">
        <v>0</v>
      </c>
      <c r="HN169" t="s">
        <v>584</v>
      </c>
      <c r="HO169">
        <v>7</v>
      </c>
      <c r="HP169">
        <v>0</v>
      </c>
      <c r="HQ169">
        <v>0</v>
      </c>
      <c r="HR169">
        <v>0</v>
      </c>
      <c r="HS169">
        <v>0</v>
      </c>
      <c r="HT169">
        <v>0</v>
      </c>
      <c r="HU169">
        <v>0</v>
      </c>
      <c r="HV169">
        <v>0</v>
      </c>
      <c r="HW169">
        <v>0</v>
      </c>
      <c r="HX169">
        <v>1</v>
      </c>
      <c r="HY169">
        <v>1</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1</v>
      </c>
      <c r="JG169">
        <v>1</v>
      </c>
      <c r="JH169">
        <v>0</v>
      </c>
      <c r="JI169">
        <v>0</v>
      </c>
      <c r="JJ169">
        <v>0</v>
      </c>
      <c r="JK169">
        <v>0</v>
      </c>
      <c r="JL169">
        <v>0</v>
      </c>
      <c r="JM169">
        <v>0</v>
      </c>
      <c r="JN169">
        <v>0</v>
      </c>
      <c r="JO169">
        <v>1</v>
      </c>
      <c r="JP169">
        <v>0</v>
      </c>
      <c r="JQ169">
        <v>0</v>
      </c>
      <c r="JR169">
        <v>1</v>
      </c>
      <c r="JS169">
        <v>2</v>
      </c>
      <c r="JT169">
        <v>0</v>
      </c>
      <c r="JU169">
        <v>0</v>
      </c>
      <c r="JV169">
        <v>3</v>
      </c>
      <c r="JW169">
        <v>1</v>
      </c>
      <c r="JX169">
        <v>0</v>
      </c>
      <c r="JY169">
        <v>0</v>
      </c>
      <c r="JZ169">
        <v>1</v>
      </c>
      <c r="KA169">
        <v>1</v>
      </c>
      <c r="KB169">
        <v>1</v>
      </c>
      <c r="KC169">
        <v>1</v>
      </c>
      <c r="KD169" s="52">
        <f t="shared" si="311"/>
        <v>8</v>
      </c>
      <c r="KE169" s="48">
        <f t="shared" si="312"/>
        <v>4</v>
      </c>
      <c r="KF169" s="53">
        <f t="shared" si="313"/>
        <v>12</v>
      </c>
      <c r="KG169">
        <v>45</v>
      </c>
      <c r="KH169">
        <v>1</v>
      </c>
      <c r="KI169">
        <v>1</v>
      </c>
      <c r="KJ169">
        <v>1</v>
      </c>
      <c r="KK169">
        <v>0</v>
      </c>
      <c r="KL169">
        <v>0</v>
      </c>
      <c r="KM169">
        <v>0</v>
      </c>
      <c r="KN169">
        <v>0</v>
      </c>
      <c r="KO169">
        <v>0</v>
      </c>
      <c r="KP169">
        <v>0</v>
      </c>
      <c r="KQ169">
        <v>0</v>
      </c>
      <c r="KR169">
        <v>0</v>
      </c>
      <c r="KS169" t="s">
        <v>584</v>
      </c>
      <c r="KT169" t="s">
        <v>1139</v>
      </c>
      <c r="KU169" t="s">
        <v>604</v>
      </c>
      <c r="KV169">
        <v>4</v>
      </c>
      <c r="KW169">
        <v>0</v>
      </c>
      <c r="KX169">
        <v>0</v>
      </c>
      <c r="KY169">
        <v>2</v>
      </c>
      <c r="KZ169">
        <v>1</v>
      </c>
      <c r="LA169">
        <v>2</v>
      </c>
      <c r="LB169">
        <v>2</v>
      </c>
      <c r="LC169">
        <v>2</v>
      </c>
      <c r="LD169">
        <v>2</v>
      </c>
      <c r="LE169">
        <v>2</v>
      </c>
      <c r="LF169">
        <v>2</v>
      </c>
      <c r="LG169" t="s">
        <v>584</v>
      </c>
      <c r="LH169">
        <v>4</v>
      </c>
      <c r="LI169">
        <v>4</v>
      </c>
      <c r="LJ169">
        <v>4</v>
      </c>
      <c r="LK169">
        <v>4</v>
      </c>
      <c r="LL169">
        <v>4</v>
      </c>
      <c r="LM169">
        <v>4</v>
      </c>
      <c r="LN169">
        <v>4</v>
      </c>
      <c r="LO169">
        <v>4</v>
      </c>
      <c r="LP169">
        <v>4</v>
      </c>
      <c r="LQ169">
        <v>3</v>
      </c>
      <c r="LR169">
        <v>3</v>
      </c>
      <c r="LS169">
        <v>4</v>
      </c>
      <c r="LT169">
        <v>5</v>
      </c>
      <c r="LU169">
        <v>2</v>
      </c>
      <c r="LV169">
        <v>2</v>
      </c>
      <c r="LW169">
        <v>4</v>
      </c>
      <c r="LX169">
        <v>5</v>
      </c>
      <c r="LY169">
        <v>3</v>
      </c>
      <c r="LZ169">
        <v>3</v>
      </c>
      <c r="MA169">
        <v>3</v>
      </c>
      <c r="MB169" s="3">
        <f t="shared" si="337"/>
        <v>4</v>
      </c>
      <c r="MC169" s="3">
        <f t="shared" si="363"/>
        <v>2</v>
      </c>
      <c r="MD169" s="3">
        <f t="shared" si="326"/>
        <v>4</v>
      </c>
      <c r="ME169" s="3">
        <f t="shared" si="327"/>
        <v>4</v>
      </c>
      <c r="MF169" s="3">
        <f t="shared" si="324"/>
        <v>4</v>
      </c>
      <c r="MG169" s="3">
        <f t="shared" si="325"/>
        <v>4</v>
      </c>
      <c r="MH169" s="3">
        <f t="shared" si="364"/>
        <v>2</v>
      </c>
      <c r="MI169" s="3">
        <f t="shared" si="365"/>
        <v>2</v>
      </c>
      <c r="MJ169" s="3">
        <f t="shared" si="314"/>
        <v>4</v>
      </c>
      <c r="MK169" s="3">
        <f t="shared" si="328"/>
        <v>3</v>
      </c>
      <c r="ML169" s="3">
        <f t="shared" si="338"/>
        <v>3</v>
      </c>
      <c r="MM169" s="3">
        <f t="shared" si="340"/>
        <v>4</v>
      </c>
      <c r="MN169" s="3">
        <f t="shared" si="339"/>
        <v>5</v>
      </c>
      <c r="MO169" s="3">
        <f t="shared" si="341"/>
        <v>2</v>
      </c>
      <c r="MP169" s="3">
        <f t="shared" si="318"/>
        <v>2</v>
      </c>
      <c r="MQ169" s="3">
        <f t="shared" si="319"/>
        <v>4</v>
      </c>
      <c r="MR169" s="3">
        <f t="shared" si="331"/>
        <v>5</v>
      </c>
      <c r="MS169" s="3">
        <f t="shared" si="366"/>
        <v>3</v>
      </c>
      <c r="MT169" s="3">
        <f t="shared" si="330"/>
        <v>3</v>
      </c>
      <c r="MU169" s="3">
        <f t="shared" si="367"/>
        <v>3</v>
      </c>
      <c r="MV169" s="34">
        <f t="shared" si="368"/>
        <v>67</v>
      </c>
      <c r="MW169">
        <v>2</v>
      </c>
      <c r="MX169">
        <v>0</v>
      </c>
      <c r="MY169">
        <v>1</v>
      </c>
      <c r="MZ169">
        <v>0</v>
      </c>
      <c r="NA169">
        <v>0</v>
      </c>
      <c r="NB169">
        <v>1</v>
      </c>
      <c r="NC169">
        <v>0</v>
      </c>
      <c r="ND169">
        <v>0</v>
      </c>
      <c r="NE169">
        <v>0</v>
      </c>
      <c r="NF169">
        <v>1</v>
      </c>
      <c r="NG169">
        <v>2</v>
      </c>
      <c r="NH169" s="59">
        <f t="shared" si="320"/>
        <v>0</v>
      </c>
      <c r="NI169">
        <f t="shared" si="321"/>
        <v>50</v>
      </c>
      <c r="NJ169">
        <f t="shared" si="322"/>
        <v>5</v>
      </c>
      <c r="NK169" s="34">
        <f t="shared" si="323"/>
        <v>10</v>
      </c>
    </row>
    <row r="170" spans="1:375" x14ac:dyDescent="0.2">
      <c r="A170" t="s">
        <v>258</v>
      </c>
      <c r="B170">
        <v>169</v>
      </c>
      <c r="C170" s="26">
        <v>43178</v>
      </c>
      <c r="D170">
        <v>3</v>
      </c>
      <c r="E170">
        <v>6</v>
      </c>
      <c r="F170">
        <v>4</v>
      </c>
      <c r="G170">
        <v>0</v>
      </c>
      <c r="H170">
        <v>1</v>
      </c>
      <c r="I170">
        <v>0</v>
      </c>
      <c r="J170">
        <v>0</v>
      </c>
      <c r="K170">
        <v>0</v>
      </c>
      <c r="L170">
        <v>0</v>
      </c>
      <c r="M170">
        <v>3</v>
      </c>
      <c r="N170">
        <v>1</v>
      </c>
      <c r="O170">
        <v>1</v>
      </c>
      <c r="P170">
        <v>3</v>
      </c>
      <c r="Q170">
        <v>0</v>
      </c>
      <c r="R170">
        <v>1</v>
      </c>
      <c r="S170">
        <v>2</v>
      </c>
      <c r="T170">
        <f t="shared" si="332"/>
        <v>-1</v>
      </c>
      <c r="U170">
        <f t="shared" si="333"/>
        <v>0</v>
      </c>
      <c r="V170" s="35">
        <f t="shared" si="334"/>
        <v>10</v>
      </c>
      <c r="W170">
        <v>1</v>
      </c>
      <c r="X170">
        <v>1</v>
      </c>
      <c r="Y170">
        <v>0</v>
      </c>
      <c r="Z170">
        <v>1</v>
      </c>
      <c r="AA170">
        <v>0</v>
      </c>
      <c r="AB170">
        <v>1</v>
      </c>
      <c r="AC170">
        <v>0</v>
      </c>
      <c r="AD170">
        <v>1</v>
      </c>
      <c r="AE170">
        <v>1</v>
      </c>
      <c r="AF170">
        <v>1</v>
      </c>
      <c r="AG170">
        <v>1</v>
      </c>
      <c r="AH170">
        <v>1</v>
      </c>
      <c r="AI170">
        <v>0</v>
      </c>
      <c r="AJ170" s="38">
        <f t="shared" si="297"/>
        <v>4</v>
      </c>
      <c r="AK170" s="38">
        <f t="shared" si="298"/>
        <v>1</v>
      </c>
      <c r="AL170" s="38">
        <f t="shared" si="299"/>
        <v>4</v>
      </c>
      <c r="AM170" s="38">
        <f t="shared" si="300"/>
        <v>9</v>
      </c>
      <c r="AN170">
        <v>1</v>
      </c>
      <c r="AO170">
        <v>0</v>
      </c>
      <c r="AP170">
        <v>0</v>
      </c>
      <c r="AQ170">
        <v>0</v>
      </c>
      <c r="AR170">
        <v>0</v>
      </c>
      <c r="AS170">
        <v>1</v>
      </c>
      <c r="AT170">
        <v>0</v>
      </c>
      <c r="AU170">
        <v>0</v>
      </c>
      <c r="AV170">
        <v>0</v>
      </c>
      <c r="AW170">
        <v>0</v>
      </c>
      <c r="AX170">
        <v>1</v>
      </c>
      <c r="AY170">
        <v>0</v>
      </c>
      <c r="AZ170">
        <v>0</v>
      </c>
      <c r="BA170">
        <v>0</v>
      </c>
      <c r="BB170">
        <v>0</v>
      </c>
      <c r="BC170">
        <v>1</v>
      </c>
      <c r="BD170">
        <v>0</v>
      </c>
      <c r="BE170">
        <v>0</v>
      </c>
      <c r="BF170">
        <v>0</v>
      </c>
      <c r="BG170">
        <v>0</v>
      </c>
      <c r="BH170">
        <v>1</v>
      </c>
      <c r="BI170">
        <v>0</v>
      </c>
      <c r="BJ170">
        <v>0</v>
      </c>
      <c r="BK170">
        <v>0</v>
      </c>
      <c r="BL170">
        <v>0</v>
      </c>
      <c r="BM170">
        <v>1</v>
      </c>
      <c r="BN170">
        <v>0</v>
      </c>
      <c r="BO170">
        <v>0</v>
      </c>
      <c r="BP170">
        <v>0</v>
      </c>
      <c r="BQ170">
        <v>0</v>
      </c>
      <c r="BR170">
        <v>1</v>
      </c>
      <c r="BS170">
        <v>0</v>
      </c>
      <c r="BT170">
        <v>0</v>
      </c>
      <c r="BU170">
        <v>0</v>
      </c>
      <c r="BV170">
        <v>0</v>
      </c>
      <c r="BW170">
        <v>1</v>
      </c>
      <c r="BX170">
        <v>0</v>
      </c>
      <c r="BY170">
        <v>0</v>
      </c>
      <c r="BZ170">
        <v>0</v>
      </c>
      <c r="CA170">
        <v>0</v>
      </c>
      <c r="CB170">
        <v>1</v>
      </c>
      <c r="CC170">
        <v>0</v>
      </c>
      <c r="CD170">
        <v>0</v>
      </c>
      <c r="CE170">
        <v>0</v>
      </c>
      <c r="CF170">
        <v>0</v>
      </c>
      <c r="CG170">
        <v>1</v>
      </c>
      <c r="CH170">
        <v>0</v>
      </c>
      <c r="CI170">
        <v>0</v>
      </c>
      <c r="CJ170">
        <v>0</v>
      </c>
      <c r="CK170">
        <v>0</v>
      </c>
      <c r="CL170">
        <v>1</v>
      </c>
      <c r="CM170">
        <v>0</v>
      </c>
      <c r="CN170">
        <v>0</v>
      </c>
      <c r="CO170">
        <v>0</v>
      </c>
      <c r="CP170">
        <v>0</v>
      </c>
      <c r="CQ170">
        <v>1</v>
      </c>
      <c r="CR170">
        <v>0</v>
      </c>
      <c r="CS170">
        <v>0</v>
      </c>
      <c r="CT170">
        <v>0</v>
      </c>
      <c r="CU170">
        <v>0</v>
      </c>
      <c r="CV170">
        <v>1</v>
      </c>
      <c r="CW170">
        <v>0</v>
      </c>
      <c r="CX170">
        <v>0</v>
      </c>
      <c r="CY170">
        <v>0</v>
      </c>
      <c r="CZ170">
        <v>0</v>
      </c>
      <c r="DA170">
        <v>1</v>
      </c>
      <c r="DB170">
        <v>0</v>
      </c>
      <c r="DC170">
        <v>0</v>
      </c>
      <c r="DD170">
        <v>0</v>
      </c>
      <c r="DE170">
        <v>0</v>
      </c>
      <c r="DF170">
        <v>1</v>
      </c>
      <c r="DG170">
        <v>0</v>
      </c>
      <c r="DH170">
        <v>0</v>
      </c>
      <c r="DI170">
        <v>0</v>
      </c>
      <c r="DJ170">
        <v>0</v>
      </c>
      <c r="DK170">
        <v>0</v>
      </c>
      <c r="DL170">
        <v>0</v>
      </c>
      <c r="DM170">
        <v>1</v>
      </c>
      <c r="DN170">
        <v>0</v>
      </c>
      <c r="DO170">
        <v>0</v>
      </c>
      <c r="DP170">
        <v>0</v>
      </c>
      <c r="DQ170">
        <v>1</v>
      </c>
      <c r="DR170">
        <v>0</v>
      </c>
      <c r="DS170">
        <v>0</v>
      </c>
      <c r="DT170">
        <v>0</v>
      </c>
      <c r="DU170">
        <v>1</v>
      </c>
      <c r="DV170">
        <v>0</v>
      </c>
      <c r="DW170">
        <v>0</v>
      </c>
      <c r="DX170">
        <v>0</v>
      </c>
      <c r="DY170">
        <v>0</v>
      </c>
      <c r="DZ170">
        <v>1</v>
      </c>
      <c r="EA170">
        <v>0</v>
      </c>
      <c r="EB170">
        <v>0</v>
      </c>
      <c r="EC170">
        <v>0</v>
      </c>
      <c r="ED170">
        <v>0</v>
      </c>
      <c r="EF170">
        <v>1</v>
      </c>
      <c r="EG170">
        <v>0</v>
      </c>
      <c r="EH170">
        <v>0</v>
      </c>
      <c r="EI170">
        <v>0</v>
      </c>
      <c r="EJ170">
        <v>0</v>
      </c>
      <c r="EK170">
        <v>1</v>
      </c>
      <c r="EL170">
        <v>0</v>
      </c>
      <c r="EM170">
        <v>0</v>
      </c>
      <c r="EN170">
        <v>0</v>
      </c>
      <c r="EO170">
        <v>0</v>
      </c>
      <c r="EP170" s="40">
        <f t="shared" si="342"/>
        <v>0</v>
      </c>
      <c r="EQ170" s="40">
        <f t="shared" si="343"/>
        <v>0</v>
      </c>
      <c r="ER170" s="40">
        <f t="shared" si="344"/>
        <v>0</v>
      </c>
      <c r="ES170" s="40">
        <f t="shared" si="345"/>
        <v>0</v>
      </c>
      <c r="ET170" s="40">
        <f t="shared" si="346"/>
        <v>0</v>
      </c>
      <c r="EU170" s="40">
        <f t="shared" si="347"/>
        <v>0</v>
      </c>
      <c r="EV170" s="40">
        <f t="shared" si="348"/>
        <v>0</v>
      </c>
      <c r="EW170" s="40">
        <f t="shared" si="349"/>
        <v>0</v>
      </c>
      <c r="EX170" s="40">
        <f t="shared" si="350"/>
        <v>0</v>
      </c>
      <c r="EY170" s="40">
        <f t="shared" si="351"/>
        <v>0</v>
      </c>
      <c r="EZ170" s="40">
        <f t="shared" si="352"/>
        <v>0</v>
      </c>
      <c r="FA170" s="40">
        <f t="shared" si="353"/>
        <v>0</v>
      </c>
      <c r="FB170" s="40">
        <f t="shared" si="354"/>
        <v>0</v>
      </c>
      <c r="FC170" s="40">
        <f t="shared" si="355"/>
        <v>0</v>
      </c>
      <c r="FD170" s="40">
        <f t="shared" si="356"/>
        <v>0</v>
      </c>
      <c r="FE170" s="40">
        <f t="shared" si="357"/>
        <v>2</v>
      </c>
      <c r="FF170" s="40">
        <f t="shared" si="358"/>
        <v>1</v>
      </c>
      <c r="FG170" s="40">
        <f t="shared" si="359"/>
        <v>0</v>
      </c>
      <c r="FH170" s="40">
        <f t="shared" si="360"/>
        <v>0</v>
      </c>
      <c r="FI170" s="40">
        <f t="shared" si="361"/>
        <v>0</v>
      </c>
      <c r="FJ170" s="40">
        <f t="shared" si="362"/>
        <v>0</v>
      </c>
      <c r="FK170" s="38">
        <f t="shared" si="336"/>
        <v>3</v>
      </c>
      <c r="FL170">
        <v>7</v>
      </c>
      <c r="FM170">
        <v>7</v>
      </c>
      <c r="FN170">
        <v>7</v>
      </c>
      <c r="FO170">
        <v>6</v>
      </c>
      <c r="FP170">
        <v>6</v>
      </c>
      <c r="FQ170">
        <v>6</v>
      </c>
      <c r="FR170">
        <v>6</v>
      </c>
      <c r="FS170">
        <v>4</v>
      </c>
      <c r="FT170">
        <v>5</v>
      </c>
      <c r="FU170">
        <v>2</v>
      </c>
      <c r="FV170" s="38">
        <f t="shared" si="301"/>
        <v>32</v>
      </c>
      <c r="FW170" s="38">
        <f t="shared" si="302"/>
        <v>24</v>
      </c>
      <c r="FX170">
        <v>5</v>
      </c>
      <c r="FY170">
        <v>4</v>
      </c>
      <c r="FZ170">
        <v>4</v>
      </c>
      <c r="GA170">
        <v>4</v>
      </c>
      <c r="GB170">
        <v>1</v>
      </c>
      <c r="GC170">
        <v>3</v>
      </c>
      <c r="GD170">
        <v>3</v>
      </c>
      <c r="GE170">
        <v>2</v>
      </c>
      <c r="GF170">
        <v>2</v>
      </c>
      <c r="GG170">
        <v>4</v>
      </c>
      <c r="GH170">
        <v>4</v>
      </c>
      <c r="GI170">
        <v>4</v>
      </c>
      <c r="GJ170">
        <v>4</v>
      </c>
      <c r="GK170">
        <v>4</v>
      </c>
      <c r="GL170">
        <v>4</v>
      </c>
      <c r="GM170">
        <v>3</v>
      </c>
      <c r="GN170">
        <v>4</v>
      </c>
      <c r="GO170">
        <v>5</v>
      </c>
      <c r="GP170">
        <v>5</v>
      </c>
      <c r="GQ170">
        <v>5</v>
      </c>
      <c r="GR170">
        <v>4</v>
      </c>
      <c r="GS170">
        <v>5</v>
      </c>
      <c r="GT170">
        <v>4</v>
      </c>
      <c r="GU170">
        <v>4</v>
      </c>
      <c r="GV170">
        <v>5</v>
      </c>
      <c r="GW170">
        <v>3</v>
      </c>
      <c r="GX170">
        <v>4</v>
      </c>
      <c r="GY170">
        <v>3</v>
      </c>
      <c r="GZ170">
        <v>3</v>
      </c>
      <c r="HA170">
        <v>4</v>
      </c>
      <c r="HB170">
        <v>4</v>
      </c>
      <c r="HC170">
        <v>4</v>
      </c>
      <c r="HD170" s="38">
        <f t="shared" si="303"/>
        <v>4.25</v>
      </c>
      <c r="HE170" s="38">
        <f t="shared" si="304"/>
        <v>2.3333333333333335</v>
      </c>
      <c r="HF170" s="38">
        <f t="shared" si="305"/>
        <v>2.6666666666666665</v>
      </c>
      <c r="HG170" s="38">
        <f t="shared" si="306"/>
        <v>3.8571428571428572</v>
      </c>
      <c r="HH170" s="38">
        <f t="shared" si="307"/>
        <v>4.8</v>
      </c>
      <c r="HI170" s="38">
        <f t="shared" si="308"/>
        <v>4</v>
      </c>
      <c r="HJ170" s="38">
        <f t="shared" si="309"/>
        <v>3.3333333333333335</v>
      </c>
      <c r="HK170" s="38">
        <f t="shared" si="310"/>
        <v>4</v>
      </c>
      <c r="HL170">
        <v>80</v>
      </c>
      <c r="HM170">
        <v>1</v>
      </c>
      <c r="HN170" t="s">
        <v>1140</v>
      </c>
      <c r="HO170">
        <v>1</v>
      </c>
      <c r="HP170">
        <v>0</v>
      </c>
      <c r="HQ170">
        <v>0</v>
      </c>
      <c r="HR170">
        <v>0</v>
      </c>
      <c r="HS170">
        <v>0</v>
      </c>
      <c r="HT170">
        <v>0</v>
      </c>
      <c r="HU170">
        <v>1</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1</v>
      </c>
      <c r="IY170">
        <v>1</v>
      </c>
      <c r="IZ170">
        <v>0</v>
      </c>
      <c r="JA170">
        <v>1</v>
      </c>
      <c r="JB170">
        <v>0</v>
      </c>
      <c r="JC170">
        <v>0</v>
      </c>
      <c r="JD170">
        <v>0</v>
      </c>
      <c r="JE170">
        <v>0</v>
      </c>
      <c r="JF170">
        <v>0</v>
      </c>
      <c r="JG170">
        <v>0</v>
      </c>
      <c r="JH170">
        <v>0</v>
      </c>
      <c r="JI170">
        <v>0</v>
      </c>
      <c r="JJ170">
        <v>0</v>
      </c>
      <c r="JK170">
        <v>0</v>
      </c>
      <c r="JL170">
        <v>0</v>
      </c>
      <c r="JM170">
        <v>0</v>
      </c>
      <c r="JN170">
        <v>0</v>
      </c>
      <c r="JO170">
        <v>2</v>
      </c>
      <c r="JP170">
        <v>3</v>
      </c>
      <c r="JQ170">
        <v>3</v>
      </c>
      <c r="JR170">
        <v>3</v>
      </c>
      <c r="JS170">
        <v>0</v>
      </c>
      <c r="JT170">
        <v>2</v>
      </c>
      <c r="JU170">
        <v>1</v>
      </c>
      <c r="JV170">
        <v>2</v>
      </c>
      <c r="JW170">
        <v>2</v>
      </c>
      <c r="JX170">
        <v>0</v>
      </c>
      <c r="JY170">
        <v>1</v>
      </c>
      <c r="JZ170">
        <v>1</v>
      </c>
      <c r="KA170">
        <v>0</v>
      </c>
      <c r="KB170">
        <v>0</v>
      </c>
      <c r="KC170">
        <v>2</v>
      </c>
      <c r="KD170" s="52">
        <f t="shared" si="311"/>
        <v>19</v>
      </c>
      <c r="KE170" s="48">
        <f t="shared" si="312"/>
        <v>3</v>
      </c>
      <c r="KF170" s="53">
        <f t="shared" si="313"/>
        <v>22</v>
      </c>
      <c r="KG170">
        <v>57</v>
      </c>
      <c r="KH170">
        <v>0</v>
      </c>
      <c r="KI170">
        <v>0</v>
      </c>
      <c r="KJ170">
        <v>0</v>
      </c>
      <c r="KK170">
        <v>0</v>
      </c>
      <c r="KL170">
        <v>0</v>
      </c>
      <c r="KM170">
        <v>1</v>
      </c>
      <c r="KN170">
        <v>0</v>
      </c>
      <c r="KO170">
        <v>0</v>
      </c>
      <c r="KP170">
        <v>0</v>
      </c>
      <c r="KQ170">
        <v>0</v>
      </c>
      <c r="KR170">
        <v>0</v>
      </c>
      <c r="KS170" t="s">
        <v>584</v>
      </c>
      <c r="KT170" t="s">
        <v>1141</v>
      </c>
      <c r="KU170" t="s">
        <v>1142</v>
      </c>
      <c r="KV170">
        <v>2</v>
      </c>
      <c r="KW170">
        <v>1</v>
      </c>
      <c r="KX170">
        <v>1</v>
      </c>
      <c r="KY170">
        <v>1</v>
      </c>
      <c r="KZ170">
        <v>1</v>
      </c>
      <c r="LA170">
        <v>2</v>
      </c>
      <c r="LB170">
        <v>2</v>
      </c>
      <c r="LC170">
        <v>2</v>
      </c>
      <c r="LD170">
        <v>2</v>
      </c>
      <c r="LE170">
        <v>2</v>
      </c>
      <c r="LF170">
        <v>2</v>
      </c>
      <c r="LG170" t="s">
        <v>584</v>
      </c>
      <c r="LH170">
        <v>3</v>
      </c>
      <c r="LI170">
        <v>3</v>
      </c>
      <c r="LJ170">
        <v>4</v>
      </c>
      <c r="LK170">
        <v>4</v>
      </c>
      <c r="LL170">
        <v>3</v>
      </c>
      <c r="LM170">
        <v>3</v>
      </c>
      <c r="LN170">
        <v>4</v>
      </c>
      <c r="LO170">
        <v>3</v>
      </c>
      <c r="LP170">
        <v>4</v>
      </c>
      <c r="LQ170">
        <v>2</v>
      </c>
      <c r="LR170">
        <v>4</v>
      </c>
      <c r="LS170">
        <v>4</v>
      </c>
      <c r="LT170">
        <v>4</v>
      </c>
      <c r="LU170">
        <v>4</v>
      </c>
      <c r="LV170">
        <v>2</v>
      </c>
      <c r="LW170">
        <v>4</v>
      </c>
      <c r="LX170">
        <v>4</v>
      </c>
      <c r="LY170">
        <v>2</v>
      </c>
      <c r="LZ170">
        <v>2</v>
      </c>
      <c r="MA170">
        <v>4</v>
      </c>
      <c r="MB170" s="3">
        <f t="shared" si="337"/>
        <v>3</v>
      </c>
      <c r="MC170" s="3">
        <f t="shared" si="363"/>
        <v>3</v>
      </c>
      <c r="MD170" s="3">
        <f t="shared" si="326"/>
        <v>4</v>
      </c>
      <c r="ME170" s="3">
        <f t="shared" si="327"/>
        <v>4</v>
      </c>
      <c r="MF170" s="3">
        <f t="shared" ref="MF170:MF180" si="369">LL170</f>
        <v>3</v>
      </c>
      <c r="MG170" s="3">
        <f t="shared" ref="MG170:MG180" si="370">LM170</f>
        <v>3</v>
      </c>
      <c r="MH170" s="3">
        <f t="shared" si="364"/>
        <v>2</v>
      </c>
      <c r="MI170" s="3">
        <f t="shared" si="365"/>
        <v>3</v>
      </c>
      <c r="MJ170" s="3">
        <f t="shared" si="314"/>
        <v>4</v>
      </c>
      <c r="MK170" s="3">
        <f t="shared" si="328"/>
        <v>2</v>
      </c>
      <c r="ML170" s="3">
        <f t="shared" si="338"/>
        <v>4</v>
      </c>
      <c r="MM170" s="3">
        <f t="shared" si="340"/>
        <v>4</v>
      </c>
      <c r="MN170" s="3">
        <f t="shared" si="339"/>
        <v>4</v>
      </c>
      <c r="MO170" s="3">
        <f t="shared" si="341"/>
        <v>4</v>
      </c>
      <c r="MP170" s="3">
        <f t="shared" si="318"/>
        <v>2</v>
      </c>
      <c r="MQ170" s="3">
        <f t="shared" si="319"/>
        <v>4</v>
      </c>
      <c r="MR170" s="3">
        <f t="shared" si="331"/>
        <v>4</v>
      </c>
      <c r="MS170" s="3">
        <f t="shared" si="366"/>
        <v>4</v>
      </c>
      <c r="MT170" s="3">
        <f t="shared" si="330"/>
        <v>2</v>
      </c>
      <c r="MU170" s="3">
        <f t="shared" si="367"/>
        <v>2</v>
      </c>
      <c r="MV170" s="34">
        <f t="shared" si="368"/>
        <v>65</v>
      </c>
      <c r="MW170">
        <v>1</v>
      </c>
      <c r="MX170">
        <v>0</v>
      </c>
      <c r="MY170">
        <v>3</v>
      </c>
      <c r="MZ170">
        <v>2</v>
      </c>
      <c r="NA170">
        <v>2</v>
      </c>
      <c r="NB170">
        <v>2</v>
      </c>
      <c r="NC170">
        <v>1</v>
      </c>
      <c r="ND170">
        <v>0</v>
      </c>
      <c r="NE170">
        <v>1</v>
      </c>
      <c r="NF170">
        <v>1</v>
      </c>
      <c r="NG170">
        <v>2</v>
      </c>
      <c r="NH170" s="59">
        <f t="shared" si="320"/>
        <v>0</v>
      </c>
      <c r="NI170">
        <f t="shared" si="321"/>
        <v>50</v>
      </c>
      <c r="NJ170">
        <f t="shared" si="322"/>
        <v>13</v>
      </c>
      <c r="NK170" s="34">
        <f t="shared" si="323"/>
        <v>26</v>
      </c>
    </row>
    <row r="171" spans="1:375" x14ac:dyDescent="0.2">
      <c r="A171" t="s">
        <v>259</v>
      </c>
      <c r="B171">
        <v>170</v>
      </c>
      <c r="C171" s="26">
        <v>43119</v>
      </c>
      <c r="D171">
        <v>7</v>
      </c>
      <c r="E171">
        <v>8</v>
      </c>
      <c r="F171">
        <v>7</v>
      </c>
      <c r="G171">
        <v>1</v>
      </c>
      <c r="H171">
        <v>0</v>
      </c>
      <c r="I171">
        <v>0</v>
      </c>
      <c r="J171">
        <v>0</v>
      </c>
      <c r="K171">
        <v>0</v>
      </c>
      <c r="L171">
        <v>1</v>
      </c>
      <c r="M171">
        <v>2</v>
      </c>
      <c r="N171">
        <v>4</v>
      </c>
      <c r="O171">
        <v>0</v>
      </c>
      <c r="P171">
        <v>0</v>
      </c>
      <c r="Q171">
        <v>0</v>
      </c>
      <c r="R171">
        <v>3</v>
      </c>
      <c r="S171">
        <v>0</v>
      </c>
      <c r="T171">
        <f t="shared" si="332"/>
        <v>0</v>
      </c>
      <c r="U171">
        <f t="shared" si="333"/>
        <v>2</v>
      </c>
      <c r="V171" s="35">
        <f t="shared" si="334"/>
        <v>11</v>
      </c>
      <c r="W171">
        <v>2</v>
      </c>
      <c r="X171">
        <v>0</v>
      </c>
      <c r="Y171">
        <v>0</v>
      </c>
      <c r="Z171">
        <v>0</v>
      </c>
      <c r="AA171">
        <v>0</v>
      </c>
      <c r="AB171">
        <v>0</v>
      </c>
      <c r="AC171">
        <v>0</v>
      </c>
      <c r="AD171">
        <v>0</v>
      </c>
      <c r="AE171">
        <v>0</v>
      </c>
      <c r="AF171">
        <v>0</v>
      </c>
      <c r="AG171">
        <v>0</v>
      </c>
      <c r="AH171">
        <v>0</v>
      </c>
      <c r="AI171">
        <v>0</v>
      </c>
      <c r="AJ171" s="38">
        <f t="shared" si="297"/>
        <v>0</v>
      </c>
      <c r="AK171" s="38">
        <f t="shared" si="298"/>
        <v>0</v>
      </c>
      <c r="AL171" s="38">
        <f t="shared" si="299"/>
        <v>2</v>
      </c>
      <c r="AM171" s="38">
        <f t="shared" si="300"/>
        <v>2</v>
      </c>
      <c r="AN171">
        <v>1</v>
      </c>
      <c r="AO171">
        <v>0</v>
      </c>
      <c r="AP171">
        <v>0</v>
      </c>
      <c r="AQ171">
        <v>0</v>
      </c>
      <c r="AR171">
        <v>0</v>
      </c>
      <c r="AS171">
        <v>1</v>
      </c>
      <c r="AT171">
        <v>0</v>
      </c>
      <c r="AU171">
        <v>0</v>
      </c>
      <c r="AV171">
        <v>0</v>
      </c>
      <c r="AW171">
        <v>0</v>
      </c>
      <c r="AX171">
        <v>1</v>
      </c>
      <c r="AY171">
        <v>0</v>
      </c>
      <c r="AZ171">
        <v>0</v>
      </c>
      <c r="BA171">
        <v>0</v>
      </c>
      <c r="BB171">
        <v>0</v>
      </c>
      <c r="BC171">
        <v>1</v>
      </c>
      <c r="BD171">
        <v>0</v>
      </c>
      <c r="BE171">
        <v>0</v>
      </c>
      <c r="BF171">
        <v>0</v>
      </c>
      <c r="BG171">
        <v>0</v>
      </c>
      <c r="BH171">
        <v>1</v>
      </c>
      <c r="BI171">
        <v>0</v>
      </c>
      <c r="BJ171">
        <v>0</v>
      </c>
      <c r="BK171">
        <v>0</v>
      </c>
      <c r="BL171">
        <v>0</v>
      </c>
      <c r="BM171">
        <v>1</v>
      </c>
      <c r="BN171">
        <v>0</v>
      </c>
      <c r="BO171">
        <v>0</v>
      </c>
      <c r="BP171">
        <v>0</v>
      </c>
      <c r="BQ171">
        <v>0</v>
      </c>
      <c r="BR171">
        <v>1</v>
      </c>
      <c r="BS171">
        <v>0</v>
      </c>
      <c r="BT171">
        <v>0</v>
      </c>
      <c r="BU171">
        <v>0</v>
      </c>
      <c r="BV171">
        <v>0</v>
      </c>
      <c r="BW171">
        <v>1</v>
      </c>
      <c r="BX171">
        <v>0</v>
      </c>
      <c r="BY171">
        <v>0</v>
      </c>
      <c r="BZ171">
        <v>0</v>
      </c>
      <c r="CA171">
        <v>0</v>
      </c>
      <c r="CB171">
        <v>1</v>
      </c>
      <c r="CC171">
        <v>0</v>
      </c>
      <c r="CD171">
        <v>0</v>
      </c>
      <c r="CE171">
        <v>0</v>
      </c>
      <c r="CF171">
        <v>0</v>
      </c>
      <c r="CG171">
        <v>1</v>
      </c>
      <c r="CH171">
        <v>0</v>
      </c>
      <c r="CI171">
        <v>0</v>
      </c>
      <c r="CJ171">
        <v>0</v>
      </c>
      <c r="CK171">
        <v>0</v>
      </c>
      <c r="CL171">
        <v>1</v>
      </c>
      <c r="CM171">
        <v>0</v>
      </c>
      <c r="CN171">
        <v>0</v>
      </c>
      <c r="CO171">
        <v>0</v>
      </c>
      <c r="CP171">
        <v>0</v>
      </c>
      <c r="CQ171">
        <v>1</v>
      </c>
      <c r="CR171">
        <v>0</v>
      </c>
      <c r="CS171">
        <v>0</v>
      </c>
      <c r="CT171">
        <v>0</v>
      </c>
      <c r="CU171">
        <v>0</v>
      </c>
      <c r="CV171">
        <v>1</v>
      </c>
      <c r="CW171">
        <v>0</v>
      </c>
      <c r="CX171">
        <v>0</v>
      </c>
      <c r="CY171">
        <v>0</v>
      </c>
      <c r="CZ171">
        <v>0</v>
      </c>
      <c r="DA171">
        <v>1</v>
      </c>
      <c r="DB171">
        <v>0</v>
      </c>
      <c r="DC171">
        <v>0</v>
      </c>
      <c r="DD171">
        <v>0</v>
      </c>
      <c r="DE171">
        <v>0</v>
      </c>
      <c r="DF171">
        <v>1</v>
      </c>
      <c r="DG171">
        <v>0</v>
      </c>
      <c r="DH171">
        <v>0</v>
      </c>
      <c r="DI171">
        <v>0</v>
      </c>
      <c r="DJ171">
        <v>0</v>
      </c>
      <c r="DK171">
        <v>0</v>
      </c>
      <c r="DL171">
        <v>1</v>
      </c>
      <c r="DM171">
        <v>0</v>
      </c>
      <c r="DN171">
        <v>0</v>
      </c>
      <c r="DO171">
        <v>0</v>
      </c>
      <c r="DP171">
        <v>1</v>
      </c>
      <c r="DQ171">
        <v>0</v>
      </c>
      <c r="DR171">
        <v>0</v>
      </c>
      <c r="DS171">
        <v>0</v>
      </c>
      <c r="DT171">
        <v>0</v>
      </c>
      <c r="DU171">
        <v>1</v>
      </c>
      <c r="DV171">
        <v>0</v>
      </c>
      <c r="DW171">
        <v>0</v>
      </c>
      <c r="DX171">
        <v>0</v>
      </c>
      <c r="DY171">
        <v>0</v>
      </c>
      <c r="DZ171">
        <v>1</v>
      </c>
      <c r="EA171">
        <v>0</v>
      </c>
      <c r="EB171">
        <v>0</v>
      </c>
      <c r="EC171">
        <v>0</v>
      </c>
      <c r="ED171">
        <v>0</v>
      </c>
      <c r="EF171">
        <v>1</v>
      </c>
      <c r="EG171">
        <v>0</v>
      </c>
      <c r="EH171">
        <v>0</v>
      </c>
      <c r="EI171">
        <v>0</v>
      </c>
      <c r="EJ171">
        <v>0</v>
      </c>
      <c r="EK171">
        <v>1</v>
      </c>
      <c r="EL171">
        <v>0</v>
      </c>
      <c r="EM171">
        <v>0</v>
      </c>
      <c r="EN171">
        <v>0</v>
      </c>
      <c r="EO171">
        <v>0</v>
      </c>
      <c r="EP171" s="40">
        <f t="shared" si="342"/>
        <v>0</v>
      </c>
      <c r="EQ171" s="40">
        <f t="shared" si="343"/>
        <v>0</v>
      </c>
      <c r="ER171" s="40">
        <f t="shared" si="344"/>
        <v>0</v>
      </c>
      <c r="ES171" s="40">
        <f t="shared" si="345"/>
        <v>0</v>
      </c>
      <c r="ET171" s="40">
        <f t="shared" si="346"/>
        <v>0</v>
      </c>
      <c r="EU171" s="40">
        <f t="shared" si="347"/>
        <v>0</v>
      </c>
      <c r="EV171" s="40">
        <f t="shared" si="348"/>
        <v>0</v>
      </c>
      <c r="EW171" s="40">
        <f t="shared" si="349"/>
        <v>0</v>
      </c>
      <c r="EX171" s="40">
        <f t="shared" si="350"/>
        <v>0</v>
      </c>
      <c r="EY171" s="40">
        <f t="shared" si="351"/>
        <v>0</v>
      </c>
      <c r="EZ171" s="40">
        <f t="shared" si="352"/>
        <v>0</v>
      </c>
      <c r="FA171" s="40">
        <f t="shared" si="353"/>
        <v>0</v>
      </c>
      <c r="FB171" s="40">
        <f t="shared" si="354"/>
        <v>0</v>
      </c>
      <c r="FC171" s="40">
        <f t="shared" si="355"/>
        <v>0</v>
      </c>
      <c r="FD171" s="40">
        <f t="shared" si="356"/>
        <v>0</v>
      </c>
      <c r="FE171" s="40">
        <f t="shared" si="357"/>
        <v>1</v>
      </c>
      <c r="FF171" s="40">
        <f t="shared" si="358"/>
        <v>0</v>
      </c>
      <c r="FG171" s="40">
        <f t="shared" si="359"/>
        <v>0</v>
      </c>
      <c r="FH171" s="40">
        <f t="shared" si="360"/>
        <v>0</v>
      </c>
      <c r="FI171" s="40">
        <f t="shared" si="361"/>
        <v>0</v>
      </c>
      <c r="FJ171" s="40">
        <f t="shared" si="362"/>
        <v>0</v>
      </c>
      <c r="FK171" s="38">
        <f t="shared" si="336"/>
        <v>1</v>
      </c>
      <c r="FL171">
        <v>6</v>
      </c>
      <c r="FM171">
        <v>6</v>
      </c>
      <c r="FN171">
        <v>6</v>
      </c>
      <c r="FO171">
        <v>6</v>
      </c>
      <c r="FP171">
        <v>6</v>
      </c>
      <c r="FQ171">
        <v>6</v>
      </c>
      <c r="FR171">
        <v>6</v>
      </c>
      <c r="FS171">
        <v>6</v>
      </c>
      <c r="FT171">
        <v>5</v>
      </c>
      <c r="FU171">
        <v>1</v>
      </c>
      <c r="FV171" s="38">
        <f t="shared" si="301"/>
        <v>31</v>
      </c>
      <c r="FW171" s="38">
        <f t="shared" si="302"/>
        <v>23</v>
      </c>
      <c r="FX171">
        <v>4</v>
      </c>
      <c r="FY171">
        <v>5</v>
      </c>
      <c r="FZ171">
        <v>5</v>
      </c>
      <c r="GA171">
        <v>4</v>
      </c>
      <c r="GB171">
        <v>5</v>
      </c>
      <c r="GC171">
        <v>5</v>
      </c>
      <c r="GD171">
        <v>5</v>
      </c>
      <c r="GE171">
        <v>3</v>
      </c>
      <c r="GF171">
        <v>3</v>
      </c>
      <c r="GG171">
        <v>3</v>
      </c>
      <c r="GH171">
        <v>3</v>
      </c>
      <c r="GI171">
        <v>5</v>
      </c>
      <c r="GJ171">
        <v>4</v>
      </c>
      <c r="GK171">
        <v>4</v>
      </c>
      <c r="GL171">
        <v>4</v>
      </c>
      <c r="GM171">
        <v>4</v>
      </c>
      <c r="GN171">
        <v>3</v>
      </c>
      <c r="GO171">
        <v>3</v>
      </c>
      <c r="GP171">
        <v>2</v>
      </c>
      <c r="GQ171">
        <v>4</v>
      </c>
      <c r="GR171">
        <v>4</v>
      </c>
      <c r="GS171">
        <v>4</v>
      </c>
      <c r="GT171">
        <v>3</v>
      </c>
      <c r="GU171">
        <v>4</v>
      </c>
      <c r="GV171">
        <v>5</v>
      </c>
      <c r="GW171">
        <v>3</v>
      </c>
      <c r="GX171">
        <v>3</v>
      </c>
      <c r="GY171">
        <v>3</v>
      </c>
      <c r="GZ171">
        <v>3</v>
      </c>
      <c r="HA171">
        <v>3</v>
      </c>
      <c r="HB171">
        <v>5</v>
      </c>
      <c r="HC171">
        <v>5</v>
      </c>
      <c r="HD171" s="38">
        <f t="shared" si="303"/>
        <v>4.5</v>
      </c>
      <c r="HE171" s="38">
        <f t="shared" si="304"/>
        <v>5</v>
      </c>
      <c r="HF171" s="38">
        <f t="shared" si="305"/>
        <v>3</v>
      </c>
      <c r="HG171" s="38">
        <f t="shared" si="306"/>
        <v>3.8571428571428572</v>
      </c>
      <c r="HH171" s="38">
        <f t="shared" si="307"/>
        <v>3.4</v>
      </c>
      <c r="HI171" s="38">
        <f t="shared" si="308"/>
        <v>3.75</v>
      </c>
      <c r="HJ171" s="38">
        <f t="shared" si="309"/>
        <v>3</v>
      </c>
      <c r="HK171" s="38">
        <f t="shared" si="310"/>
        <v>4.333333333333333</v>
      </c>
      <c r="HL171">
        <v>2007</v>
      </c>
      <c r="HM171">
        <v>1</v>
      </c>
      <c r="HN171" t="s">
        <v>1143</v>
      </c>
      <c r="HO171">
        <v>4</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1</v>
      </c>
      <c r="IY171">
        <v>0</v>
      </c>
      <c r="IZ171">
        <v>0</v>
      </c>
      <c r="JA171">
        <v>1</v>
      </c>
      <c r="JB171">
        <v>0</v>
      </c>
      <c r="JC171">
        <v>1</v>
      </c>
      <c r="JD171">
        <v>0</v>
      </c>
      <c r="JE171">
        <v>0</v>
      </c>
      <c r="JF171">
        <v>1</v>
      </c>
      <c r="JG171">
        <v>1</v>
      </c>
      <c r="JH171">
        <v>0</v>
      </c>
      <c r="JI171">
        <v>0</v>
      </c>
      <c r="JJ171">
        <v>1</v>
      </c>
      <c r="JK171">
        <v>1</v>
      </c>
      <c r="JL171">
        <v>0</v>
      </c>
      <c r="JM171">
        <v>0</v>
      </c>
      <c r="JN171">
        <v>0</v>
      </c>
      <c r="JO171">
        <v>2</v>
      </c>
      <c r="JP171">
        <v>3</v>
      </c>
      <c r="JQ171">
        <v>2</v>
      </c>
      <c r="JR171">
        <v>2</v>
      </c>
      <c r="JS171">
        <v>0</v>
      </c>
      <c r="JT171">
        <v>0</v>
      </c>
      <c r="JU171">
        <v>3</v>
      </c>
      <c r="JV171">
        <v>2</v>
      </c>
      <c r="JW171">
        <v>0</v>
      </c>
      <c r="JX171">
        <v>2</v>
      </c>
      <c r="JY171">
        <v>0</v>
      </c>
      <c r="JZ171">
        <v>0</v>
      </c>
      <c r="KA171">
        <v>0</v>
      </c>
      <c r="KB171">
        <v>0</v>
      </c>
      <c r="KC171">
        <v>0</v>
      </c>
      <c r="KD171" s="52">
        <f t="shared" si="311"/>
        <v>16</v>
      </c>
      <c r="KE171" s="48">
        <f t="shared" si="312"/>
        <v>0</v>
      </c>
      <c r="KF171" s="53">
        <f t="shared" si="313"/>
        <v>16</v>
      </c>
      <c r="KG171">
        <v>78</v>
      </c>
      <c r="KH171">
        <v>1</v>
      </c>
      <c r="KI171">
        <v>0</v>
      </c>
      <c r="KJ171">
        <v>0</v>
      </c>
      <c r="KK171">
        <v>0</v>
      </c>
      <c r="KL171">
        <v>0</v>
      </c>
      <c r="KM171">
        <v>0</v>
      </c>
      <c r="KN171">
        <v>0</v>
      </c>
      <c r="KO171">
        <v>0</v>
      </c>
      <c r="KP171">
        <v>0</v>
      </c>
      <c r="KQ171">
        <v>0</v>
      </c>
      <c r="KR171">
        <v>0</v>
      </c>
      <c r="KS171" t="s">
        <v>584</v>
      </c>
      <c r="KT171" t="s">
        <v>1144</v>
      </c>
      <c r="KU171" t="s">
        <v>584</v>
      </c>
      <c r="KV171">
        <v>3</v>
      </c>
      <c r="KW171">
        <v>1</v>
      </c>
      <c r="KX171">
        <v>1</v>
      </c>
      <c r="KY171">
        <v>1</v>
      </c>
      <c r="KZ171">
        <v>1</v>
      </c>
      <c r="LA171">
        <v>2</v>
      </c>
      <c r="LB171">
        <v>2</v>
      </c>
      <c r="LC171">
        <v>2</v>
      </c>
      <c r="LD171">
        <v>2</v>
      </c>
      <c r="LE171">
        <v>1</v>
      </c>
      <c r="LF171">
        <v>1</v>
      </c>
      <c r="LG171" t="s">
        <v>584</v>
      </c>
      <c r="LH171">
        <v>1</v>
      </c>
      <c r="LI171">
        <v>1</v>
      </c>
      <c r="LJ171">
        <v>1</v>
      </c>
      <c r="LK171">
        <v>1</v>
      </c>
      <c r="LL171">
        <v>1</v>
      </c>
      <c r="LM171">
        <v>1</v>
      </c>
      <c r="LN171">
        <v>5</v>
      </c>
      <c r="LO171">
        <v>5</v>
      </c>
      <c r="LP171">
        <v>1</v>
      </c>
      <c r="LQ171">
        <v>1</v>
      </c>
      <c r="LR171">
        <v>1</v>
      </c>
      <c r="LS171">
        <v>1</v>
      </c>
      <c r="LT171">
        <v>2</v>
      </c>
      <c r="LU171">
        <v>1</v>
      </c>
      <c r="LV171">
        <v>1</v>
      </c>
      <c r="LW171">
        <v>1</v>
      </c>
      <c r="LX171">
        <v>5</v>
      </c>
      <c r="LY171">
        <v>1</v>
      </c>
      <c r="LZ171">
        <v>2</v>
      </c>
      <c r="MA171">
        <v>1</v>
      </c>
      <c r="MB171" s="3">
        <f t="shared" si="337"/>
        <v>1</v>
      </c>
      <c r="MC171" s="3">
        <f t="shared" si="363"/>
        <v>5</v>
      </c>
      <c r="MD171" s="3">
        <f t="shared" ref="MD171:MD180" si="371">LJ171</f>
        <v>1</v>
      </c>
      <c r="ME171" s="3">
        <f t="shared" ref="ME171:ME180" si="372">LK171</f>
        <v>1</v>
      </c>
      <c r="MF171" s="3">
        <f t="shared" si="369"/>
        <v>1</v>
      </c>
      <c r="MG171" s="3">
        <f t="shared" si="370"/>
        <v>1</v>
      </c>
      <c r="MH171" s="3">
        <f t="shared" si="364"/>
        <v>1</v>
      </c>
      <c r="MI171" s="3">
        <f t="shared" si="365"/>
        <v>1</v>
      </c>
      <c r="MJ171" s="3">
        <f t="shared" si="314"/>
        <v>1</v>
      </c>
      <c r="MK171" s="3">
        <f t="shared" ref="MK171:MK180" si="373">LQ171</f>
        <v>1</v>
      </c>
      <c r="ML171" s="3">
        <f t="shared" si="338"/>
        <v>1</v>
      </c>
      <c r="MM171" s="3">
        <f t="shared" si="340"/>
        <v>1</v>
      </c>
      <c r="MN171" s="3">
        <f t="shared" si="339"/>
        <v>2</v>
      </c>
      <c r="MO171" s="3">
        <f t="shared" si="341"/>
        <v>1</v>
      </c>
      <c r="MP171" s="3">
        <f t="shared" si="318"/>
        <v>1</v>
      </c>
      <c r="MQ171" s="3">
        <f t="shared" si="319"/>
        <v>1</v>
      </c>
      <c r="MR171" s="3">
        <f t="shared" si="331"/>
        <v>5</v>
      </c>
      <c r="MS171" s="3">
        <f t="shared" si="366"/>
        <v>5</v>
      </c>
      <c r="MT171" s="3">
        <f t="shared" si="330"/>
        <v>2</v>
      </c>
      <c r="MU171" s="3">
        <f t="shared" si="367"/>
        <v>5</v>
      </c>
      <c r="MV171" s="34">
        <f t="shared" si="368"/>
        <v>38</v>
      </c>
      <c r="MW171">
        <v>2</v>
      </c>
      <c r="MX171">
        <v>0</v>
      </c>
      <c r="MY171">
        <v>2</v>
      </c>
      <c r="MZ171">
        <v>1</v>
      </c>
      <c r="NA171">
        <v>3</v>
      </c>
      <c r="NB171">
        <v>3</v>
      </c>
      <c r="NC171">
        <v>1</v>
      </c>
      <c r="ND171">
        <v>1</v>
      </c>
      <c r="NE171">
        <v>1</v>
      </c>
      <c r="NF171">
        <v>1</v>
      </c>
      <c r="NG171">
        <v>2</v>
      </c>
      <c r="NH171" s="59">
        <f t="shared" si="320"/>
        <v>0</v>
      </c>
      <c r="NI171">
        <f t="shared" si="321"/>
        <v>50</v>
      </c>
      <c r="NJ171">
        <f t="shared" si="322"/>
        <v>15</v>
      </c>
      <c r="NK171" s="34">
        <f t="shared" si="323"/>
        <v>30</v>
      </c>
    </row>
    <row r="172" spans="1:375" x14ac:dyDescent="0.2">
      <c r="A172" t="s">
        <v>260</v>
      </c>
      <c r="B172">
        <v>171</v>
      </c>
      <c r="C172" s="26">
        <v>43118</v>
      </c>
      <c r="D172">
        <v>2</v>
      </c>
      <c r="E172">
        <v>6</v>
      </c>
      <c r="F172">
        <v>6</v>
      </c>
      <c r="G172">
        <v>1</v>
      </c>
      <c r="H172">
        <v>0</v>
      </c>
      <c r="I172">
        <v>0</v>
      </c>
      <c r="J172">
        <v>0</v>
      </c>
      <c r="K172">
        <v>0</v>
      </c>
      <c r="L172">
        <v>0</v>
      </c>
      <c r="M172">
        <v>0</v>
      </c>
      <c r="N172">
        <v>0</v>
      </c>
      <c r="O172">
        <v>0</v>
      </c>
      <c r="P172">
        <v>0</v>
      </c>
      <c r="Q172">
        <v>0</v>
      </c>
      <c r="R172">
        <v>0</v>
      </c>
      <c r="S172">
        <v>0</v>
      </c>
      <c r="T172">
        <f t="shared" si="332"/>
        <v>0</v>
      </c>
      <c r="U172">
        <f t="shared" si="333"/>
        <v>0</v>
      </c>
      <c r="V172" s="35">
        <f t="shared" si="334"/>
        <v>0</v>
      </c>
      <c r="W172">
        <v>1</v>
      </c>
      <c r="X172">
        <v>0</v>
      </c>
      <c r="Y172">
        <v>0</v>
      </c>
      <c r="Z172">
        <v>0</v>
      </c>
      <c r="AA172">
        <v>0</v>
      </c>
      <c r="AB172">
        <v>0</v>
      </c>
      <c r="AC172">
        <v>1</v>
      </c>
      <c r="AD172">
        <v>1</v>
      </c>
      <c r="AE172">
        <v>0</v>
      </c>
      <c r="AF172">
        <v>0</v>
      </c>
      <c r="AG172">
        <v>0</v>
      </c>
      <c r="AH172">
        <v>2</v>
      </c>
      <c r="AI172">
        <v>2</v>
      </c>
      <c r="AJ172" s="38">
        <f t="shared" si="297"/>
        <v>1</v>
      </c>
      <c r="AK172" s="38">
        <f t="shared" si="298"/>
        <v>3</v>
      </c>
      <c r="AL172" s="38">
        <f t="shared" si="299"/>
        <v>3</v>
      </c>
      <c r="AM172" s="38">
        <f t="shared" si="300"/>
        <v>7</v>
      </c>
      <c r="AN172">
        <v>1</v>
      </c>
      <c r="AO172">
        <v>0</v>
      </c>
      <c r="AP172">
        <v>0</v>
      </c>
      <c r="AQ172">
        <v>0</v>
      </c>
      <c r="AR172">
        <v>0</v>
      </c>
      <c r="AS172">
        <v>1</v>
      </c>
      <c r="AT172">
        <v>0</v>
      </c>
      <c r="AU172">
        <v>0</v>
      </c>
      <c r="AV172">
        <v>0</v>
      </c>
      <c r="AW172">
        <v>0</v>
      </c>
      <c r="AX172">
        <v>1</v>
      </c>
      <c r="AY172">
        <v>0</v>
      </c>
      <c r="AZ172">
        <v>0</v>
      </c>
      <c r="BA172">
        <v>0</v>
      </c>
      <c r="BB172">
        <v>0</v>
      </c>
      <c r="BC172">
        <v>1</v>
      </c>
      <c r="BD172">
        <v>0</v>
      </c>
      <c r="BE172">
        <v>0</v>
      </c>
      <c r="BF172">
        <v>0</v>
      </c>
      <c r="BG172">
        <v>0</v>
      </c>
      <c r="BH172">
        <v>1</v>
      </c>
      <c r="BI172">
        <v>0</v>
      </c>
      <c r="BJ172">
        <v>0</v>
      </c>
      <c r="BK172">
        <v>0</v>
      </c>
      <c r="BL172">
        <v>0</v>
      </c>
      <c r="BM172">
        <v>1</v>
      </c>
      <c r="BN172">
        <v>0</v>
      </c>
      <c r="BO172">
        <v>0</v>
      </c>
      <c r="BP172">
        <v>0</v>
      </c>
      <c r="BQ172">
        <v>0</v>
      </c>
      <c r="BR172">
        <v>1</v>
      </c>
      <c r="BS172">
        <v>0</v>
      </c>
      <c r="BT172">
        <v>0</v>
      </c>
      <c r="BU172">
        <v>0</v>
      </c>
      <c r="BV172">
        <v>0</v>
      </c>
      <c r="BW172">
        <v>1</v>
      </c>
      <c r="BX172">
        <v>0</v>
      </c>
      <c r="BY172">
        <v>0</v>
      </c>
      <c r="BZ172">
        <v>0</v>
      </c>
      <c r="CA172">
        <v>0</v>
      </c>
      <c r="CB172">
        <v>1</v>
      </c>
      <c r="CC172">
        <v>0</v>
      </c>
      <c r="CD172">
        <v>0</v>
      </c>
      <c r="CE172">
        <v>0</v>
      </c>
      <c r="CF172">
        <v>0</v>
      </c>
      <c r="CG172">
        <v>1</v>
      </c>
      <c r="CH172">
        <v>0</v>
      </c>
      <c r="CI172">
        <v>0</v>
      </c>
      <c r="CJ172">
        <v>0</v>
      </c>
      <c r="CK172">
        <v>0</v>
      </c>
      <c r="CL172">
        <v>1</v>
      </c>
      <c r="CM172">
        <v>0</v>
      </c>
      <c r="CN172">
        <v>0</v>
      </c>
      <c r="CO172">
        <v>0</v>
      </c>
      <c r="CP172">
        <v>0</v>
      </c>
      <c r="CQ172">
        <v>1</v>
      </c>
      <c r="CR172">
        <v>0</v>
      </c>
      <c r="CS172">
        <v>0</v>
      </c>
      <c r="CT172">
        <v>0</v>
      </c>
      <c r="CU172">
        <v>0</v>
      </c>
      <c r="CV172">
        <v>1</v>
      </c>
      <c r="CW172">
        <v>0</v>
      </c>
      <c r="CX172">
        <v>0</v>
      </c>
      <c r="CY172">
        <v>0</v>
      </c>
      <c r="CZ172">
        <v>0</v>
      </c>
      <c r="DA172">
        <v>1</v>
      </c>
      <c r="DB172">
        <v>0</v>
      </c>
      <c r="DC172">
        <v>0</v>
      </c>
      <c r="DD172">
        <v>0</v>
      </c>
      <c r="DE172">
        <v>0</v>
      </c>
      <c r="DF172">
        <v>1</v>
      </c>
      <c r="DG172">
        <v>0</v>
      </c>
      <c r="DH172">
        <v>0</v>
      </c>
      <c r="DI172">
        <v>0</v>
      </c>
      <c r="DJ172">
        <v>0</v>
      </c>
      <c r="DK172">
        <v>1</v>
      </c>
      <c r="DL172">
        <v>0</v>
      </c>
      <c r="DM172">
        <v>0</v>
      </c>
      <c r="DN172">
        <v>0</v>
      </c>
      <c r="DO172">
        <v>0</v>
      </c>
      <c r="DP172">
        <v>1</v>
      </c>
      <c r="DQ172">
        <v>0</v>
      </c>
      <c r="DR172">
        <v>0</v>
      </c>
      <c r="DS172">
        <v>0</v>
      </c>
      <c r="DT172">
        <v>0</v>
      </c>
      <c r="DU172">
        <v>1</v>
      </c>
      <c r="DV172">
        <v>0</v>
      </c>
      <c r="DW172">
        <v>0</v>
      </c>
      <c r="DX172">
        <v>0</v>
      </c>
      <c r="DY172">
        <v>0</v>
      </c>
      <c r="DZ172">
        <v>1</v>
      </c>
      <c r="EA172">
        <v>0</v>
      </c>
      <c r="EB172">
        <v>0</v>
      </c>
      <c r="EC172">
        <v>0</v>
      </c>
      <c r="ED172">
        <v>0</v>
      </c>
      <c r="EF172">
        <v>1</v>
      </c>
      <c r="EG172">
        <v>0</v>
      </c>
      <c r="EH172">
        <v>0</v>
      </c>
      <c r="EI172">
        <v>0</v>
      </c>
      <c r="EJ172">
        <v>0</v>
      </c>
      <c r="EK172">
        <v>1</v>
      </c>
      <c r="EL172">
        <v>0</v>
      </c>
      <c r="EM172">
        <v>0</v>
      </c>
      <c r="EN172">
        <v>0</v>
      </c>
      <c r="EO172">
        <v>0</v>
      </c>
      <c r="EP172" s="40">
        <f t="shared" si="342"/>
        <v>0</v>
      </c>
      <c r="EQ172" s="40">
        <f t="shared" si="343"/>
        <v>0</v>
      </c>
      <c r="ER172" s="40">
        <f t="shared" si="344"/>
        <v>0</v>
      </c>
      <c r="ES172" s="40">
        <f t="shared" si="345"/>
        <v>0</v>
      </c>
      <c r="ET172" s="40">
        <f t="shared" si="346"/>
        <v>0</v>
      </c>
      <c r="EU172" s="40">
        <f t="shared" si="347"/>
        <v>0</v>
      </c>
      <c r="EV172" s="40">
        <f t="shared" si="348"/>
        <v>0</v>
      </c>
      <c r="EW172" s="40">
        <f t="shared" si="349"/>
        <v>0</v>
      </c>
      <c r="EX172" s="40">
        <f t="shared" si="350"/>
        <v>0</v>
      </c>
      <c r="EY172" s="40">
        <f t="shared" si="351"/>
        <v>0</v>
      </c>
      <c r="EZ172" s="40">
        <f t="shared" si="352"/>
        <v>0</v>
      </c>
      <c r="FA172" s="40">
        <f t="shared" si="353"/>
        <v>0</v>
      </c>
      <c r="FB172" s="40">
        <f t="shared" si="354"/>
        <v>0</v>
      </c>
      <c r="FC172" s="40">
        <f t="shared" si="355"/>
        <v>0</v>
      </c>
      <c r="FD172" s="40">
        <f t="shared" si="356"/>
        <v>0</v>
      </c>
      <c r="FE172" s="40">
        <f t="shared" si="357"/>
        <v>0</v>
      </c>
      <c r="FF172" s="40">
        <f t="shared" si="358"/>
        <v>0</v>
      </c>
      <c r="FG172" s="40">
        <f t="shared" si="359"/>
        <v>0</v>
      </c>
      <c r="FH172" s="40">
        <f t="shared" si="360"/>
        <v>0</v>
      </c>
      <c r="FI172" s="40">
        <f t="shared" si="361"/>
        <v>0</v>
      </c>
      <c r="FJ172" s="40">
        <f t="shared" si="362"/>
        <v>0</v>
      </c>
      <c r="FK172" s="38">
        <f t="shared" si="336"/>
        <v>0</v>
      </c>
      <c r="FL172">
        <v>3</v>
      </c>
      <c r="FM172">
        <v>7</v>
      </c>
      <c r="FN172">
        <v>7</v>
      </c>
      <c r="FO172">
        <v>3</v>
      </c>
      <c r="FP172">
        <v>3</v>
      </c>
      <c r="FQ172">
        <v>6</v>
      </c>
      <c r="FR172">
        <v>1</v>
      </c>
      <c r="FS172">
        <v>1</v>
      </c>
      <c r="FT172">
        <v>6</v>
      </c>
      <c r="FU172">
        <v>6</v>
      </c>
      <c r="FV172" s="38">
        <f t="shared" si="301"/>
        <v>21</v>
      </c>
      <c r="FW172" s="38">
        <f t="shared" si="302"/>
        <v>22</v>
      </c>
      <c r="FX172">
        <v>3</v>
      </c>
      <c r="FY172">
        <v>2</v>
      </c>
      <c r="FZ172">
        <v>2</v>
      </c>
      <c r="GA172">
        <v>2</v>
      </c>
      <c r="GB172">
        <v>3</v>
      </c>
      <c r="GC172">
        <v>2</v>
      </c>
      <c r="GD172">
        <v>2</v>
      </c>
      <c r="GE172">
        <v>3</v>
      </c>
      <c r="GF172">
        <v>2</v>
      </c>
      <c r="GG172">
        <v>2</v>
      </c>
      <c r="GH172">
        <v>2</v>
      </c>
      <c r="GI172">
        <v>2</v>
      </c>
      <c r="GJ172">
        <v>2</v>
      </c>
      <c r="GK172">
        <v>2</v>
      </c>
      <c r="GL172">
        <v>2</v>
      </c>
      <c r="GM172">
        <v>2</v>
      </c>
      <c r="GN172">
        <v>2</v>
      </c>
      <c r="GO172">
        <v>3</v>
      </c>
      <c r="GP172">
        <v>3</v>
      </c>
      <c r="GQ172">
        <v>2</v>
      </c>
      <c r="GR172">
        <v>2</v>
      </c>
      <c r="GS172">
        <v>2</v>
      </c>
      <c r="GT172">
        <v>3</v>
      </c>
      <c r="GU172">
        <v>2</v>
      </c>
      <c r="GV172">
        <v>2</v>
      </c>
      <c r="GW172">
        <v>3</v>
      </c>
      <c r="GX172">
        <v>3</v>
      </c>
      <c r="GY172">
        <v>2</v>
      </c>
      <c r="GZ172">
        <v>2</v>
      </c>
      <c r="HA172">
        <v>1</v>
      </c>
      <c r="HB172">
        <v>1</v>
      </c>
      <c r="HC172">
        <v>1</v>
      </c>
      <c r="HD172" s="38">
        <f t="shared" si="303"/>
        <v>2.25</v>
      </c>
      <c r="HE172" s="38">
        <f t="shared" si="304"/>
        <v>2.3333333333333335</v>
      </c>
      <c r="HF172" s="38">
        <f t="shared" si="305"/>
        <v>2.3333333333333335</v>
      </c>
      <c r="HG172" s="38">
        <f t="shared" si="306"/>
        <v>2</v>
      </c>
      <c r="HH172" s="38">
        <f t="shared" si="307"/>
        <v>2.4</v>
      </c>
      <c r="HI172" s="38">
        <f t="shared" si="308"/>
        <v>2.5</v>
      </c>
      <c r="HJ172" s="38">
        <f t="shared" si="309"/>
        <v>2.3333333333333335</v>
      </c>
      <c r="HK172" s="38">
        <f t="shared" si="310"/>
        <v>1</v>
      </c>
      <c r="HL172" t="s">
        <v>1040</v>
      </c>
      <c r="HM172">
        <v>0</v>
      </c>
      <c r="HN172" t="s">
        <v>584</v>
      </c>
      <c r="HO172">
        <v>1</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1</v>
      </c>
      <c r="JG172">
        <v>1</v>
      </c>
      <c r="JH172">
        <v>0</v>
      </c>
      <c r="JI172">
        <v>0</v>
      </c>
      <c r="JJ172">
        <v>0</v>
      </c>
      <c r="JK172">
        <v>0</v>
      </c>
      <c r="JL172">
        <v>0</v>
      </c>
      <c r="JM172">
        <v>0</v>
      </c>
      <c r="JN172">
        <v>0</v>
      </c>
      <c r="JO172">
        <v>0</v>
      </c>
      <c r="JP172">
        <v>0</v>
      </c>
      <c r="JQ172">
        <v>2</v>
      </c>
      <c r="JR172">
        <v>0</v>
      </c>
      <c r="JS172">
        <v>0</v>
      </c>
      <c r="JT172">
        <v>0</v>
      </c>
      <c r="JU172">
        <v>0</v>
      </c>
      <c r="JV172">
        <v>2</v>
      </c>
      <c r="JW172">
        <v>0</v>
      </c>
      <c r="JX172">
        <v>0</v>
      </c>
      <c r="JY172">
        <v>0</v>
      </c>
      <c r="JZ172">
        <v>0</v>
      </c>
      <c r="KA172">
        <v>0</v>
      </c>
      <c r="KB172">
        <v>0</v>
      </c>
      <c r="KC172">
        <v>0</v>
      </c>
      <c r="KD172" s="52">
        <f t="shared" si="311"/>
        <v>4</v>
      </c>
      <c r="KE172" s="48">
        <f t="shared" si="312"/>
        <v>0</v>
      </c>
      <c r="KF172" s="53">
        <f t="shared" si="313"/>
        <v>4</v>
      </c>
      <c r="KG172">
        <v>49</v>
      </c>
      <c r="KH172">
        <v>0</v>
      </c>
      <c r="KI172">
        <v>0</v>
      </c>
      <c r="KJ172">
        <v>0</v>
      </c>
      <c r="KK172">
        <v>0</v>
      </c>
      <c r="KL172">
        <v>1</v>
      </c>
      <c r="KM172">
        <v>0</v>
      </c>
      <c r="KN172">
        <v>0</v>
      </c>
      <c r="KO172">
        <v>0</v>
      </c>
      <c r="KP172">
        <v>0</v>
      </c>
      <c r="KQ172">
        <v>0</v>
      </c>
      <c r="KR172">
        <v>1</v>
      </c>
      <c r="KS172" t="s">
        <v>584</v>
      </c>
      <c r="KT172" t="s">
        <v>1145</v>
      </c>
      <c r="KU172" t="s">
        <v>584</v>
      </c>
      <c r="KV172">
        <v>2</v>
      </c>
      <c r="KW172">
        <v>1</v>
      </c>
      <c r="KX172">
        <v>1</v>
      </c>
      <c r="KY172">
        <v>2</v>
      </c>
      <c r="KZ172">
        <v>1</v>
      </c>
      <c r="LA172">
        <v>2</v>
      </c>
      <c r="LB172">
        <v>2</v>
      </c>
      <c r="LC172">
        <v>2</v>
      </c>
      <c r="LD172">
        <v>2</v>
      </c>
      <c r="LE172">
        <v>2</v>
      </c>
      <c r="LF172">
        <v>2</v>
      </c>
      <c r="LG172" t="s">
        <v>584</v>
      </c>
      <c r="LH172">
        <v>1</v>
      </c>
      <c r="LI172">
        <v>3</v>
      </c>
      <c r="LJ172">
        <v>2</v>
      </c>
      <c r="LK172">
        <v>2</v>
      </c>
      <c r="LL172">
        <v>3</v>
      </c>
      <c r="LM172">
        <v>1</v>
      </c>
      <c r="LN172">
        <v>3</v>
      </c>
      <c r="LO172">
        <v>3</v>
      </c>
      <c r="LP172">
        <v>3</v>
      </c>
      <c r="LQ172">
        <v>3</v>
      </c>
      <c r="LR172">
        <v>3</v>
      </c>
      <c r="LS172">
        <v>3</v>
      </c>
      <c r="LT172">
        <v>2</v>
      </c>
      <c r="LU172">
        <v>2</v>
      </c>
      <c r="LV172">
        <v>3</v>
      </c>
      <c r="LW172">
        <v>2</v>
      </c>
      <c r="LX172">
        <v>2</v>
      </c>
      <c r="LY172">
        <v>3</v>
      </c>
      <c r="LZ172">
        <v>3</v>
      </c>
      <c r="MA172">
        <v>4</v>
      </c>
      <c r="MB172" s="3">
        <f t="shared" si="337"/>
        <v>1</v>
      </c>
      <c r="MC172" s="3">
        <f t="shared" si="363"/>
        <v>3</v>
      </c>
      <c r="MD172" s="3">
        <f t="shared" si="371"/>
        <v>2</v>
      </c>
      <c r="ME172" s="3">
        <f t="shared" si="372"/>
        <v>2</v>
      </c>
      <c r="MF172" s="3">
        <f t="shared" si="369"/>
        <v>3</v>
      </c>
      <c r="MG172" s="3">
        <f t="shared" si="370"/>
        <v>1</v>
      </c>
      <c r="MH172" s="3">
        <f t="shared" si="364"/>
        <v>3</v>
      </c>
      <c r="MI172" s="3">
        <f t="shared" si="365"/>
        <v>3</v>
      </c>
      <c r="MJ172" s="3">
        <f t="shared" si="314"/>
        <v>3</v>
      </c>
      <c r="MK172" s="3">
        <f t="shared" si="373"/>
        <v>3</v>
      </c>
      <c r="ML172" s="3">
        <f t="shared" si="338"/>
        <v>3</v>
      </c>
      <c r="MM172" s="3">
        <f t="shared" si="340"/>
        <v>3</v>
      </c>
      <c r="MN172" s="3">
        <f t="shared" si="339"/>
        <v>2</v>
      </c>
      <c r="MO172" s="3">
        <f t="shared" si="341"/>
        <v>2</v>
      </c>
      <c r="MP172" s="3">
        <f t="shared" si="318"/>
        <v>3</v>
      </c>
      <c r="MQ172" s="3">
        <f t="shared" si="319"/>
        <v>2</v>
      </c>
      <c r="MR172" s="3">
        <f t="shared" si="331"/>
        <v>2</v>
      </c>
      <c r="MS172" s="3">
        <f t="shared" si="366"/>
        <v>3</v>
      </c>
      <c r="MT172" s="3">
        <f t="shared" si="330"/>
        <v>3</v>
      </c>
      <c r="MU172" s="3">
        <f t="shared" si="367"/>
        <v>2</v>
      </c>
      <c r="MV172" s="34">
        <f t="shared" si="368"/>
        <v>49</v>
      </c>
      <c r="MW172">
        <v>2</v>
      </c>
      <c r="MX172">
        <v>0</v>
      </c>
      <c r="MY172">
        <v>1</v>
      </c>
      <c r="MZ172">
        <v>0</v>
      </c>
      <c r="NA172">
        <v>1</v>
      </c>
      <c r="NB172">
        <v>1</v>
      </c>
      <c r="NC172">
        <v>1</v>
      </c>
      <c r="ND172">
        <v>0</v>
      </c>
      <c r="NE172">
        <v>0</v>
      </c>
      <c r="NF172">
        <v>0</v>
      </c>
      <c r="NG172">
        <v>2</v>
      </c>
      <c r="NH172" s="59">
        <f t="shared" si="320"/>
        <v>0</v>
      </c>
      <c r="NI172">
        <f t="shared" si="321"/>
        <v>50</v>
      </c>
      <c r="NJ172">
        <f t="shared" si="322"/>
        <v>6</v>
      </c>
      <c r="NK172" s="34">
        <f t="shared" si="323"/>
        <v>12</v>
      </c>
    </row>
    <row r="173" spans="1:375" x14ac:dyDescent="0.2">
      <c r="A173" t="s">
        <v>261</v>
      </c>
      <c r="B173">
        <v>172</v>
      </c>
      <c r="C173" s="26">
        <v>43185</v>
      </c>
      <c r="D173">
        <v>8</v>
      </c>
      <c r="E173">
        <v>9</v>
      </c>
      <c r="F173">
        <v>6</v>
      </c>
      <c r="G173">
        <v>1</v>
      </c>
      <c r="H173">
        <v>0</v>
      </c>
      <c r="I173">
        <v>0</v>
      </c>
      <c r="J173">
        <v>0</v>
      </c>
      <c r="K173">
        <v>0</v>
      </c>
      <c r="L173">
        <v>0</v>
      </c>
      <c r="M173">
        <v>0</v>
      </c>
      <c r="N173">
        <v>0</v>
      </c>
      <c r="O173">
        <v>0</v>
      </c>
      <c r="P173">
        <v>0</v>
      </c>
      <c r="Q173">
        <v>0</v>
      </c>
      <c r="R173">
        <v>0</v>
      </c>
      <c r="S173">
        <v>3</v>
      </c>
      <c r="T173">
        <f t="shared" si="332"/>
        <v>0</v>
      </c>
      <c r="U173">
        <f t="shared" si="333"/>
        <v>0</v>
      </c>
      <c r="V173" s="35">
        <f t="shared" si="334"/>
        <v>3</v>
      </c>
      <c r="W173">
        <v>1</v>
      </c>
      <c r="X173">
        <v>0</v>
      </c>
      <c r="Y173">
        <v>0</v>
      </c>
      <c r="Z173">
        <v>0</v>
      </c>
      <c r="AA173">
        <v>2</v>
      </c>
      <c r="AB173">
        <v>0</v>
      </c>
      <c r="AC173">
        <v>0</v>
      </c>
      <c r="AD173">
        <v>2</v>
      </c>
      <c r="AE173">
        <v>2</v>
      </c>
      <c r="AF173">
        <v>2</v>
      </c>
      <c r="AG173">
        <v>1</v>
      </c>
      <c r="AH173">
        <v>0</v>
      </c>
      <c r="AI173">
        <v>1</v>
      </c>
      <c r="AJ173" s="38">
        <f t="shared" si="297"/>
        <v>7</v>
      </c>
      <c r="AK173" s="38">
        <f t="shared" si="298"/>
        <v>1</v>
      </c>
      <c r="AL173" s="38">
        <f t="shared" si="299"/>
        <v>3</v>
      </c>
      <c r="AM173" s="38">
        <f t="shared" si="300"/>
        <v>11</v>
      </c>
      <c r="AN173">
        <v>1</v>
      </c>
      <c r="AO173">
        <v>0</v>
      </c>
      <c r="AP173">
        <v>0</v>
      </c>
      <c r="AQ173">
        <v>0</v>
      </c>
      <c r="AR173">
        <v>0</v>
      </c>
      <c r="AS173">
        <v>1</v>
      </c>
      <c r="AT173">
        <v>0</v>
      </c>
      <c r="AU173">
        <v>0</v>
      </c>
      <c r="AV173">
        <v>0</v>
      </c>
      <c r="AW173">
        <v>0</v>
      </c>
      <c r="AX173">
        <v>1</v>
      </c>
      <c r="AY173">
        <v>0</v>
      </c>
      <c r="AZ173">
        <v>0</v>
      </c>
      <c r="BA173">
        <v>0</v>
      </c>
      <c r="BB173">
        <v>0</v>
      </c>
      <c r="BC173">
        <v>1</v>
      </c>
      <c r="BD173">
        <v>0</v>
      </c>
      <c r="BE173">
        <v>0</v>
      </c>
      <c r="BF173">
        <v>0</v>
      </c>
      <c r="BG173">
        <v>0</v>
      </c>
      <c r="BH173">
        <v>1</v>
      </c>
      <c r="BI173">
        <v>0</v>
      </c>
      <c r="BJ173">
        <v>0</v>
      </c>
      <c r="BK173">
        <v>0</v>
      </c>
      <c r="BL173">
        <v>0</v>
      </c>
      <c r="BM173">
        <v>1</v>
      </c>
      <c r="BN173">
        <v>0</v>
      </c>
      <c r="BO173">
        <v>0</v>
      </c>
      <c r="BP173">
        <v>0</v>
      </c>
      <c r="BQ173">
        <v>0</v>
      </c>
      <c r="BR173">
        <v>1</v>
      </c>
      <c r="BS173">
        <v>0</v>
      </c>
      <c r="BT173">
        <v>0</v>
      </c>
      <c r="BU173">
        <v>0</v>
      </c>
      <c r="BV173">
        <v>0</v>
      </c>
      <c r="BW173">
        <v>1</v>
      </c>
      <c r="BX173">
        <v>0</v>
      </c>
      <c r="BY173">
        <v>0</v>
      </c>
      <c r="BZ173">
        <v>0</v>
      </c>
      <c r="CA173">
        <v>0</v>
      </c>
      <c r="CB173">
        <v>1</v>
      </c>
      <c r="CC173">
        <v>0</v>
      </c>
      <c r="CD173">
        <v>0</v>
      </c>
      <c r="CE173">
        <v>0</v>
      </c>
      <c r="CF173">
        <v>0</v>
      </c>
      <c r="CG173">
        <v>1</v>
      </c>
      <c r="CH173">
        <v>0</v>
      </c>
      <c r="CI173">
        <v>0</v>
      </c>
      <c r="CJ173">
        <v>0</v>
      </c>
      <c r="CK173">
        <v>0</v>
      </c>
      <c r="CL173">
        <v>1</v>
      </c>
      <c r="CM173">
        <v>0</v>
      </c>
      <c r="CN173">
        <v>0</v>
      </c>
      <c r="CO173">
        <v>0</v>
      </c>
      <c r="CP173">
        <v>0</v>
      </c>
      <c r="CQ173">
        <v>1</v>
      </c>
      <c r="CR173">
        <v>0</v>
      </c>
      <c r="CS173">
        <v>0</v>
      </c>
      <c r="CT173">
        <v>0</v>
      </c>
      <c r="CU173">
        <v>0</v>
      </c>
      <c r="CV173">
        <v>1</v>
      </c>
      <c r="CW173">
        <v>0</v>
      </c>
      <c r="CX173">
        <v>0</v>
      </c>
      <c r="CY173">
        <v>0</v>
      </c>
      <c r="CZ173">
        <v>0</v>
      </c>
      <c r="DA173">
        <v>1</v>
      </c>
      <c r="DB173">
        <v>0</v>
      </c>
      <c r="DC173">
        <v>0</v>
      </c>
      <c r="DD173">
        <v>0</v>
      </c>
      <c r="DE173">
        <v>0</v>
      </c>
      <c r="DF173">
        <v>1</v>
      </c>
      <c r="DG173">
        <v>0</v>
      </c>
      <c r="DH173">
        <v>0</v>
      </c>
      <c r="DI173">
        <v>0</v>
      </c>
      <c r="DJ173">
        <v>0</v>
      </c>
      <c r="DK173">
        <v>1</v>
      </c>
      <c r="DL173">
        <v>0</v>
      </c>
      <c r="DM173">
        <v>0</v>
      </c>
      <c r="DN173">
        <v>0</v>
      </c>
      <c r="DO173">
        <v>0</v>
      </c>
      <c r="DP173">
        <v>1</v>
      </c>
      <c r="DQ173">
        <v>0</v>
      </c>
      <c r="DR173">
        <v>0</v>
      </c>
      <c r="DS173">
        <v>0</v>
      </c>
      <c r="DT173">
        <v>0</v>
      </c>
      <c r="DU173">
        <v>1</v>
      </c>
      <c r="DV173">
        <v>0</v>
      </c>
      <c r="DW173">
        <v>0</v>
      </c>
      <c r="DX173">
        <v>0</v>
      </c>
      <c r="DY173">
        <v>0</v>
      </c>
      <c r="DZ173">
        <v>1</v>
      </c>
      <c r="EA173">
        <v>0</v>
      </c>
      <c r="EB173">
        <v>0</v>
      </c>
      <c r="EC173">
        <v>0</v>
      </c>
      <c r="ED173">
        <v>0</v>
      </c>
      <c r="EF173">
        <v>1</v>
      </c>
      <c r="EG173">
        <v>0</v>
      </c>
      <c r="EH173">
        <v>0</v>
      </c>
      <c r="EI173">
        <v>0</v>
      </c>
      <c r="EJ173">
        <v>0</v>
      </c>
      <c r="EK173">
        <v>1</v>
      </c>
      <c r="EL173">
        <v>0</v>
      </c>
      <c r="EM173">
        <v>0</v>
      </c>
      <c r="EN173">
        <v>0</v>
      </c>
      <c r="EO173">
        <v>0</v>
      </c>
      <c r="EP173" s="40">
        <f t="shared" si="342"/>
        <v>0</v>
      </c>
      <c r="EQ173" s="40">
        <f t="shared" si="343"/>
        <v>0</v>
      </c>
      <c r="ER173" s="40">
        <f t="shared" si="344"/>
        <v>0</v>
      </c>
      <c r="ES173" s="40">
        <f t="shared" si="345"/>
        <v>0</v>
      </c>
      <c r="ET173" s="40">
        <f t="shared" si="346"/>
        <v>0</v>
      </c>
      <c r="EU173" s="40">
        <f t="shared" si="347"/>
        <v>0</v>
      </c>
      <c r="EV173" s="40">
        <f t="shared" si="348"/>
        <v>0</v>
      </c>
      <c r="EW173" s="40">
        <f t="shared" si="349"/>
        <v>0</v>
      </c>
      <c r="EX173" s="40">
        <f t="shared" si="350"/>
        <v>0</v>
      </c>
      <c r="EY173" s="40">
        <f t="shared" si="351"/>
        <v>0</v>
      </c>
      <c r="EZ173" s="40">
        <f t="shared" si="352"/>
        <v>0</v>
      </c>
      <c r="FA173" s="40">
        <f t="shared" si="353"/>
        <v>0</v>
      </c>
      <c r="FB173" s="40">
        <f t="shared" si="354"/>
        <v>0</v>
      </c>
      <c r="FC173" s="40">
        <f t="shared" si="355"/>
        <v>0</v>
      </c>
      <c r="FD173" s="40">
        <f t="shared" si="356"/>
        <v>0</v>
      </c>
      <c r="FE173" s="40">
        <f t="shared" si="357"/>
        <v>0</v>
      </c>
      <c r="FF173" s="40">
        <f t="shared" si="358"/>
        <v>0</v>
      </c>
      <c r="FG173" s="40">
        <f t="shared" si="359"/>
        <v>0</v>
      </c>
      <c r="FH173" s="40">
        <f t="shared" si="360"/>
        <v>0</v>
      </c>
      <c r="FI173" s="40">
        <f t="shared" si="361"/>
        <v>0</v>
      </c>
      <c r="FJ173" s="40">
        <f t="shared" si="362"/>
        <v>0</v>
      </c>
      <c r="FK173" s="38">
        <f t="shared" si="336"/>
        <v>0</v>
      </c>
      <c r="FL173">
        <v>2</v>
      </c>
      <c r="FM173">
        <v>2</v>
      </c>
      <c r="FN173">
        <v>2</v>
      </c>
      <c r="FO173">
        <v>2</v>
      </c>
      <c r="FP173">
        <v>2</v>
      </c>
      <c r="FQ173">
        <v>2</v>
      </c>
      <c r="FR173">
        <v>0</v>
      </c>
      <c r="FS173">
        <v>0</v>
      </c>
      <c r="FT173">
        <v>0</v>
      </c>
      <c r="FU173">
        <v>2</v>
      </c>
      <c r="FV173" s="38">
        <f t="shared" si="301"/>
        <v>8</v>
      </c>
      <c r="FW173" s="38">
        <f t="shared" si="302"/>
        <v>6</v>
      </c>
      <c r="FX173">
        <v>2</v>
      </c>
      <c r="FY173">
        <v>1</v>
      </c>
      <c r="FZ173">
        <v>1</v>
      </c>
      <c r="GA173">
        <v>1</v>
      </c>
      <c r="GB173">
        <v>2</v>
      </c>
      <c r="GC173">
        <v>2</v>
      </c>
      <c r="GD173">
        <v>2</v>
      </c>
      <c r="GE173">
        <v>0</v>
      </c>
      <c r="GF173">
        <v>2</v>
      </c>
      <c r="GG173">
        <v>2</v>
      </c>
      <c r="GH173">
        <v>2</v>
      </c>
      <c r="GI173">
        <v>2</v>
      </c>
      <c r="GJ173">
        <v>2</v>
      </c>
      <c r="GK173">
        <v>2</v>
      </c>
      <c r="GL173">
        <v>2</v>
      </c>
      <c r="GM173">
        <v>2</v>
      </c>
      <c r="GN173">
        <v>2</v>
      </c>
      <c r="GO173">
        <v>2</v>
      </c>
      <c r="GP173">
        <v>1</v>
      </c>
      <c r="GQ173">
        <v>2</v>
      </c>
      <c r="GR173">
        <v>2</v>
      </c>
      <c r="GS173">
        <v>2</v>
      </c>
      <c r="GT173">
        <v>2</v>
      </c>
      <c r="GU173">
        <v>2</v>
      </c>
      <c r="GV173">
        <v>2</v>
      </c>
      <c r="GW173">
        <v>2</v>
      </c>
      <c r="GX173">
        <v>2</v>
      </c>
      <c r="GY173">
        <v>2</v>
      </c>
      <c r="GZ173">
        <v>2</v>
      </c>
      <c r="HA173">
        <v>2</v>
      </c>
      <c r="HB173">
        <v>3</v>
      </c>
      <c r="HC173">
        <v>3</v>
      </c>
      <c r="HD173" s="38">
        <f t="shared" si="303"/>
        <v>1.25</v>
      </c>
      <c r="HE173" s="38">
        <f t="shared" si="304"/>
        <v>2</v>
      </c>
      <c r="HF173" s="38">
        <f t="shared" si="305"/>
        <v>1.3333333333333333</v>
      </c>
      <c r="HG173" s="38">
        <f t="shared" si="306"/>
        <v>2</v>
      </c>
      <c r="HH173" s="38">
        <f t="shared" si="307"/>
        <v>1.8</v>
      </c>
      <c r="HI173" s="38">
        <f t="shared" si="308"/>
        <v>2</v>
      </c>
      <c r="HJ173" s="38">
        <f t="shared" si="309"/>
        <v>2</v>
      </c>
      <c r="HK173" s="38">
        <f t="shared" si="310"/>
        <v>2.6666666666666665</v>
      </c>
      <c r="HL173" t="s">
        <v>1146</v>
      </c>
      <c r="HM173">
        <v>0</v>
      </c>
      <c r="HN173" t="s">
        <v>584</v>
      </c>
      <c r="HO173">
        <v>1</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1</v>
      </c>
      <c r="JG173">
        <v>1</v>
      </c>
      <c r="JH173">
        <v>0</v>
      </c>
      <c r="JI173">
        <v>0</v>
      </c>
      <c r="JJ173">
        <v>0</v>
      </c>
      <c r="JK173">
        <v>0</v>
      </c>
      <c r="JL173">
        <v>0</v>
      </c>
      <c r="JM173">
        <v>0</v>
      </c>
      <c r="JN173">
        <v>0</v>
      </c>
      <c r="JO173">
        <v>0</v>
      </c>
      <c r="JP173">
        <v>0</v>
      </c>
      <c r="JQ173">
        <v>0</v>
      </c>
      <c r="JR173">
        <v>0</v>
      </c>
      <c r="JS173">
        <v>0</v>
      </c>
      <c r="JT173">
        <v>0</v>
      </c>
      <c r="JU173">
        <v>0</v>
      </c>
      <c r="JV173">
        <v>2</v>
      </c>
      <c r="JW173">
        <v>0</v>
      </c>
      <c r="JX173">
        <v>1</v>
      </c>
      <c r="JY173">
        <v>0</v>
      </c>
      <c r="JZ173">
        <v>0</v>
      </c>
      <c r="KA173">
        <v>0</v>
      </c>
      <c r="KB173">
        <v>0</v>
      </c>
      <c r="KC173">
        <v>0</v>
      </c>
      <c r="KD173" s="52">
        <f t="shared" si="311"/>
        <v>3</v>
      </c>
      <c r="KE173" s="48">
        <f t="shared" si="312"/>
        <v>0</v>
      </c>
      <c r="KF173" s="53">
        <f t="shared" si="313"/>
        <v>3</v>
      </c>
      <c r="KG173">
        <v>68</v>
      </c>
      <c r="KH173">
        <v>1</v>
      </c>
      <c r="KI173">
        <v>0</v>
      </c>
      <c r="KJ173">
        <v>0</v>
      </c>
      <c r="KK173">
        <v>0</v>
      </c>
      <c r="KL173">
        <v>0</v>
      </c>
      <c r="KM173">
        <v>0</v>
      </c>
      <c r="KN173">
        <v>0</v>
      </c>
      <c r="KO173">
        <v>0</v>
      </c>
      <c r="KP173">
        <v>0</v>
      </c>
      <c r="KQ173">
        <v>0</v>
      </c>
      <c r="KR173">
        <v>0</v>
      </c>
      <c r="KS173" t="s">
        <v>584</v>
      </c>
      <c r="KT173" t="s">
        <v>666</v>
      </c>
      <c r="KU173" t="s">
        <v>619</v>
      </c>
      <c r="KV173">
        <v>3</v>
      </c>
      <c r="KW173">
        <v>1</v>
      </c>
      <c r="KX173">
        <v>1</v>
      </c>
      <c r="KY173">
        <v>2</v>
      </c>
      <c r="KZ173">
        <v>0</v>
      </c>
      <c r="LA173">
        <v>2</v>
      </c>
      <c r="LB173">
        <v>2</v>
      </c>
      <c r="LC173">
        <v>2</v>
      </c>
      <c r="LD173">
        <v>2</v>
      </c>
      <c r="LE173">
        <v>2</v>
      </c>
      <c r="LF173">
        <v>2</v>
      </c>
      <c r="LG173" t="s">
        <v>584</v>
      </c>
      <c r="LH173">
        <v>4</v>
      </c>
      <c r="LI173">
        <v>4</v>
      </c>
      <c r="LJ173">
        <v>3</v>
      </c>
      <c r="LK173">
        <v>3</v>
      </c>
      <c r="LL173">
        <v>3</v>
      </c>
      <c r="LM173">
        <v>3</v>
      </c>
      <c r="LN173">
        <v>4</v>
      </c>
      <c r="LO173">
        <v>3</v>
      </c>
      <c r="LP173">
        <v>4</v>
      </c>
      <c r="LQ173">
        <v>4</v>
      </c>
      <c r="LR173">
        <v>5</v>
      </c>
      <c r="LS173">
        <v>4</v>
      </c>
      <c r="LT173">
        <v>4</v>
      </c>
      <c r="LU173">
        <v>3</v>
      </c>
      <c r="LV173">
        <v>4</v>
      </c>
      <c r="LW173">
        <v>5</v>
      </c>
      <c r="LX173">
        <v>4</v>
      </c>
      <c r="LY173">
        <v>5</v>
      </c>
      <c r="LZ173">
        <v>4</v>
      </c>
      <c r="MA173">
        <v>5</v>
      </c>
      <c r="MB173" s="3">
        <f t="shared" si="337"/>
        <v>4</v>
      </c>
      <c r="MC173" s="3">
        <f t="shared" si="363"/>
        <v>2</v>
      </c>
      <c r="MD173" s="3">
        <f t="shared" si="371"/>
        <v>3</v>
      </c>
      <c r="ME173" s="3">
        <f t="shared" si="372"/>
        <v>3</v>
      </c>
      <c r="MF173" s="3">
        <f t="shared" si="369"/>
        <v>3</v>
      </c>
      <c r="MG173" s="3">
        <f t="shared" si="370"/>
        <v>3</v>
      </c>
      <c r="MH173" s="3">
        <f t="shared" si="364"/>
        <v>2</v>
      </c>
      <c r="MI173" s="3">
        <f t="shared" si="365"/>
        <v>3</v>
      </c>
      <c r="MJ173" s="3">
        <f t="shared" si="314"/>
        <v>4</v>
      </c>
      <c r="MK173" s="3">
        <f t="shared" si="373"/>
        <v>4</v>
      </c>
      <c r="ML173" s="3">
        <f t="shared" si="338"/>
        <v>5</v>
      </c>
      <c r="MM173" s="3">
        <f t="shared" si="340"/>
        <v>4</v>
      </c>
      <c r="MN173" s="3">
        <f t="shared" si="339"/>
        <v>4</v>
      </c>
      <c r="MO173" s="3">
        <f t="shared" si="341"/>
        <v>3</v>
      </c>
      <c r="MP173" s="3">
        <f t="shared" si="318"/>
        <v>4</v>
      </c>
      <c r="MQ173" s="3">
        <f t="shared" si="319"/>
        <v>5</v>
      </c>
      <c r="MR173" s="3">
        <f t="shared" si="331"/>
        <v>4</v>
      </c>
      <c r="MS173" s="3">
        <f t="shared" si="366"/>
        <v>1</v>
      </c>
      <c r="MT173" s="3">
        <f t="shared" si="330"/>
        <v>4</v>
      </c>
      <c r="MU173" s="3">
        <f t="shared" si="367"/>
        <v>1</v>
      </c>
      <c r="MV173" s="34">
        <f t="shared" si="368"/>
        <v>66</v>
      </c>
      <c r="MW173">
        <v>2</v>
      </c>
      <c r="MX173">
        <v>0</v>
      </c>
      <c r="MY173">
        <v>3</v>
      </c>
      <c r="MZ173">
        <v>2</v>
      </c>
      <c r="NA173">
        <v>2</v>
      </c>
      <c r="NB173">
        <v>1</v>
      </c>
      <c r="NC173">
        <v>2</v>
      </c>
      <c r="ND173">
        <v>0</v>
      </c>
      <c r="NE173">
        <v>1</v>
      </c>
      <c r="NF173">
        <v>1</v>
      </c>
      <c r="NG173">
        <v>2</v>
      </c>
      <c r="NH173" s="59">
        <f t="shared" si="320"/>
        <v>0</v>
      </c>
      <c r="NI173">
        <f t="shared" si="321"/>
        <v>50</v>
      </c>
      <c r="NJ173">
        <f t="shared" si="322"/>
        <v>14</v>
      </c>
      <c r="NK173" s="34">
        <f t="shared" si="323"/>
        <v>28.000000000000004</v>
      </c>
    </row>
    <row r="174" spans="1:375" x14ac:dyDescent="0.2">
      <c r="A174" t="s">
        <v>262</v>
      </c>
      <c r="B174">
        <v>173</v>
      </c>
      <c r="C174" s="26">
        <v>43032</v>
      </c>
      <c r="D174">
        <v>3</v>
      </c>
      <c r="E174">
        <v>7</v>
      </c>
      <c r="F174">
        <v>6</v>
      </c>
      <c r="G174">
        <v>1</v>
      </c>
      <c r="H174">
        <v>0</v>
      </c>
      <c r="I174">
        <v>0</v>
      </c>
      <c r="J174">
        <v>0</v>
      </c>
      <c r="K174">
        <v>0</v>
      </c>
      <c r="L174">
        <v>1</v>
      </c>
      <c r="M174">
        <v>2</v>
      </c>
      <c r="N174">
        <v>0</v>
      </c>
      <c r="O174">
        <v>3</v>
      </c>
      <c r="P174">
        <v>4</v>
      </c>
      <c r="Q174">
        <v>0</v>
      </c>
      <c r="R174" s="32">
        <f>AVERAGE(L174:Q174,S174)</f>
        <v>1.8571428571428572</v>
      </c>
      <c r="S174">
        <v>3</v>
      </c>
      <c r="T174">
        <f t="shared" si="332"/>
        <v>0</v>
      </c>
      <c r="U174">
        <f t="shared" si="333"/>
        <v>2</v>
      </c>
      <c r="V174" s="35">
        <f t="shared" si="334"/>
        <v>15.857142857142858</v>
      </c>
      <c r="W174">
        <v>4</v>
      </c>
      <c r="X174">
        <v>0</v>
      </c>
      <c r="Y174">
        <v>3</v>
      </c>
      <c r="Z174">
        <v>0</v>
      </c>
      <c r="AA174">
        <v>0</v>
      </c>
      <c r="AB174">
        <v>4</v>
      </c>
      <c r="AC174">
        <v>0</v>
      </c>
      <c r="AD174">
        <v>4</v>
      </c>
      <c r="AE174">
        <v>3</v>
      </c>
      <c r="AF174">
        <v>2</v>
      </c>
      <c r="AG174">
        <v>4</v>
      </c>
      <c r="AH174">
        <v>3</v>
      </c>
      <c r="AI174">
        <v>3</v>
      </c>
      <c r="AJ174" s="38">
        <f t="shared" si="297"/>
        <v>13</v>
      </c>
      <c r="AK174" s="38">
        <f t="shared" si="298"/>
        <v>7</v>
      </c>
      <c r="AL174" s="38">
        <f t="shared" si="299"/>
        <v>10</v>
      </c>
      <c r="AM174" s="38">
        <f t="shared" si="300"/>
        <v>30</v>
      </c>
      <c r="AN174">
        <v>1</v>
      </c>
      <c r="AO174">
        <v>0</v>
      </c>
      <c r="AP174">
        <v>0</v>
      </c>
      <c r="AQ174">
        <v>0</v>
      </c>
      <c r="AR174">
        <v>0</v>
      </c>
      <c r="AS174">
        <v>1</v>
      </c>
      <c r="AT174">
        <v>0</v>
      </c>
      <c r="AU174">
        <v>0</v>
      </c>
      <c r="AV174">
        <v>0</v>
      </c>
      <c r="AW174">
        <v>0</v>
      </c>
      <c r="AX174">
        <v>1</v>
      </c>
      <c r="AY174">
        <v>0</v>
      </c>
      <c r="AZ174">
        <v>0</v>
      </c>
      <c r="BA174">
        <v>0</v>
      </c>
      <c r="BB174">
        <v>0</v>
      </c>
      <c r="BC174">
        <v>1</v>
      </c>
      <c r="BD174">
        <v>0</v>
      </c>
      <c r="BE174">
        <v>0</v>
      </c>
      <c r="BF174">
        <v>0</v>
      </c>
      <c r="BG174">
        <v>0</v>
      </c>
      <c r="BH174">
        <v>1</v>
      </c>
      <c r="BI174">
        <v>0</v>
      </c>
      <c r="BJ174">
        <v>0</v>
      </c>
      <c r="BK174">
        <v>0</v>
      </c>
      <c r="BL174">
        <v>0</v>
      </c>
      <c r="BM174">
        <v>1</v>
      </c>
      <c r="BN174">
        <v>0</v>
      </c>
      <c r="BO174">
        <v>0</v>
      </c>
      <c r="BP174">
        <v>0</v>
      </c>
      <c r="BQ174">
        <v>0</v>
      </c>
      <c r="BR174">
        <v>1</v>
      </c>
      <c r="BS174">
        <v>0</v>
      </c>
      <c r="BT174">
        <v>0</v>
      </c>
      <c r="BU174">
        <v>0</v>
      </c>
      <c r="BV174">
        <v>0</v>
      </c>
      <c r="BW174">
        <v>1</v>
      </c>
      <c r="BX174">
        <v>0</v>
      </c>
      <c r="BY174">
        <v>0</v>
      </c>
      <c r="BZ174">
        <v>0</v>
      </c>
      <c r="CA174">
        <v>0</v>
      </c>
      <c r="CB174">
        <v>1</v>
      </c>
      <c r="CC174">
        <v>0</v>
      </c>
      <c r="CD174">
        <v>0</v>
      </c>
      <c r="CE174">
        <v>0</v>
      </c>
      <c r="CF174">
        <v>0</v>
      </c>
      <c r="CG174">
        <v>1</v>
      </c>
      <c r="CH174">
        <v>0</v>
      </c>
      <c r="CI174">
        <v>0</v>
      </c>
      <c r="CJ174">
        <v>0</v>
      </c>
      <c r="CK174">
        <v>0</v>
      </c>
      <c r="CL174">
        <v>1</v>
      </c>
      <c r="CM174">
        <v>0</v>
      </c>
      <c r="CN174">
        <v>0</v>
      </c>
      <c r="CO174">
        <v>0</v>
      </c>
      <c r="CP174">
        <v>0</v>
      </c>
      <c r="CQ174">
        <v>1</v>
      </c>
      <c r="CR174">
        <v>0</v>
      </c>
      <c r="CS174">
        <v>0</v>
      </c>
      <c r="CT174">
        <v>0</v>
      </c>
      <c r="CU174">
        <v>0</v>
      </c>
      <c r="CV174">
        <v>1</v>
      </c>
      <c r="CW174">
        <v>0</v>
      </c>
      <c r="CX174">
        <v>0</v>
      </c>
      <c r="CY174">
        <v>0</v>
      </c>
      <c r="CZ174">
        <v>0</v>
      </c>
      <c r="DA174">
        <v>1</v>
      </c>
      <c r="DB174">
        <v>0</v>
      </c>
      <c r="DC174">
        <v>0</v>
      </c>
      <c r="DD174">
        <v>0</v>
      </c>
      <c r="DE174">
        <v>0</v>
      </c>
      <c r="DF174">
        <v>1</v>
      </c>
      <c r="DG174">
        <v>0</v>
      </c>
      <c r="DH174">
        <v>0</v>
      </c>
      <c r="DI174">
        <v>0</v>
      </c>
      <c r="DJ174">
        <v>0</v>
      </c>
      <c r="DK174">
        <v>1</v>
      </c>
      <c r="DL174">
        <v>0</v>
      </c>
      <c r="DM174">
        <v>0</v>
      </c>
      <c r="DN174">
        <v>0</v>
      </c>
      <c r="DO174">
        <v>0</v>
      </c>
      <c r="DP174">
        <v>0</v>
      </c>
      <c r="DQ174">
        <v>1</v>
      </c>
      <c r="DR174">
        <v>0</v>
      </c>
      <c r="DS174">
        <v>0</v>
      </c>
      <c r="DT174">
        <v>0</v>
      </c>
      <c r="DU174">
        <v>1</v>
      </c>
      <c r="DV174">
        <v>0</v>
      </c>
      <c r="DW174">
        <v>0</v>
      </c>
      <c r="DX174">
        <v>0</v>
      </c>
      <c r="DY174">
        <v>0</v>
      </c>
      <c r="DZ174">
        <v>1</v>
      </c>
      <c r="EA174">
        <v>0</v>
      </c>
      <c r="EB174">
        <v>0</v>
      </c>
      <c r="EC174">
        <v>0</v>
      </c>
      <c r="ED174">
        <v>0</v>
      </c>
      <c r="EF174">
        <v>0</v>
      </c>
      <c r="EG174">
        <v>1</v>
      </c>
      <c r="EH174">
        <v>0</v>
      </c>
      <c r="EI174">
        <v>0</v>
      </c>
      <c r="EJ174">
        <v>0</v>
      </c>
      <c r="EK174">
        <v>1</v>
      </c>
      <c r="EL174">
        <v>0</v>
      </c>
      <c r="EM174">
        <v>0</v>
      </c>
      <c r="EN174">
        <v>0</v>
      </c>
      <c r="EO174">
        <v>0</v>
      </c>
      <c r="EP174" s="40">
        <f t="shared" si="342"/>
        <v>0</v>
      </c>
      <c r="EQ174" s="40">
        <f t="shared" si="343"/>
        <v>0</v>
      </c>
      <c r="ER174" s="40">
        <f t="shared" si="344"/>
        <v>0</v>
      </c>
      <c r="ES174" s="40">
        <f t="shared" si="345"/>
        <v>0</v>
      </c>
      <c r="ET174" s="40">
        <f t="shared" si="346"/>
        <v>0</v>
      </c>
      <c r="EU174" s="40">
        <f t="shared" si="347"/>
        <v>0</v>
      </c>
      <c r="EV174" s="40">
        <f t="shared" si="348"/>
        <v>0</v>
      </c>
      <c r="EW174" s="40">
        <f t="shared" si="349"/>
        <v>0</v>
      </c>
      <c r="EX174" s="40">
        <f t="shared" si="350"/>
        <v>0</v>
      </c>
      <c r="EY174" s="40">
        <f t="shared" si="351"/>
        <v>0</v>
      </c>
      <c r="EZ174" s="40">
        <f t="shared" si="352"/>
        <v>0</v>
      </c>
      <c r="FA174" s="40">
        <f t="shared" si="353"/>
        <v>0</v>
      </c>
      <c r="FB174" s="40">
        <f t="shared" si="354"/>
        <v>0</v>
      </c>
      <c r="FC174" s="40">
        <f t="shared" si="355"/>
        <v>0</v>
      </c>
      <c r="FD174" s="40">
        <f t="shared" si="356"/>
        <v>0</v>
      </c>
      <c r="FE174" s="40">
        <f t="shared" si="357"/>
        <v>0</v>
      </c>
      <c r="FF174" s="40">
        <f t="shared" si="358"/>
        <v>1</v>
      </c>
      <c r="FG174" s="40">
        <f t="shared" si="359"/>
        <v>0</v>
      </c>
      <c r="FH174" s="40">
        <f t="shared" si="360"/>
        <v>0</v>
      </c>
      <c r="FI174" s="40">
        <f t="shared" si="361"/>
        <v>1</v>
      </c>
      <c r="FJ174" s="40">
        <f t="shared" si="362"/>
        <v>0</v>
      </c>
      <c r="FK174" s="38">
        <f t="shared" si="336"/>
        <v>2</v>
      </c>
      <c r="FL174">
        <v>7</v>
      </c>
      <c r="FM174">
        <v>7</v>
      </c>
      <c r="FN174">
        <v>7</v>
      </c>
      <c r="FO174">
        <v>7</v>
      </c>
      <c r="FP174">
        <v>7</v>
      </c>
      <c r="FQ174">
        <v>7</v>
      </c>
      <c r="FR174">
        <v>0</v>
      </c>
      <c r="FS174">
        <v>0</v>
      </c>
      <c r="FT174">
        <v>0</v>
      </c>
      <c r="FU174">
        <v>0</v>
      </c>
      <c r="FV174" s="38">
        <f t="shared" si="301"/>
        <v>21</v>
      </c>
      <c r="FW174" s="38">
        <f t="shared" si="302"/>
        <v>21</v>
      </c>
      <c r="FX174">
        <v>5</v>
      </c>
      <c r="FY174">
        <v>5</v>
      </c>
      <c r="FZ174">
        <v>5</v>
      </c>
      <c r="GA174">
        <v>5</v>
      </c>
      <c r="GB174">
        <v>0</v>
      </c>
      <c r="GC174">
        <v>3</v>
      </c>
      <c r="GD174">
        <v>5</v>
      </c>
      <c r="GE174">
        <v>1</v>
      </c>
      <c r="GF174">
        <v>4</v>
      </c>
      <c r="GG174">
        <v>2</v>
      </c>
      <c r="GH174">
        <v>4</v>
      </c>
      <c r="GI174">
        <v>4</v>
      </c>
      <c r="GJ174">
        <v>4</v>
      </c>
      <c r="GK174">
        <v>4</v>
      </c>
      <c r="GL174">
        <v>4</v>
      </c>
      <c r="GM174">
        <v>4</v>
      </c>
      <c r="GN174">
        <v>4</v>
      </c>
      <c r="GO174">
        <v>4</v>
      </c>
      <c r="GP174">
        <v>4</v>
      </c>
      <c r="GQ174">
        <v>4</v>
      </c>
      <c r="GR174">
        <v>4</v>
      </c>
      <c r="GS174">
        <v>4</v>
      </c>
      <c r="GT174">
        <v>4</v>
      </c>
      <c r="GU174">
        <v>4</v>
      </c>
      <c r="GV174">
        <v>4</v>
      </c>
      <c r="GW174">
        <v>4</v>
      </c>
      <c r="GX174">
        <v>4</v>
      </c>
      <c r="GY174">
        <v>4</v>
      </c>
      <c r="GZ174">
        <v>4</v>
      </c>
      <c r="HA174">
        <v>4</v>
      </c>
      <c r="HB174">
        <v>4</v>
      </c>
      <c r="HC174">
        <v>4</v>
      </c>
      <c r="HD174" s="38">
        <f t="shared" si="303"/>
        <v>5</v>
      </c>
      <c r="HE174" s="38">
        <f t="shared" si="304"/>
        <v>2.6666666666666665</v>
      </c>
      <c r="HF174" s="38">
        <f t="shared" si="305"/>
        <v>2.3333333333333335</v>
      </c>
      <c r="HG174" s="38">
        <f t="shared" si="306"/>
        <v>4</v>
      </c>
      <c r="HH174" s="38">
        <f t="shared" si="307"/>
        <v>4</v>
      </c>
      <c r="HI174" s="38">
        <f t="shared" si="308"/>
        <v>4</v>
      </c>
      <c r="HJ174" s="38">
        <f t="shared" si="309"/>
        <v>4</v>
      </c>
      <c r="HK174" s="38">
        <f t="shared" si="310"/>
        <v>4</v>
      </c>
      <c r="HL174">
        <v>1040</v>
      </c>
      <c r="HM174">
        <v>1</v>
      </c>
      <c r="HN174" t="s">
        <v>879</v>
      </c>
      <c r="HO174">
        <v>7</v>
      </c>
      <c r="HP174">
        <v>0</v>
      </c>
      <c r="HQ174">
        <v>0</v>
      </c>
      <c r="HR174">
        <v>0</v>
      </c>
      <c r="HS174">
        <v>0</v>
      </c>
      <c r="HT174">
        <v>0</v>
      </c>
      <c r="HU174">
        <v>1</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1</v>
      </c>
      <c r="JI174">
        <v>0</v>
      </c>
      <c r="JJ174">
        <v>0</v>
      </c>
      <c r="JK174">
        <v>0</v>
      </c>
      <c r="JL174">
        <v>0</v>
      </c>
      <c r="JM174">
        <v>0</v>
      </c>
      <c r="JN174">
        <v>0</v>
      </c>
      <c r="JO174">
        <v>2</v>
      </c>
      <c r="JP174">
        <v>0</v>
      </c>
      <c r="JQ174">
        <v>0</v>
      </c>
      <c r="JR174">
        <v>0</v>
      </c>
      <c r="JS174">
        <v>2</v>
      </c>
      <c r="JT174">
        <v>0</v>
      </c>
      <c r="JU174">
        <v>0</v>
      </c>
      <c r="JV174">
        <v>3</v>
      </c>
      <c r="JW174">
        <v>1</v>
      </c>
      <c r="JX174">
        <v>3</v>
      </c>
      <c r="JY174">
        <v>0</v>
      </c>
      <c r="JZ174">
        <v>2</v>
      </c>
      <c r="KA174">
        <v>0</v>
      </c>
      <c r="KB174">
        <v>2</v>
      </c>
      <c r="KC174">
        <v>3</v>
      </c>
      <c r="KD174" s="52">
        <f t="shared" si="311"/>
        <v>11</v>
      </c>
      <c r="KE174" s="48">
        <f t="shared" si="312"/>
        <v>7</v>
      </c>
      <c r="KF174" s="53">
        <f t="shared" si="313"/>
        <v>18</v>
      </c>
      <c r="KG174">
        <v>54</v>
      </c>
      <c r="KH174">
        <v>1</v>
      </c>
      <c r="KI174">
        <v>0</v>
      </c>
      <c r="KJ174">
        <v>0</v>
      </c>
      <c r="KK174">
        <v>0</v>
      </c>
      <c r="KL174">
        <v>0</v>
      </c>
      <c r="KM174">
        <v>0</v>
      </c>
      <c r="KN174">
        <v>0</v>
      </c>
      <c r="KO174">
        <v>0</v>
      </c>
      <c r="KP174">
        <v>0</v>
      </c>
      <c r="KQ174">
        <v>0</v>
      </c>
      <c r="KR174">
        <v>0</v>
      </c>
      <c r="KS174" t="s">
        <v>580</v>
      </c>
      <c r="KT174" t="s">
        <v>580</v>
      </c>
      <c r="KU174" t="s">
        <v>1147</v>
      </c>
      <c r="KV174">
        <v>2</v>
      </c>
      <c r="KW174">
        <v>0</v>
      </c>
      <c r="KX174">
        <v>0</v>
      </c>
      <c r="KY174">
        <v>2</v>
      </c>
      <c r="KZ174">
        <v>0</v>
      </c>
      <c r="LA174">
        <v>2</v>
      </c>
      <c r="LB174">
        <v>2</v>
      </c>
      <c r="LC174">
        <v>1</v>
      </c>
      <c r="LD174">
        <v>2</v>
      </c>
      <c r="LE174">
        <v>2</v>
      </c>
      <c r="LF174">
        <v>1</v>
      </c>
      <c r="LG174" t="s">
        <v>580</v>
      </c>
      <c r="LH174">
        <v>5</v>
      </c>
      <c r="LI174">
        <v>2</v>
      </c>
      <c r="LJ174">
        <v>2</v>
      </c>
      <c r="LK174">
        <v>4</v>
      </c>
      <c r="LL174">
        <v>1</v>
      </c>
      <c r="LM174">
        <v>1</v>
      </c>
      <c r="LN174">
        <v>99</v>
      </c>
      <c r="LO174">
        <v>3</v>
      </c>
      <c r="LP174">
        <v>1</v>
      </c>
      <c r="LQ174">
        <v>3</v>
      </c>
      <c r="LR174">
        <v>2</v>
      </c>
      <c r="LS174">
        <v>99</v>
      </c>
      <c r="LT174">
        <v>1</v>
      </c>
      <c r="LU174">
        <v>4</v>
      </c>
      <c r="LV174">
        <v>1</v>
      </c>
      <c r="LW174">
        <v>99</v>
      </c>
      <c r="LX174">
        <v>99</v>
      </c>
      <c r="LY174">
        <v>1</v>
      </c>
      <c r="LZ174">
        <v>99</v>
      </c>
      <c r="MA174">
        <v>1</v>
      </c>
      <c r="MB174" s="3">
        <f t="shared" si="337"/>
        <v>5</v>
      </c>
      <c r="MC174" s="3">
        <f t="shared" si="363"/>
        <v>4</v>
      </c>
      <c r="MD174" s="3">
        <f t="shared" si="371"/>
        <v>2</v>
      </c>
      <c r="ME174" s="3">
        <f t="shared" si="372"/>
        <v>4</v>
      </c>
      <c r="MF174" s="3">
        <f t="shared" si="369"/>
        <v>1</v>
      </c>
      <c r="MG174" s="3">
        <f t="shared" si="370"/>
        <v>1</v>
      </c>
      <c r="MH174" s="3">
        <f t="shared" si="364"/>
        <v>3</v>
      </c>
      <c r="MI174" s="3">
        <f t="shared" si="365"/>
        <v>3</v>
      </c>
      <c r="MJ174" s="3">
        <f t="shared" si="314"/>
        <v>1</v>
      </c>
      <c r="MK174" s="3">
        <f t="shared" si="373"/>
        <v>3</v>
      </c>
      <c r="ML174" s="3">
        <f t="shared" si="338"/>
        <v>2</v>
      </c>
      <c r="MM174" s="56">
        <f>AVERAGE(MB174:ML174,MN174:MP174,MS174,MU174)</f>
        <v>2.8125</v>
      </c>
      <c r="MN174" s="3">
        <f t="shared" si="339"/>
        <v>1</v>
      </c>
      <c r="MO174" s="3">
        <f t="shared" si="341"/>
        <v>4</v>
      </c>
      <c r="MP174" s="3">
        <f t="shared" ref="MP174:MP180" si="374">LV174</f>
        <v>1</v>
      </c>
      <c r="MQ174" s="56">
        <f>MM174</f>
        <v>2.8125</v>
      </c>
      <c r="MR174" s="56">
        <f>MM174</f>
        <v>2.8125</v>
      </c>
      <c r="MS174" s="3">
        <f t="shared" si="366"/>
        <v>5</v>
      </c>
      <c r="MT174" s="56">
        <f>MM174</f>
        <v>2.8125</v>
      </c>
      <c r="MU174" s="3">
        <f t="shared" si="367"/>
        <v>5</v>
      </c>
      <c r="MV174" s="34">
        <f t="shared" si="368"/>
        <v>56.25</v>
      </c>
      <c r="MW174">
        <v>2</v>
      </c>
      <c r="MX174">
        <v>0</v>
      </c>
      <c r="MY174">
        <v>1</v>
      </c>
      <c r="MZ174">
        <v>1</v>
      </c>
      <c r="NA174">
        <v>2</v>
      </c>
      <c r="NB174">
        <v>1</v>
      </c>
      <c r="NC174">
        <v>1</v>
      </c>
      <c r="ND174">
        <v>0</v>
      </c>
      <c r="NE174">
        <v>1</v>
      </c>
      <c r="NF174">
        <v>1</v>
      </c>
      <c r="NG174">
        <v>2</v>
      </c>
      <c r="NH174" s="59">
        <f t="shared" si="320"/>
        <v>0</v>
      </c>
      <c r="NI174">
        <f t="shared" si="321"/>
        <v>50</v>
      </c>
      <c r="NJ174">
        <f t="shared" si="322"/>
        <v>10</v>
      </c>
      <c r="NK174" s="34">
        <f t="shared" si="323"/>
        <v>20</v>
      </c>
    </row>
    <row r="175" spans="1:375" x14ac:dyDescent="0.2">
      <c r="A175" t="s">
        <v>263</v>
      </c>
      <c r="B175">
        <v>174</v>
      </c>
      <c r="C175" s="26">
        <v>43026</v>
      </c>
      <c r="D175">
        <v>3</v>
      </c>
      <c r="E175">
        <v>9</v>
      </c>
      <c r="F175">
        <v>9</v>
      </c>
      <c r="G175">
        <v>0</v>
      </c>
      <c r="H175">
        <v>0</v>
      </c>
      <c r="I175">
        <v>0</v>
      </c>
      <c r="J175">
        <v>1</v>
      </c>
      <c r="K175">
        <v>0</v>
      </c>
      <c r="L175">
        <v>0</v>
      </c>
      <c r="M175">
        <v>0</v>
      </c>
      <c r="N175">
        <v>4</v>
      </c>
      <c r="O175">
        <v>0</v>
      </c>
      <c r="P175">
        <v>5</v>
      </c>
      <c r="Q175">
        <v>0</v>
      </c>
      <c r="R175">
        <v>0</v>
      </c>
      <c r="S175">
        <v>4</v>
      </c>
      <c r="T175">
        <f t="shared" si="332"/>
        <v>1</v>
      </c>
      <c r="U175">
        <f t="shared" si="333"/>
        <v>0</v>
      </c>
      <c r="V175" s="35">
        <f t="shared" si="334"/>
        <v>14</v>
      </c>
      <c r="W175">
        <v>1</v>
      </c>
      <c r="X175">
        <v>0</v>
      </c>
      <c r="Y175">
        <v>2</v>
      </c>
      <c r="Z175">
        <v>1</v>
      </c>
      <c r="AA175">
        <v>0</v>
      </c>
      <c r="AB175">
        <v>2</v>
      </c>
      <c r="AC175">
        <v>1</v>
      </c>
      <c r="AD175">
        <v>0</v>
      </c>
      <c r="AE175">
        <v>0</v>
      </c>
      <c r="AF175">
        <v>1</v>
      </c>
      <c r="AG175">
        <v>1</v>
      </c>
      <c r="AH175">
        <v>0</v>
      </c>
      <c r="AI175">
        <v>0</v>
      </c>
      <c r="AJ175" s="38">
        <f t="shared" si="297"/>
        <v>2</v>
      </c>
      <c r="AK175" s="38">
        <f t="shared" si="298"/>
        <v>3</v>
      </c>
      <c r="AL175" s="38">
        <f t="shared" si="299"/>
        <v>4</v>
      </c>
      <c r="AM175" s="38">
        <f t="shared" si="300"/>
        <v>9</v>
      </c>
      <c r="AN175">
        <v>1</v>
      </c>
      <c r="AO175">
        <v>0</v>
      </c>
      <c r="AP175">
        <v>0</v>
      </c>
      <c r="AQ175">
        <v>0</v>
      </c>
      <c r="AR175">
        <v>0</v>
      </c>
      <c r="AS175">
        <v>0</v>
      </c>
      <c r="AT175">
        <v>0</v>
      </c>
      <c r="AU175">
        <v>0</v>
      </c>
      <c r="AV175">
        <v>0</v>
      </c>
      <c r="AW175">
        <v>1</v>
      </c>
      <c r="AX175">
        <v>1</v>
      </c>
      <c r="AY175">
        <v>0</v>
      </c>
      <c r="AZ175">
        <v>0</v>
      </c>
      <c r="BA175">
        <v>0</v>
      </c>
      <c r="BB175">
        <v>0</v>
      </c>
      <c r="BC175">
        <v>0</v>
      </c>
      <c r="BD175">
        <v>1</v>
      </c>
      <c r="BE175">
        <v>0</v>
      </c>
      <c r="BF175">
        <v>0</v>
      </c>
      <c r="BG175">
        <v>0</v>
      </c>
      <c r="BH175">
        <v>1</v>
      </c>
      <c r="BI175">
        <v>0</v>
      </c>
      <c r="BJ175">
        <v>0</v>
      </c>
      <c r="BK175">
        <v>0</v>
      </c>
      <c r="BL175">
        <v>0</v>
      </c>
      <c r="BM175">
        <v>1</v>
      </c>
      <c r="BN175">
        <v>0</v>
      </c>
      <c r="BO175">
        <v>0</v>
      </c>
      <c r="BP175">
        <v>0</v>
      </c>
      <c r="BQ175">
        <v>0</v>
      </c>
      <c r="BR175">
        <v>0</v>
      </c>
      <c r="BS175">
        <v>1</v>
      </c>
      <c r="BT175">
        <v>0</v>
      </c>
      <c r="BU175">
        <v>0</v>
      </c>
      <c r="BV175">
        <v>0</v>
      </c>
      <c r="BW175">
        <v>0</v>
      </c>
      <c r="BX175">
        <v>1</v>
      </c>
      <c r="BY175">
        <v>0</v>
      </c>
      <c r="BZ175">
        <v>0</v>
      </c>
      <c r="CA175">
        <v>0</v>
      </c>
      <c r="CB175">
        <v>1</v>
      </c>
      <c r="CC175">
        <v>0</v>
      </c>
      <c r="CD175">
        <v>0</v>
      </c>
      <c r="CE175">
        <v>0</v>
      </c>
      <c r="CF175">
        <v>0</v>
      </c>
      <c r="CG175">
        <v>1</v>
      </c>
      <c r="CH175">
        <v>0</v>
      </c>
      <c r="CI175">
        <v>0</v>
      </c>
      <c r="CJ175">
        <v>0</v>
      </c>
      <c r="CK175">
        <v>0</v>
      </c>
      <c r="CL175">
        <v>1</v>
      </c>
      <c r="CM175">
        <v>0</v>
      </c>
      <c r="CN175">
        <v>0</v>
      </c>
      <c r="CO175">
        <v>0</v>
      </c>
      <c r="CP175">
        <v>0</v>
      </c>
      <c r="CQ175">
        <v>1</v>
      </c>
      <c r="CR175">
        <v>0</v>
      </c>
      <c r="CS175">
        <v>0</v>
      </c>
      <c r="CT175">
        <v>0</v>
      </c>
      <c r="CU175">
        <v>0</v>
      </c>
      <c r="CV175">
        <v>0</v>
      </c>
      <c r="CW175">
        <v>1</v>
      </c>
      <c r="CX175">
        <v>0</v>
      </c>
      <c r="CY175">
        <v>0</v>
      </c>
      <c r="CZ175">
        <v>0</v>
      </c>
      <c r="DA175">
        <v>1</v>
      </c>
      <c r="DB175">
        <v>0</v>
      </c>
      <c r="DC175">
        <v>0</v>
      </c>
      <c r="DD175">
        <v>0</v>
      </c>
      <c r="DE175">
        <v>0</v>
      </c>
      <c r="DF175">
        <v>0</v>
      </c>
      <c r="DG175">
        <v>1</v>
      </c>
      <c r="DH175">
        <v>0</v>
      </c>
      <c r="DI175">
        <v>0</v>
      </c>
      <c r="DJ175">
        <v>0</v>
      </c>
      <c r="DK175">
        <v>0</v>
      </c>
      <c r="DL175">
        <v>0</v>
      </c>
      <c r="DM175">
        <v>1</v>
      </c>
      <c r="DN175">
        <v>0</v>
      </c>
      <c r="DO175">
        <v>0</v>
      </c>
      <c r="DP175">
        <v>1</v>
      </c>
      <c r="DQ175">
        <v>0</v>
      </c>
      <c r="DR175">
        <v>0</v>
      </c>
      <c r="DS175">
        <v>0</v>
      </c>
      <c r="DT175">
        <v>0</v>
      </c>
      <c r="DU175">
        <v>0</v>
      </c>
      <c r="DV175">
        <v>1</v>
      </c>
      <c r="DW175">
        <v>0</v>
      </c>
      <c r="DX175">
        <v>0</v>
      </c>
      <c r="DY175">
        <v>0</v>
      </c>
      <c r="DZ175">
        <v>0</v>
      </c>
      <c r="EA175">
        <v>0</v>
      </c>
      <c r="EB175">
        <v>1</v>
      </c>
      <c r="EC175">
        <v>0</v>
      </c>
      <c r="ED175">
        <v>0</v>
      </c>
      <c r="EE175">
        <v>1</v>
      </c>
      <c r="EF175">
        <v>1</v>
      </c>
      <c r="EG175">
        <v>0</v>
      </c>
      <c r="EH175">
        <v>0</v>
      </c>
      <c r="EI175">
        <v>0</v>
      </c>
      <c r="EJ175">
        <v>0</v>
      </c>
      <c r="EK175">
        <v>0</v>
      </c>
      <c r="EL175">
        <v>1</v>
      </c>
      <c r="EM175">
        <v>0</v>
      </c>
      <c r="EN175">
        <v>0</v>
      </c>
      <c r="EO175">
        <v>0</v>
      </c>
      <c r="EP175" s="40">
        <f t="shared" si="342"/>
        <v>0</v>
      </c>
      <c r="EQ175" s="40" t="str">
        <f t="shared" si="343"/>
        <v>SKIP</v>
      </c>
      <c r="ER175" s="40">
        <f t="shared" si="344"/>
        <v>0</v>
      </c>
      <c r="ES175" s="40">
        <f t="shared" si="345"/>
        <v>1</v>
      </c>
      <c r="ET175" s="40">
        <f t="shared" si="346"/>
        <v>0</v>
      </c>
      <c r="EU175" s="40">
        <f t="shared" si="347"/>
        <v>0</v>
      </c>
      <c r="EV175" s="40">
        <f t="shared" si="348"/>
        <v>1</v>
      </c>
      <c r="EW175" s="40">
        <f t="shared" si="349"/>
        <v>1</v>
      </c>
      <c r="EX175" s="40">
        <f t="shared" si="350"/>
        <v>0</v>
      </c>
      <c r="EY175" s="40">
        <f t="shared" si="351"/>
        <v>0</v>
      </c>
      <c r="EZ175" s="40">
        <f t="shared" si="352"/>
        <v>0</v>
      </c>
      <c r="FA175" s="40">
        <f t="shared" si="353"/>
        <v>0</v>
      </c>
      <c r="FB175" s="40">
        <f t="shared" si="354"/>
        <v>1</v>
      </c>
      <c r="FC175" s="40">
        <f t="shared" si="355"/>
        <v>0</v>
      </c>
      <c r="FD175" s="40">
        <f t="shared" si="356"/>
        <v>1</v>
      </c>
      <c r="FE175" s="40">
        <f t="shared" si="357"/>
        <v>2</v>
      </c>
      <c r="FF175" s="40">
        <f t="shared" si="358"/>
        <v>0</v>
      </c>
      <c r="FG175" s="40">
        <f t="shared" si="359"/>
        <v>1</v>
      </c>
      <c r="FH175" s="40">
        <f t="shared" si="360"/>
        <v>2</v>
      </c>
      <c r="FI175" s="40">
        <f t="shared" si="361"/>
        <v>0</v>
      </c>
      <c r="FJ175" s="40">
        <f t="shared" si="362"/>
        <v>1</v>
      </c>
      <c r="FK175" s="38">
        <f t="shared" si="336"/>
        <v>11</v>
      </c>
      <c r="FL175">
        <v>4</v>
      </c>
      <c r="FM175">
        <v>4</v>
      </c>
      <c r="FN175">
        <v>5</v>
      </c>
      <c r="FO175">
        <v>5</v>
      </c>
      <c r="FP175">
        <v>4</v>
      </c>
      <c r="FQ175">
        <v>6</v>
      </c>
      <c r="FR175">
        <v>3</v>
      </c>
      <c r="FS175">
        <v>2</v>
      </c>
      <c r="FT175">
        <v>1</v>
      </c>
      <c r="FU175">
        <v>0</v>
      </c>
      <c r="FV175" s="38">
        <f t="shared" si="301"/>
        <v>18</v>
      </c>
      <c r="FW175" s="38">
        <f t="shared" si="302"/>
        <v>16</v>
      </c>
      <c r="FX175">
        <v>1</v>
      </c>
      <c r="FY175">
        <v>4</v>
      </c>
      <c r="FZ175">
        <v>5</v>
      </c>
      <c r="GA175">
        <v>4</v>
      </c>
      <c r="GB175">
        <v>2</v>
      </c>
      <c r="GC175">
        <v>2</v>
      </c>
      <c r="GD175">
        <v>5</v>
      </c>
      <c r="GE175">
        <v>2</v>
      </c>
      <c r="GF175">
        <v>5</v>
      </c>
      <c r="GG175">
        <v>3</v>
      </c>
      <c r="GH175">
        <v>4</v>
      </c>
      <c r="GI175">
        <v>5</v>
      </c>
      <c r="GJ175">
        <v>4</v>
      </c>
      <c r="GK175">
        <v>2</v>
      </c>
      <c r="GL175">
        <v>4</v>
      </c>
      <c r="GM175">
        <v>4</v>
      </c>
      <c r="GN175">
        <v>4</v>
      </c>
      <c r="GO175">
        <v>3</v>
      </c>
      <c r="GP175">
        <v>1</v>
      </c>
      <c r="GQ175">
        <v>4</v>
      </c>
      <c r="GR175">
        <v>5</v>
      </c>
      <c r="GS175">
        <v>4</v>
      </c>
      <c r="GT175">
        <v>4</v>
      </c>
      <c r="GU175">
        <v>4</v>
      </c>
      <c r="GV175">
        <v>2</v>
      </c>
      <c r="GW175">
        <v>2</v>
      </c>
      <c r="GX175">
        <v>3</v>
      </c>
      <c r="GY175">
        <v>3</v>
      </c>
      <c r="GZ175">
        <v>1</v>
      </c>
      <c r="HA175">
        <v>4</v>
      </c>
      <c r="HB175">
        <v>3</v>
      </c>
      <c r="HC175">
        <v>4</v>
      </c>
      <c r="HD175" s="38">
        <f t="shared" si="303"/>
        <v>3.5</v>
      </c>
      <c r="HE175" s="38">
        <f t="shared" si="304"/>
        <v>3</v>
      </c>
      <c r="HF175" s="38">
        <f t="shared" si="305"/>
        <v>3.3333333333333335</v>
      </c>
      <c r="HG175" s="38">
        <f t="shared" si="306"/>
        <v>3.8571428571428572</v>
      </c>
      <c r="HH175" s="38">
        <f t="shared" si="307"/>
        <v>3.4</v>
      </c>
      <c r="HI175" s="38">
        <f t="shared" si="308"/>
        <v>3</v>
      </c>
      <c r="HJ175" s="38">
        <f t="shared" si="309"/>
        <v>2.3333333333333335</v>
      </c>
      <c r="HK175" s="38">
        <f t="shared" si="310"/>
        <v>3.6666666666666665</v>
      </c>
      <c r="HL175" t="s">
        <v>1148</v>
      </c>
      <c r="HM175">
        <v>1</v>
      </c>
      <c r="HN175" t="s">
        <v>1149</v>
      </c>
      <c r="HO175">
        <v>2</v>
      </c>
      <c r="HP175">
        <v>0</v>
      </c>
      <c r="HQ175">
        <v>0</v>
      </c>
      <c r="HR175">
        <v>0</v>
      </c>
      <c r="HS175">
        <v>0</v>
      </c>
      <c r="HT175">
        <v>0</v>
      </c>
      <c r="HU175">
        <v>0</v>
      </c>
      <c r="HV175">
        <v>0</v>
      </c>
      <c r="HW175">
        <v>0</v>
      </c>
      <c r="HX175">
        <v>1</v>
      </c>
      <c r="HY175">
        <v>1</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1</v>
      </c>
      <c r="JH175">
        <v>1</v>
      </c>
      <c r="JI175">
        <v>0</v>
      </c>
      <c r="JJ175">
        <v>0</v>
      </c>
      <c r="JK175">
        <v>0</v>
      </c>
      <c r="JL175">
        <v>0</v>
      </c>
      <c r="JM175">
        <v>0</v>
      </c>
      <c r="JN175">
        <v>0</v>
      </c>
      <c r="JO175">
        <v>2</v>
      </c>
      <c r="JP175">
        <v>1</v>
      </c>
      <c r="JQ175">
        <v>0</v>
      </c>
      <c r="JR175">
        <v>0</v>
      </c>
      <c r="JS175">
        <v>3</v>
      </c>
      <c r="JT175">
        <v>0</v>
      </c>
      <c r="JU175">
        <v>0</v>
      </c>
      <c r="JV175">
        <v>3</v>
      </c>
      <c r="JW175">
        <v>1</v>
      </c>
      <c r="JX175">
        <v>0</v>
      </c>
      <c r="JY175">
        <v>0</v>
      </c>
      <c r="JZ175">
        <v>0</v>
      </c>
      <c r="KA175">
        <v>0</v>
      </c>
      <c r="KB175">
        <v>0</v>
      </c>
      <c r="KC175">
        <v>0</v>
      </c>
      <c r="KD175" s="52">
        <f t="shared" si="311"/>
        <v>10</v>
      </c>
      <c r="KE175" s="48">
        <f t="shared" si="312"/>
        <v>0</v>
      </c>
      <c r="KF175" s="53">
        <f t="shared" si="313"/>
        <v>10</v>
      </c>
      <c r="KG175">
        <v>62</v>
      </c>
      <c r="KH175">
        <v>0</v>
      </c>
      <c r="KI175">
        <v>1</v>
      </c>
      <c r="KJ175">
        <v>1</v>
      </c>
      <c r="KK175">
        <v>0</v>
      </c>
      <c r="KL175">
        <v>1</v>
      </c>
      <c r="KM175">
        <v>0</v>
      </c>
      <c r="KN175">
        <v>0</v>
      </c>
      <c r="KO175">
        <v>0</v>
      </c>
      <c r="KP175">
        <v>0</v>
      </c>
      <c r="KQ175">
        <v>0</v>
      </c>
      <c r="KR175">
        <v>0</v>
      </c>
      <c r="KS175" t="s">
        <v>580</v>
      </c>
      <c r="KT175" t="s">
        <v>1150</v>
      </c>
      <c r="KU175" t="s">
        <v>1151</v>
      </c>
      <c r="KV175">
        <v>5</v>
      </c>
      <c r="KW175">
        <v>1</v>
      </c>
      <c r="KX175">
        <v>1</v>
      </c>
      <c r="KY175">
        <v>2</v>
      </c>
      <c r="KZ175">
        <v>0</v>
      </c>
      <c r="LA175">
        <v>2</v>
      </c>
      <c r="LB175">
        <v>2</v>
      </c>
      <c r="LC175">
        <v>2</v>
      </c>
      <c r="LD175">
        <v>2</v>
      </c>
      <c r="LE175">
        <v>2</v>
      </c>
      <c r="LF175">
        <v>2</v>
      </c>
      <c r="LG175" t="s">
        <v>879</v>
      </c>
      <c r="LH175">
        <v>4</v>
      </c>
      <c r="LI175">
        <v>5</v>
      </c>
      <c r="LJ175">
        <v>5</v>
      </c>
      <c r="LK175">
        <v>5</v>
      </c>
      <c r="LL175">
        <v>2</v>
      </c>
      <c r="LM175">
        <v>4</v>
      </c>
      <c r="LN175">
        <v>5</v>
      </c>
      <c r="LO175">
        <v>1</v>
      </c>
      <c r="LP175">
        <v>2</v>
      </c>
      <c r="LQ175">
        <v>2</v>
      </c>
      <c r="LR175">
        <v>3</v>
      </c>
      <c r="LS175">
        <v>1</v>
      </c>
      <c r="LT175">
        <v>2</v>
      </c>
      <c r="LU175">
        <v>1</v>
      </c>
      <c r="LV175">
        <v>1</v>
      </c>
      <c r="LW175">
        <v>1</v>
      </c>
      <c r="LX175">
        <v>5</v>
      </c>
      <c r="LY175">
        <v>3</v>
      </c>
      <c r="LZ175">
        <v>2</v>
      </c>
      <c r="MA175">
        <v>1</v>
      </c>
      <c r="MB175" s="3">
        <f t="shared" si="337"/>
        <v>4</v>
      </c>
      <c r="MC175" s="3">
        <f t="shared" si="363"/>
        <v>1</v>
      </c>
      <c r="MD175" s="3">
        <f t="shared" si="371"/>
        <v>5</v>
      </c>
      <c r="ME175" s="3">
        <f t="shared" si="372"/>
        <v>5</v>
      </c>
      <c r="MF175" s="3">
        <f t="shared" si="369"/>
        <v>2</v>
      </c>
      <c r="MG175" s="3">
        <f t="shared" si="370"/>
        <v>4</v>
      </c>
      <c r="MH175" s="3">
        <f t="shared" si="364"/>
        <v>1</v>
      </c>
      <c r="MI175" s="3">
        <f t="shared" si="365"/>
        <v>5</v>
      </c>
      <c r="MJ175" s="3">
        <f t="shared" si="314"/>
        <v>2</v>
      </c>
      <c r="MK175" s="3">
        <f t="shared" si="373"/>
        <v>2</v>
      </c>
      <c r="ML175" s="3">
        <f t="shared" si="338"/>
        <v>3</v>
      </c>
      <c r="MM175" s="3">
        <f t="shared" ref="MM175:MM180" si="375">LS175</f>
        <v>1</v>
      </c>
      <c r="MN175" s="3">
        <f t="shared" si="339"/>
        <v>2</v>
      </c>
      <c r="MO175" s="3">
        <f t="shared" si="341"/>
        <v>1</v>
      </c>
      <c r="MP175" s="3">
        <f t="shared" si="374"/>
        <v>1</v>
      </c>
      <c r="MQ175" s="3">
        <f t="shared" ref="MQ175:MR180" si="376">LW175</f>
        <v>1</v>
      </c>
      <c r="MR175" s="3">
        <f t="shared" si="376"/>
        <v>5</v>
      </c>
      <c r="MS175" s="3">
        <f t="shared" si="366"/>
        <v>3</v>
      </c>
      <c r="MT175" s="3">
        <f t="shared" ref="MT175:MT180" si="377">LZ175</f>
        <v>2</v>
      </c>
      <c r="MU175" s="3">
        <f t="shared" si="367"/>
        <v>5</v>
      </c>
      <c r="MV175" s="34">
        <f t="shared" si="368"/>
        <v>55</v>
      </c>
      <c r="MW175">
        <v>2</v>
      </c>
      <c r="MX175">
        <v>0</v>
      </c>
      <c r="MY175">
        <v>1</v>
      </c>
      <c r="MZ175">
        <v>1</v>
      </c>
      <c r="NA175">
        <v>2</v>
      </c>
      <c r="NB175">
        <v>1</v>
      </c>
      <c r="NC175">
        <v>1</v>
      </c>
      <c r="ND175">
        <v>1</v>
      </c>
      <c r="NE175">
        <v>1</v>
      </c>
      <c r="NF175">
        <v>1</v>
      </c>
      <c r="NG175">
        <v>2</v>
      </c>
      <c r="NH175" s="59">
        <f t="shared" si="320"/>
        <v>0</v>
      </c>
      <c r="NI175">
        <f t="shared" si="321"/>
        <v>50</v>
      </c>
      <c r="NJ175">
        <f t="shared" si="322"/>
        <v>11</v>
      </c>
      <c r="NK175" s="34">
        <f t="shared" si="323"/>
        <v>22</v>
      </c>
    </row>
    <row r="176" spans="1:375" x14ac:dyDescent="0.2">
      <c r="A176" t="s">
        <v>264</v>
      </c>
      <c r="B176">
        <v>175</v>
      </c>
      <c r="C176" s="26">
        <v>43024</v>
      </c>
      <c r="D176">
        <v>3</v>
      </c>
      <c r="E176">
        <v>4</v>
      </c>
      <c r="F176">
        <v>4</v>
      </c>
      <c r="G176">
        <v>1</v>
      </c>
      <c r="H176">
        <v>0</v>
      </c>
      <c r="I176">
        <v>0</v>
      </c>
      <c r="J176">
        <v>0</v>
      </c>
      <c r="K176">
        <v>0</v>
      </c>
      <c r="L176">
        <v>1</v>
      </c>
      <c r="M176">
        <v>1</v>
      </c>
      <c r="N176">
        <v>3</v>
      </c>
      <c r="O176">
        <v>0</v>
      </c>
      <c r="P176">
        <v>2</v>
      </c>
      <c r="Q176">
        <v>0</v>
      </c>
      <c r="R176">
        <v>3</v>
      </c>
      <c r="S176">
        <v>5</v>
      </c>
      <c r="T176">
        <f t="shared" si="332"/>
        <v>0</v>
      </c>
      <c r="U176">
        <f t="shared" si="333"/>
        <v>2</v>
      </c>
      <c r="V176" s="35">
        <f t="shared" si="334"/>
        <v>16</v>
      </c>
      <c r="W176">
        <v>3</v>
      </c>
      <c r="X176">
        <v>3</v>
      </c>
      <c r="Y176">
        <v>3</v>
      </c>
      <c r="Z176">
        <v>3</v>
      </c>
      <c r="AA176">
        <v>3</v>
      </c>
      <c r="AB176">
        <v>3</v>
      </c>
      <c r="AC176">
        <v>3</v>
      </c>
      <c r="AD176">
        <v>4</v>
      </c>
      <c r="AE176">
        <v>3</v>
      </c>
      <c r="AF176">
        <v>3</v>
      </c>
      <c r="AG176">
        <v>3</v>
      </c>
      <c r="AH176">
        <v>3</v>
      </c>
      <c r="AI176" s="32">
        <f>AVERAGE(AB176:AC176)</f>
        <v>3</v>
      </c>
      <c r="AJ176" s="38">
        <f t="shared" si="297"/>
        <v>13</v>
      </c>
      <c r="AK176" s="38">
        <f>AB176+AC176+AI176</f>
        <v>9</v>
      </c>
      <c r="AL176" s="38">
        <f t="shared" si="299"/>
        <v>18</v>
      </c>
      <c r="AM176" s="38">
        <f t="shared" si="300"/>
        <v>40</v>
      </c>
      <c r="AN176">
        <v>1</v>
      </c>
      <c r="AO176">
        <v>0</v>
      </c>
      <c r="AP176">
        <v>0</v>
      </c>
      <c r="AQ176">
        <v>0</v>
      </c>
      <c r="AR176">
        <v>0</v>
      </c>
      <c r="AS176">
        <v>1</v>
      </c>
      <c r="AT176">
        <v>0</v>
      </c>
      <c r="AU176">
        <v>0</v>
      </c>
      <c r="AV176">
        <v>0</v>
      </c>
      <c r="AW176">
        <v>0</v>
      </c>
      <c r="AX176">
        <v>1</v>
      </c>
      <c r="AY176">
        <v>0</v>
      </c>
      <c r="AZ176">
        <v>0</v>
      </c>
      <c r="BA176">
        <v>0</v>
      </c>
      <c r="BB176">
        <v>0</v>
      </c>
      <c r="BC176">
        <v>1</v>
      </c>
      <c r="BD176">
        <v>0</v>
      </c>
      <c r="BE176">
        <v>0</v>
      </c>
      <c r="BF176">
        <v>0</v>
      </c>
      <c r="BG176">
        <v>0</v>
      </c>
      <c r="BH176">
        <v>1</v>
      </c>
      <c r="BI176">
        <v>0</v>
      </c>
      <c r="BJ176">
        <v>0</v>
      </c>
      <c r="BK176">
        <v>0</v>
      </c>
      <c r="BL176">
        <v>0</v>
      </c>
      <c r="BM176">
        <v>1</v>
      </c>
      <c r="BN176">
        <v>0</v>
      </c>
      <c r="BO176">
        <v>0</v>
      </c>
      <c r="BP176">
        <v>0</v>
      </c>
      <c r="BQ176">
        <v>0</v>
      </c>
      <c r="BR176">
        <v>1</v>
      </c>
      <c r="BS176">
        <v>0</v>
      </c>
      <c r="BT176">
        <v>0</v>
      </c>
      <c r="BU176">
        <v>0</v>
      </c>
      <c r="BV176">
        <v>0</v>
      </c>
      <c r="BW176">
        <v>0</v>
      </c>
      <c r="BX176">
        <v>1</v>
      </c>
      <c r="BY176">
        <v>0</v>
      </c>
      <c r="BZ176">
        <v>0</v>
      </c>
      <c r="CA176">
        <v>0</v>
      </c>
      <c r="CB176">
        <v>1</v>
      </c>
      <c r="CC176">
        <v>0</v>
      </c>
      <c r="CD176">
        <v>0</v>
      </c>
      <c r="CE176">
        <v>0</v>
      </c>
      <c r="CF176">
        <v>0</v>
      </c>
      <c r="CG176">
        <v>1</v>
      </c>
      <c r="CH176">
        <v>0</v>
      </c>
      <c r="CI176">
        <v>0</v>
      </c>
      <c r="CJ176">
        <v>0</v>
      </c>
      <c r="CK176">
        <v>0</v>
      </c>
      <c r="CL176">
        <v>1</v>
      </c>
      <c r="CM176">
        <v>0</v>
      </c>
      <c r="CN176">
        <v>0</v>
      </c>
      <c r="CO176">
        <v>0</v>
      </c>
      <c r="CP176">
        <v>0</v>
      </c>
      <c r="CQ176">
        <v>1</v>
      </c>
      <c r="CR176">
        <v>0</v>
      </c>
      <c r="CS176">
        <v>0</v>
      </c>
      <c r="CT176">
        <v>0</v>
      </c>
      <c r="CU176">
        <v>0</v>
      </c>
      <c r="CV176">
        <v>0</v>
      </c>
      <c r="CW176">
        <v>1</v>
      </c>
      <c r="CX176">
        <v>0</v>
      </c>
      <c r="CY176">
        <v>0</v>
      </c>
      <c r="CZ176">
        <v>0</v>
      </c>
      <c r="DA176">
        <v>1</v>
      </c>
      <c r="DB176">
        <v>0</v>
      </c>
      <c r="DC176">
        <v>0</v>
      </c>
      <c r="DD176">
        <v>0</v>
      </c>
      <c r="DE176">
        <v>0</v>
      </c>
      <c r="DF176">
        <v>0</v>
      </c>
      <c r="DG176">
        <v>1</v>
      </c>
      <c r="DH176">
        <v>0</v>
      </c>
      <c r="DI176">
        <v>0</v>
      </c>
      <c r="DJ176">
        <v>0</v>
      </c>
      <c r="DK176">
        <v>0</v>
      </c>
      <c r="DL176">
        <v>1</v>
      </c>
      <c r="DM176">
        <v>0</v>
      </c>
      <c r="DN176">
        <v>0</v>
      </c>
      <c r="DO176">
        <v>0</v>
      </c>
      <c r="DP176">
        <v>0</v>
      </c>
      <c r="DQ176">
        <v>1</v>
      </c>
      <c r="DR176">
        <v>0</v>
      </c>
      <c r="DS176">
        <v>0</v>
      </c>
      <c r="DT176">
        <v>0</v>
      </c>
      <c r="DU176">
        <v>0</v>
      </c>
      <c r="DV176">
        <v>1</v>
      </c>
      <c r="DW176">
        <v>0</v>
      </c>
      <c r="DX176">
        <v>0</v>
      </c>
      <c r="DY176">
        <v>0</v>
      </c>
      <c r="DZ176">
        <v>1</v>
      </c>
      <c r="EA176">
        <v>0</v>
      </c>
      <c r="EB176">
        <v>0</v>
      </c>
      <c r="EC176">
        <v>0</v>
      </c>
      <c r="ED176">
        <v>0</v>
      </c>
      <c r="EF176">
        <v>0</v>
      </c>
      <c r="EG176">
        <v>1</v>
      </c>
      <c r="EH176">
        <v>0</v>
      </c>
      <c r="EI176">
        <v>0</v>
      </c>
      <c r="EJ176">
        <v>0</v>
      </c>
      <c r="EK176">
        <v>0</v>
      </c>
      <c r="EL176">
        <v>1</v>
      </c>
      <c r="EM176">
        <v>0</v>
      </c>
      <c r="EN176">
        <v>0</v>
      </c>
      <c r="EO176">
        <v>0</v>
      </c>
      <c r="EP176" s="40">
        <f t="shared" si="342"/>
        <v>0</v>
      </c>
      <c r="EQ176" s="40">
        <f t="shared" si="343"/>
        <v>0</v>
      </c>
      <c r="ER176" s="40">
        <f t="shared" si="344"/>
        <v>0</v>
      </c>
      <c r="ES176" s="40">
        <f t="shared" si="345"/>
        <v>0</v>
      </c>
      <c r="ET176" s="40">
        <f t="shared" si="346"/>
        <v>0</v>
      </c>
      <c r="EU176" s="40">
        <f t="shared" si="347"/>
        <v>0</v>
      </c>
      <c r="EV176" s="40">
        <f t="shared" si="348"/>
        <v>0</v>
      </c>
      <c r="EW176" s="40">
        <f t="shared" si="349"/>
        <v>1</v>
      </c>
      <c r="EX176" s="40">
        <f t="shared" si="350"/>
        <v>0</v>
      </c>
      <c r="EY176" s="40">
        <f t="shared" si="351"/>
        <v>0</v>
      </c>
      <c r="EZ176" s="40">
        <f t="shared" si="352"/>
        <v>0</v>
      </c>
      <c r="FA176" s="40">
        <f t="shared" si="353"/>
        <v>0</v>
      </c>
      <c r="FB176" s="40">
        <f t="shared" si="354"/>
        <v>1</v>
      </c>
      <c r="FC176" s="40">
        <f t="shared" si="355"/>
        <v>0</v>
      </c>
      <c r="FD176" s="40">
        <f t="shared" si="356"/>
        <v>1</v>
      </c>
      <c r="FE176" s="40">
        <f t="shared" si="357"/>
        <v>1</v>
      </c>
      <c r="FF176" s="40">
        <f t="shared" si="358"/>
        <v>1</v>
      </c>
      <c r="FG176" s="40">
        <f t="shared" si="359"/>
        <v>1</v>
      </c>
      <c r="FH176" s="40">
        <f t="shared" si="360"/>
        <v>0</v>
      </c>
      <c r="FI176" s="40">
        <f t="shared" si="361"/>
        <v>1</v>
      </c>
      <c r="FJ176" s="40">
        <f t="shared" si="362"/>
        <v>1</v>
      </c>
      <c r="FK176" s="38">
        <f t="shared" si="336"/>
        <v>8</v>
      </c>
      <c r="FL176">
        <v>6</v>
      </c>
      <c r="FM176">
        <v>4</v>
      </c>
      <c r="FN176">
        <v>7</v>
      </c>
      <c r="FO176">
        <v>6</v>
      </c>
      <c r="FP176">
        <v>6</v>
      </c>
      <c r="FQ176">
        <v>7</v>
      </c>
      <c r="FR176">
        <v>0</v>
      </c>
      <c r="FS176">
        <v>0</v>
      </c>
      <c r="FT176">
        <v>0</v>
      </c>
      <c r="FU176">
        <v>0</v>
      </c>
      <c r="FV176" s="38">
        <f t="shared" si="301"/>
        <v>19</v>
      </c>
      <c r="FW176" s="38">
        <f t="shared" si="302"/>
        <v>17</v>
      </c>
      <c r="FX176">
        <v>4</v>
      </c>
      <c r="FY176">
        <v>5</v>
      </c>
      <c r="FZ176">
        <v>4</v>
      </c>
      <c r="GA176">
        <v>5</v>
      </c>
      <c r="GB176">
        <v>3</v>
      </c>
      <c r="GC176">
        <v>3</v>
      </c>
      <c r="GD176">
        <v>5</v>
      </c>
      <c r="GE176">
        <v>1</v>
      </c>
      <c r="GF176">
        <v>3</v>
      </c>
      <c r="GG176">
        <v>0</v>
      </c>
      <c r="GH176">
        <v>1</v>
      </c>
      <c r="GI176">
        <v>2</v>
      </c>
      <c r="GJ176">
        <v>2</v>
      </c>
      <c r="GK176">
        <v>1</v>
      </c>
      <c r="GL176">
        <v>4</v>
      </c>
      <c r="GM176">
        <v>1</v>
      </c>
      <c r="GN176">
        <v>1</v>
      </c>
      <c r="GO176" s="32">
        <f>AVERAGE(GP176:GS176)</f>
        <v>4.25</v>
      </c>
      <c r="GP176">
        <v>2</v>
      </c>
      <c r="GQ176">
        <v>5</v>
      </c>
      <c r="GR176">
        <v>5</v>
      </c>
      <c r="GS176">
        <v>5</v>
      </c>
      <c r="GT176">
        <v>5</v>
      </c>
      <c r="GU176">
        <v>5</v>
      </c>
      <c r="GV176">
        <v>0</v>
      </c>
      <c r="GW176">
        <v>0</v>
      </c>
      <c r="GX176">
        <v>3</v>
      </c>
      <c r="GY176">
        <v>0</v>
      </c>
      <c r="GZ176">
        <v>2</v>
      </c>
      <c r="HA176">
        <v>5</v>
      </c>
      <c r="HB176">
        <v>5</v>
      </c>
      <c r="HC176">
        <v>5</v>
      </c>
      <c r="HD176" s="38">
        <f t="shared" si="303"/>
        <v>4.5</v>
      </c>
      <c r="HE176" s="38">
        <f t="shared" si="304"/>
        <v>3.6666666666666665</v>
      </c>
      <c r="HF176" s="38">
        <f t="shared" si="305"/>
        <v>1.3333333333333333</v>
      </c>
      <c r="HG176" s="38">
        <f t="shared" si="306"/>
        <v>1.7142857142857142</v>
      </c>
      <c r="HH176" s="38">
        <f>AVERAGE(GO176:GS176)</f>
        <v>4.25</v>
      </c>
      <c r="HI176" s="38">
        <f t="shared" si="308"/>
        <v>2.5</v>
      </c>
      <c r="HJ176" s="38">
        <f t="shared" si="309"/>
        <v>1.6666666666666667</v>
      </c>
      <c r="HK176" s="38">
        <f t="shared" si="310"/>
        <v>5</v>
      </c>
      <c r="HL176" t="s">
        <v>651</v>
      </c>
      <c r="HM176">
        <v>1</v>
      </c>
      <c r="HN176" t="s">
        <v>1152</v>
      </c>
      <c r="HO176">
        <v>1</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1</v>
      </c>
      <c r="IU176">
        <v>0</v>
      </c>
      <c r="IV176">
        <v>0</v>
      </c>
      <c r="IW176">
        <v>0</v>
      </c>
      <c r="IX176">
        <v>0</v>
      </c>
      <c r="IY176">
        <v>0</v>
      </c>
      <c r="IZ176">
        <v>0</v>
      </c>
      <c r="JA176">
        <v>0</v>
      </c>
      <c r="JB176">
        <v>0</v>
      </c>
      <c r="JC176">
        <v>0</v>
      </c>
      <c r="JD176">
        <v>0</v>
      </c>
      <c r="JE176">
        <v>0</v>
      </c>
      <c r="JF176">
        <v>1</v>
      </c>
      <c r="JG176">
        <v>0</v>
      </c>
      <c r="JH176">
        <v>0</v>
      </c>
      <c r="JI176">
        <v>0</v>
      </c>
      <c r="JJ176">
        <v>0</v>
      </c>
      <c r="JK176">
        <v>0</v>
      </c>
      <c r="JL176">
        <v>0</v>
      </c>
      <c r="JM176">
        <v>1</v>
      </c>
      <c r="JN176">
        <v>0</v>
      </c>
      <c r="JO176">
        <v>2</v>
      </c>
      <c r="JP176">
        <v>1</v>
      </c>
      <c r="JQ176">
        <v>0</v>
      </c>
      <c r="JR176">
        <v>2</v>
      </c>
      <c r="JS176">
        <v>2</v>
      </c>
      <c r="JT176">
        <v>1</v>
      </c>
      <c r="JU176">
        <v>1</v>
      </c>
      <c r="JV176">
        <v>2</v>
      </c>
      <c r="JW176">
        <v>2</v>
      </c>
      <c r="JX176">
        <v>2</v>
      </c>
      <c r="JY176">
        <v>2</v>
      </c>
      <c r="JZ176">
        <v>1</v>
      </c>
      <c r="KA176">
        <v>2</v>
      </c>
      <c r="KB176">
        <v>2</v>
      </c>
      <c r="KC176">
        <v>2</v>
      </c>
      <c r="KD176" s="52">
        <f t="shared" si="311"/>
        <v>17</v>
      </c>
      <c r="KE176" s="48">
        <f t="shared" si="312"/>
        <v>7</v>
      </c>
      <c r="KF176" s="53">
        <f t="shared" si="313"/>
        <v>24</v>
      </c>
      <c r="KG176">
        <v>26</v>
      </c>
      <c r="KH176">
        <v>1</v>
      </c>
      <c r="KI176">
        <v>0</v>
      </c>
      <c r="KJ176">
        <v>0</v>
      </c>
      <c r="KK176">
        <v>0</v>
      </c>
      <c r="KL176">
        <v>0</v>
      </c>
      <c r="KM176">
        <v>0</v>
      </c>
      <c r="KN176">
        <v>0</v>
      </c>
      <c r="KO176">
        <v>0</v>
      </c>
      <c r="KP176">
        <v>0</v>
      </c>
      <c r="KQ176">
        <v>0</v>
      </c>
      <c r="KR176">
        <v>0</v>
      </c>
      <c r="KS176" t="s">
        <v>584</v>
      </c>
      <c r="KT176" t="s">
        <v>1153</v>
      </c>
      <c r="KU176" t="s">
        <v>1154</v>
      </c>
      <c r="KV176">
        <v>2</v>
      </c>
      <c r="KW176">
        <v>1</v>
      </c>
      <c r="KX176">
        <v>1</v>
      </c>
      <c r="KY176">
        <v>1</v>
      </c>
      <c r="KZ176">
        <v>1</v>
      </c>
      <c r="LA176">
        <v>1</v>
      </c>
      <c r="LB176">
        <v>1</v>
      </c>
      <c r="LC176">
        <v>1</v>
      </c>
      <c r="LD176">
        <v>1</v>
      </c>
      <c r="LE176">
        <v>1</v>
      </c>
      <c r="LF176">
        <v>1</v>
      </c>
      <c r="LG176" t="s">
        <v>584</v>
      </c>
      <c r="LH176">
        <v>2</v>
      </c>
      <c r="LI176">
        <v>2</v>
      </c>
      <c r="LJ176">
        <v>1</v>
      </c>
      <c r="LK176">
        <v>2</v>
      </c>
      <c r="LL176">
        <v>1</v>
      </c>
      <c r="LM176">
        <v>1</v>
      </c>
      <c r="LN176">
        <v>1</v>
      </c>
      <c r="LO176">
        <v>2</v>
      </c>
      <c r="LP176">
        <v>1</v>
      </c>
      <c r="LQ176">
        <v>1</v>
      </c>
      <c r="LR176">
        <v>1</v>
      </c>
      <c r="LS176">
        <v>1</v>
      </c>
      <c r="LT176">
        <v>5</v>
      </c>
      <c r="LU176">
        <v>5</v>
      </c>
      <c r="LV176">
        <v>1</v>
      </c>
      <c r="LW176">
        <v>1</v>
      </c>
      <c r="LX176">
        <v>5</v>
      </c>
      <c r="LY176">
        <v>1</v>
      </c>
      <c r="LZ176">
        <v>5</v>
      </c>
      <c r="MA176">
        <v>5</v>
      </c>
      <c r="MB176" s="3">
        <f t="shared" si="337"/>
        <v>2</v>
      </c>
      <c r="MC176" s="3">
        <f t="shared" si="363"/>
        <v>4</v>
      </c>
      <c r="MD176" s="3">
        <f t="shared" si="371"/>
        <v>1</v>
      </c>
      <c r="ME176" s="3">
        <f t="shared" si="372"/>
        <v>2</v>
      </c>
      <c r="MF176" s="3">
        <f t="shared" si="369"/>
        <v>1</v>
      </c>
      <c r="MG176" s="3">
        <f t="shared" si="370"/>
        <v>1</v>
      </c>
      <c r="MH176" s="3">
        <f t="shared" si="364"/>
        <v>5</v>
      </c>
      <c r="MI176" s="3">
        <f t="shared" si="365"/>
        <v>4</v>
      </c>
      <c r="MJ176" s="3">
        <f t="shared" si="314"/>
        <v>1</v>
      </c>
      <c r="MK176" s="3">
        <f t="shared" si="373"/>
        <v>1</v>
      </c>
      <c r="ML176" s="3">
        <f t="shared" si="338"/>
        <v>1</v>
      </c>
      <c r="MM176" s="3">
        <f t="shared" si="375"/>
        <v>1</v>
      </c>
      <c r="MN176" s="3">
        <f t="shared" si="339"/>
        <v>5</v>
      </c>
      <c r="MO176" s="3">
        <f t="shared" si="341"/>
        <v>5</v>
      </c>
      <c r="MP176" s="3">
        <f t="shared" si="374"/>
        <v>1</v>
      </c>
      <c r="MQ176" s="3">
        <f t="shared" si="376"/>
        <v>1</v>
      </c>
      <c r="MR176" s="3">
        <f t="shared" si="376"/>
        <v>5</v>
      </c>
      <c r="MS176" s="3">
        <f t="shared" si="366"/>
        <v>5</v>
      </c>
      <c r="MT176" s="3">
        <f t="shared" si="377"/>
        <v>5</v>
      </c>
      <c r="MU176" s="3">
        <f t="shared" si="367"/>
        <v>1</v>
      </c>
      <c r="MV176" s="34">
        <f t="shared" si="368"/>
        <v>52</v>
      </c>
      <c r="MW176">
        <v>1</v>
      </c>
      <c r="MX176">
        <v>0</v>
      </c>
      <c r="MY176">
        <v>2</v>
      </c>
      <c r="MZ176">
        <v>2</v>
      </c>
      <c r="NA176">
        <v>2</v>
      </c>
      <c r="NB176">
        <v>3</v>
      </c>
      <c r="NC176">
        <v>1</v>
      </c>
      <c r="ND176">
        <v>1</v>
      </c>
      <c r="NE176">
        <v>1</v>
      </c>
      <c r="NF176">
        <v>2</v>
      </c>
      <c r="NG176">
        <v>2</v>
      </c>
      <c r="NH176" s="59">
        <f t="shared" si="320"/>
        <v>0</v>
      </c>
      <c r="NI176">
        <f t="shared" si="321"/>
        <v>50</v>
      </c>
      <c r="NJ176">
        <f t="shared" si="322"/>
        <v>15</v>
      </c>
      <c r="NK176" s="34">
        <f t="shared" si="323"/>
        <v>30</v>
      </c>
    </row>
    <row r="177" spans="1:375" x14ac:dyDescent="0.2">
      <c r="A177" t="s">
        <v>265</v>
      </c>
      <c r="B177">
        <v>176</v>
      </c>
      <c r="C177" s="26">
        <v>43027</v>
      </c>
      <c r="D177">
        <v>3</v>
      </c>
      <c r="E177">
        <v>5</v>
      </c>
      <c r="F177">
        <v>3</v>
      </c>
      <c r="G177">
        <v>1</v>
      </c>
      <c r="H177">
        <v>0</v>
      </c>
      <c r="I177">
        <v>0</v>
      </c>
      <c r="J177">
        <v>0</v>
      </c>
      <c r="K177">
        <v>0</v>
      </c>
      <c r="L177">
        <v>0</v>
      </c>
      <c r="M177">
        <v>2</v>
      </c>
      <c r="N177">
        <v>2</v>
      </c>
      <c r="O177">
        <v>0</v>
      </c>
      <c r="P177">
        <v>2</v>
      </c>
      <c r="Q177">
        <v>0</v>
      </c>
      <c r="R177">
        <v>2</v>
      </c>
      <c r="S177">
        <v>1</v>
      </c>
      <c r="T177">
        <f t="shared" si="332"/>
        <v>0</v>
      </c>
      <c r="U177">
        <f t="shared" si="333"/>
        <v>0</v>
      </c>
      <c r="V177" s="35">
        <f t="shared" si="334"/>
        <v>9</v>
      </c>
      <c r="W177">
        <v>0</v>
      </c>
      <c r="X177">
        <v>0</v>
      </c>
      <c r="Y177">
        <v>0</v>
      </c>
      <c r="Z177">
        <v>0</v>
      </c>
      <c r="AA177">
        <v>0</v>
      </c>
      <c r="AB177">
        <v>1</v>
      </c>
      <c r="AC177">
        <v>0</v>
      </c>
      <c r="AD177">
        <v>4</v>
      </c>
      <c r="AE177">
        <v>0</v>
      </c>
      <c r="AF177">
        <v>0</v>
      </c>
      <c r="AG177">
        <v>2</v>
      </c>
      <c r="AH177">
        <v>0</v>
      </c>
      <c r="AI177">
        <v>0</v>
      </c>
      <c r="AJ177" s="38">
        <f t="shared" si="297"/>
        <v>6</v>
      </c>
      <c r="AK177" s="38">
        <f>AB177+AC177+AI177</f>
        <v>1</v>
      </c>
      <c r="AL177" s="38">
        <f t="shared" si="299"/>
        <v>0</v>
      </c>
      <c r="AM177" s="38">
        <f t="shared" si="300"/>
        <v>7</v>
      </c>
      <c r="AN177">
        <v>1</v>
      </c>
      <c r="AO177">
        <v>0</v>
      </c>
      <c r="AP177">
        <v>0</v>
      </c>
      <c r="AQ177">
        <v>0</v>
      </c>
      <c r="AR177">
        <v>0</v>
      </c>
      <c r="AS177">
        <v>1</v>
      </c>
      <c r="AT177">
        <v>0</v>
      </c>
      <c r="AU177">
        <v>0</v>
      </c>
      <c r="AV177">
        <v>0</v>
      </c>
      <c r="AW177">
        <v>0</v>
      </c>
      <c r="AX177">
        <v>1</v>
      </c>
      <c r="AY177">
        <v>0</v>
      </c>
      <c r="AZ177">
        <v>0</v>
      </c>
      <c r="BA177">
        <v>0</v>
      </c>
      <c r="BB177">
        <v>0</v>
      </c>
      <c r="BC177">
        <v>1</v>
      </c>
      <c r="BD177">
        <v>0</v>
      </c>
      <c r="BE177">
        <v>0</v>
      </c>
      <c r="BF177">
        <v>0</v>
      </c>
      <c r="BG177">
        <v>0</v>
      </c>
      <c r="BH177">
        <v>1</v>
      </c>
      <c r="BI177">
        <v>0</v>
      </c>
      <c r="BJ177">
        <v>0</v>
      </c>
      <c r="BK177">
        <v>0</v>
      </c>
      <c r="BL177">
        <v>0</v>
      </c>
      <c r="BM177">
        <v>1</v>
      </c>
      <c r="BN177">
        <v>0</v>
      </c>
      <c r="BO177">
        <v>0</v>
      </c>
      <c r="BP177">
        <v>0</v>
      </c>
      <c r="BQ177">
        <v>0</v>
      </c>
      <c r="BR177">
        <v>1</v>
      </c>
      <c r="BS177">
        <v>0</v>
      </c>
      <c r="BT177">
        <v>0</v>
      </c>
      <c r="BU177">
        <v>0</v>
      </c>
      <c r="BV177">
        <v>0</v>
      </c>
      <c r="BW177">
        <v>1</v>
      </c>
      <c r="BX177">
        <v>0</v>
      </c>
      <c r="BY177">
        <v>0</v>
      </c>
      <c r="BZ177">
        <v>0</v>
      </c>
      <c r="CA177">
        <v>0</v>
      </c>
      <c r="CB177">
        <v>1</v>
      </c>
      <c r="CC177">
        <v>0</v>
      </c>
      <c r="CD177">
        <v>0</v>
      </c>
      <c r="CE177">
        <v>0</v>
      </c>
      <c r="CF177">
        <v>0</v>
      </c>
      <c r="CG177">
        <v>1</v>
      </c>
      <c r="CH177">
        <v>0</v>
      </c>
      <c r="CI177">
        <v>0</v>
      </c>
      <c r="CJ177">
        <v>0</v>
      </c>
      <c r="CK177">
        <v>0</v>
      </c>
      <c r="CL177">
        <v>1</v>
      </c>
      <c r="CM177">
        <v>0</v>
      </c>
      <c r="CN177">
        <v>0</v>
      </c>
      <c r="CO177">
        <v>0</v>
      </c>
      <c r="CP177">
        <v>0</v>
      </c>
      <c r="CQ177">
        <v>1</v>
      </c>
      <c r="CR177">
        <v>0</v>
      </c>
      <c r="CS177">
        <v>0</v>
      </c>
      <c r="CT177">
        <v>0</v>
      </c>
      <c r="CU177">
        <v>0</v>
      </c>
      <c r="CV177">
        <v>0</v>
      </c>
      <c r="CW177">
        <v>1</v>
      </c>
      <c r="CX177">
        <v>0</v>
      </c>
      <c r="CY177">
        <v>0</v>
      </c>
      <c r="CZ177">
        <v>0</v>
      </c>
      <c r="DA177">
        <v>1</v>
      </c>
      <c r="DB177">
        <v>0</v>
      </c>
      <c r="DC177">
        <v>0</v>
      </c>
      <c r="DD177">
        <v>0</v>
      </c>
      <c r="DE177">
        <v>0</v>
      </c>
      <c r="DF177">
        <v>1</v>
      </c>
      <c r="DG177">
        <v>0</v>
      </c>
      <c r="DH177">
        <v>0</v>
      </c>
      <c r="DI177">
        <v>0</v>
      </c>
      <c r="DJ177">
        <v>0</v>
      </c>
      <c r="DK177">
        <v>1</v>
      </c>
      <c r="DL177">
        <v>0</v>
      </c>
      <c r="DM177">
        <v>0</v>
      </c>
      <c r="DN177">
        <v>0</v>
      </c>
      <c r="DO177">
        <v>0</v>
      </c>
      <c r="DP177">
        <v>0</v>
      </c>
      <c r="DQ177">
        <v>1</v>
      </c>
      <c r="DR177">
        <v>0</v>
      </c>
      <c r="DS177">
        <v>0</v>
      </c>
      <c r="DT177">
        <v>0</v>
      </c>
      <c r="DU177">
        <v>1</v>
      </c>
      <c r="DV177">
        <v>0</v>
      </c>
      <c r="DW177">
        <v>0</v>
      </c>
      <c r="DX177">
        <v>0</v>
      </c>
      <c r="DY177">
        <v>0</v>
      </c>
      <c r="DZ177">
        <v>1</v>
      </c>
      <c r="EA177">
        <v>0</v>
      </c>
      <c r="EB177">
        <v>0</v>
      </c>
      <c r="EC177">
        <v>0</v>
      </c>
      <c r="ED177">
        <v>0</v>
      </c>
      <c r="EF177">
        <v>0</v>
      </c>
      <c r="EG177">
        <v>1</v>
      </c>
      <c r="EH177">
        <v>0</v>
      </c>
      <c r="EI177">
        <v>0</v>
      </c>
      <c r="EJ177">
        <v>0</v>
      </c>
      <c r="EK177">
        <v>0</v>
      </c>
      <c r="EL177">
        <v>0</v>
      </c>
      <c r="EM177">
        <v>0</v>
      </c>
      <c r="EN177">
        <v>0</v>
      </c>
      <c r="EO177">
        <v>1</v>
      </c>
      <c r="EP177" s="40">
        <f t="shared" si="342"/>
        <v>0</v>
      </c>
      <c r="EQ177" s="40">
        <f t="shared" si="343"/>
        <v>0</v>
      </c>
      <c r="ER177" s="40">
        <f t="shared" si="344"/>
        <v>0</v>
      </c>
      <c r="ES177" s="40">
        <f t="shared" si="345"/>
        <v>0</v>
      </c>
      <c r="ET177" s="40">
        <f t="shared" si="346"/>
        <v>0</v>
      </c>
      <c r="EU177" s="40">
        <f t="shared" si="347"/>
        <v>0</v>
      </c>
      <c r="EV177" s="40">
        <f t="shared" si="348"/>
        <v>0</v>
      </c>
      <c r="EW177" s="40">
        <f t="shared" si="349"/>
        <v>0</v>
      </c>
      <c r="EX177" s="40">
        <f t="shared" si="350"/>
        <v>0</v>
      </c>
      <c r="EY177" s="40">
        <f t="shared" si="351"/>
        <v>0</v>
      </c>
      <c r="EZ177" s="40">
        <f t="shared" si="352"/>
        <v>0</v>
      </c>
      <c r="FA177" s="40">
        <f t="shared" si="353"/>
        <v>0</v>
      </c>
      <c r="FB177" s="40">
        <f t="shared" si="354"/>
        <v>1</v>
      </c>
      <c r="FC177" s="40">
        <f t="shared" si="355"/>
        <v>0</v>
      </c>
      <c r="FD177" s="40">
        <f t="shared" si="356"/>
        <v>0</v>
      </c>
      <c r="FE177" s="40">
        <f t="shared" si="357"/>
        <v>0</v>
      </c>
      <c r="FF177" s="40">
        <f t="shared" si="358"/>
        <v>1</v>
      </c>
      <c r="FG177" s="40">
        <f t="shared" si="359"/>
        <v>0</v>
      </c>
      <c r="FH177" s="40">
        <f t="shared" si="360"/>
        <v>0</v>
      </c>
      <c r="FI177" s="40">
        <f t="shared" si="361"/>
        <v>1</v>
      </c>
      <c r="FJ177" s="40" t="str">
        <f t="shared" si="362"/>
        <v>SKIP</v>
      </c>
      <c r="FK177" s="38">
        <f t="shared" si="336"/>
        <v>3</v>
      </c>
      <c r="FL177">
        <v>7</v>
      </c>
      <c r="FM177">
        <v>7</v>
      </c>
      <c r="FN177">
        <v>7</v>
      </c>
      <c r="FO177">
        <v>7</v>
      </c>
      <c r="FP177">
        <v>7</v>
      </c>
      <c r="FQ177">
        <v>3</v>
      </c>
      <c r="FR177">
        <v>1</v>
      </c>
      <c r="FS177">
        <v>1</v>
      </c>
      <c r="FT177">
        <v>1</v>
      </c>
      <c r="FU177">
        <v>1</v>
      </c>
      <c r="FV177" s="38">
        <f t="shared" si="301"/>
        <v>24</v>
      </c>
      <c r="FW177" s="38">
        <f t="shared" si="302"/>
        <v>18</v>
      </c>
      <c r="FX177">
        <v>5</v>
      </c>
      <c r="FY177">
        <v>5</v>
      </c>
      <c r="FZ177">
        <v>5</v>
      </c>
      <c r="GA177">
        <v>5</v>
      </c>
      <c r="GB177">
        <v>1</v>
      </c>
      <c r="GC177">
        <v>2</v>
      </c>
      <c r="GD177">
        <v>4</v>
      </c>
      <c r="GE177">
        <v>1</v>
      </c>
      <c r="GF177">
        <v>1</v>
      </c>
      <c r="GG177">
        <v>5</v>
      </c>
      <c r="GH177">
        <v>4</v>
      </c>
      <c r="GI177">
        <v>5</v>
      </c>
      <c r="GJ177">
        <v>4</v>
      </c>
      <c r="GK177">
        <v>4</v>
      </c>
      <c r="GL177">
        <v>4</v>
      </c>
      <c r="GM177">
        <v>4</v>
      </c>
      <c r="GN177">
        <v>3</v>
      </c>
      <c r="GO177">
        <v>5</v>
      </c>
      <c r="GP177">
        <v>3</v>
      </c>
      <c r="GQ177">
        <v>5</v>
      </c>
      <c r="GR177">
        <v>5</v>
      </c>
      <c r="GS177">
        <v>5</v>
      </c>
      <c r="GT177">
        <v>4</v>
      </c>
      <c r="GU177">
        <v>4</v>
      </c>
      <c r="GV177">
        <v>4</v>
      </c>
      <c r="GW177">
        <v>4</v>
      </c>
      <c r="GX177">
        <v>3</v>
      </c>
      <c r="GY177">
        <v>3</v>
      </c>
      <c r="GZ177">
        <v>3</v>
      </c>
      <c r="HA177">
        <v>5</v>
      </c>
      <c r="HB177">
        <v>5</v>
      </c>
      <c r="HC177">
        <v>4</v>
      </c>
      <c r="HD177" s="38">
        <f t="shared" si="303"/>
        <v>5</v>
      </c>
      <c r="HE177" s="38">
        <f t="shared" si="304"/>
        <v>2.3333333333333335</v>
      </c>
      <c r="HF177" s="38">
        <f t="shared" si="305"/>
        <v>2.3333333333333335</v>
      </c>
      <c r="HG177" s="38">
        <f t="shared" si="306"/>
        <v>4</v>
      </c>
      <c r="HH177" s="38">
        <f t="shared" si="307"/>
        <v>4.5999999999999996</v>
      </c>
      <c r="HI177" s="38">
        <f t="shared" si="308"/>
        <v>4</v>
      </c>
      <c r="HJ177" s="38">
        <f t="shared" si="309"/>
        <v>3</v>
      </c>
      <c r="HK177" s="38">
        <f t="shared" si="310"/>
        <v>4.666666666666667</v>
      </c>
      <c r="HL177" t="s">
        <v>873</v>
      </c>
      <c r="HM177">
        <v>0</v>
      </c>
      <c r="HN177" t="s">
        <v>584</v>
      </c>
      <c r="HO177">
        <v>1</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1</v>
      </c>
      <c r="JH177">
        <v>1</v>
      </c>
      <c r="JI177">
        <v>0</v>
      </c>
      <c r="JJ177">
        <v>0</v>
      </c>
      <c r="JK177">
        <v>0</v>
      </c>
      <c r="JL177">
        <v>0</v>
      </c>
      <c r="JM177">
        <v>0</v>
      </c>
      <c r="JN177">
        <v>0</v>
      </c>
      <c r="JO177">
        <v>2</v>
      </c>
      <c r="JP177">
        <v>3</v>
      </c>
      <c r="JQ177">
        <v>2</v>
      </c>
      <c r="JR177">
        <v>2</v>
      </c>
      <c r="JS177">
        <v>0</v>
      </c>
      <c r="JT177">
        <v>0</v>
      </c>
      <c r="JU177">
        <v>0</v>
      </c>
      <c r="JV177">
        <v>3</v>
      </c>
      <c r="JW177">
        <v>0</v>
      </c>
      <c r="JX177">
        <v>0</v>
      </c>
      <c r="JY177">
        <v>1</v>
      </c>
      <c r="JZ177">
        <v>1</v>
      </c>
      <c r="KA177">
        <v>1</v>
      </c>
      <c r="KB177">
        <v>0</v>
      </c>
      <c r="KC177">
        <v>0</v>
      </c>
      <c r="KD177" s="52">
        <f t="shared" si="311"/>
        <v>13</v>
      </c>
      <c r="KE177" s="48">
        <f t="shared" si="312"/>
        <v>2</v>
      </c>
      <c r="KF177" s="53">
        <f t="shared" si="313"/>
        <v>15</v>
      </c>
      <c r="KG177">
        <v>49</v>
      </c>
      <c r="KH177">
        <v>1</v>
      </c>
      <c r="KI177">
        <v>0</v>
      </c>
      <c r="KJ177">
        <v>0</v>
      </c>
      <c r="KK177">
        <v>0</v>
      </c>
      <c r="KL177">
        <v>0</v>
      </c>
      <c r="KM177">
        <v>0</v>
      </c>
      <c r="KN177">
        <v>0</v>
      </c>
      <c r="KO177">
        <v>0</v>
      </c>
      <c r="KP177">
        <v>0</v>
      </c>
      <c r="KQ177">
        <v>0</v>
      </c>
      <c r="KR177">
        <v>0</v>
      </c>
      <c r="KS177" t="s">
        <v>584</v>
      </c>
      <c r="KT177" t="s">
        <v>584</v>
      </c>
      <c r="KU177" t="s">
        <v>584</v>
      </c>
      <c r="KV177">
        <v>3</v>
      </c>
      <c r="KW177">
        <v>1</v>
      </c>
      <c r="KX177">
        <v>1</v>
      </c>
      <c r="KY177">
        <v>3</v>
      </c>
      <c r="KZ177">
        <v>0</v>
      </c>
      <c r="LA177">
        <v>1</v>
      </c>
      <c r="LB177">
        <v>2</v>
      </c>
      <c r="LC177">
        <v>2</v>
      </c>
      <c r="LD177">
        <v>2</v>
      </c>
      <c r="LE177">
        <v>2</v>
      </c>
      <c r="LF177">
        <v>1</v>
      </c>
      <c r="LG177" t="s">
        <v>584</v>
      </c>
      <c r="LH177">
        <v>4</v>
      </c>
      <c r="LI177">
        <v>3</v>
      </c>
      <c r="LJ177">
        <v>3</v>
      </c>
      <c r="LK177">
        <v>3</v>
      </c>
      <c r="LL177">
        <v>3</v>
      </c>
      <c r="LM177">
        <v>3</v>
      </c>
      <c r="LN177">
        <v>5</v>
      </c>
      <c r="LO177">
        <v>3</v>
      </c>
      <c r="LP177">
        <v>5</v>
      </c>
      <c r="LQ177">
        <v>3</v>
      </c>
      <c r="LR177">
        <v>3</v>
      </c>
      <c r="LS177">
        <v>3</v>
      </c>
      <c r="LT177">
        <v>3</v>
      </c>
      <c r="LU177">
        <v>3</v>
      </c>
      <c r="LV177">
        <v>1</v>
      </c>
      <c r="LW177">
        <v>3</v>
      </c>
      <c r="LX177">
        <v>5</v>
      </c>
      <c r="LY177">
        <v>3</v>
      </c>
      <c r="LZ177">
        <v>3</v>
      </c>
      <c r="MA177">
        <v>1</v>
      </c>
      <c r="MB177" s="3">
        <f t="shared" si="337"/>
        <v>4</v>
      </c>
      <c r="MC177" s="3">
        <f t="shared" si="363"/>
        <v>3</v>
      </c>
      <c r="MD177" s="3">
        <f t="shared" si="371"/>
        <v>3</v>
      </c>
      <c r="ME177" s="3">
        <f t="shared" si="372"/>
        <v>3</v>
      </c>
      <c r="MF177" s="3">
        <f t="shared" si="369"/>
        <v>3</v>
      </c>
      <c r="MG177" s="3">
        <f t="shared" si="370"/>
        <v>3</v>
      </c>
      <c r="MH177" s="3">
        <f t="shared" si="364"/>
        <v>1</v>
      </c>
      <c r="MI177" s="3">
        <f t="shared" si="365"/>
        <v>3</v>
      </c>
      <c r="MJ177" s="3">
        <f t="shared" si="314"/>
        <v>5</v>
      </c>
      <c r="MK177" s="3">
        <f t="shared" si="373"/>
        <v>3</v>
      </c>
      <c r="ML177" s="3">
        <f t="shared" si="338"/>
        <v>3</v>
      </c>
      <c r="MM177" s="3">
        <f t="shared" si="375"/>
        <v>3</v>
      </c>
      <c r="MN177" s="3">
        <f t="shared" si="339"/>
        <v>3</v>
      </c>
      <c r="MO177" s="3">
        <f t="shared" si="341"/>
        <v>3</v>
      </c>
      <c r="MP177" s="3">
        <f t="shared" si="374"/>
        <v>1</v>
      </c>
      <c r="MQ177" s="3">
        <f t="shared" si="376"/>
        <v>3</v>
      </c>
      <c r="MR177" s="3">
        <f t="shared" si="376"/>
        <v>5</v>
      </c>
      <c r="MS177" s="3">
        <f t="shared" si="366"/>
        <v>3</v>
      </c>
      <c r="MT177" s="3">
        <f t="shared" si="377"/>
        <v>3</v>
      </c>
      <c r="MU177" s="3">
        <f t="shared" si="367"/>
        <v>5</v>
      </c>
      <c r="MV177" s="34">
        <f t="shared" si="368"/>
        <v>63</v>
      </c>
      <c r="MW177">
        <v>1</v>
      </c>
      <c r="MX177">
        <v>0</v>
      </c>
      <c r="MY177">
        <v>1</v>
      </c>
      <c r="MZ177">
        <v>0</v>
      </c>
      <c r="NA177">
        <v>0</v>
      </c>
      <c r="NB177">
        <v>1</v>
      </c>
      <c r="NC177">
        <v>1</v>
      </c>
      <c r="ND177">
        <v>0</v>
      </c>
      <c r="NE177">
        <v>0</v>
      </c>
      <c r="NF177">
        <v>1</v>
      </c>
      <c r="NG177">
        <v>2</v>
      </c>
      <c r="NH177" s="59">
        <f t="shared" si="320"/>
        <v>0</v>
      </c>
      <c r="NI177">
        <f t="shared" si="321"/>
        <v>50</v>
      </c>
      <c r="NJ177">
        <f t="shared" si="322"/>
        <v>5</v>
      </c>
      <c r="NK177" s="34">
        <f t="shared" si="323"/>
        <v>10</v>
      </c>
    </row>
    <row r="178" spans="1:375" x14ac:dyDescent="0.2">
      <c r="A178" t="s">
        <v>266</v>
      </c>
      <c r="B178">
        <v>177</v>
      </c>
      <c r="C178" s="26">
        <v>43032</v>
      </c>
      <c r="D178">
        <v>0</v>
      </c>
      <c r="E178">
        <v>6</v>
      </c>
      <c r="F178">
        <v>3</v>
      </c>
      <c r="G178">
        <v>1</v>
      </c>
      <c r="H178">
        <v>0</v>
      </c>
      <c r="I178">
        <v>0</v>
      </c>
      <c r="J178">
        <v>0</v>
      </c>
      <c r="K178">
        <v>0</v>
      </c>
      <c r="L178">
        <v>1</v>
      </c>
      <c r="M178">
        <v>1</v>
      </c>
      <c r="N178">
        <v>1</v>
      </c>
      <c r="O178">
        <v>0</v>
      </c>
      <c r="P178">
        <v>0</v>
      </c>
      <c r="Q178">
        <v>0</v>
      </c>
      <c r="R178">
        <v>2</v>
      </c>
      <c r="S178">
        <v>0</v>
      </c>
      <c r="T178">
        <f t="shared" si="332"/>
        <v>0</v>
      </c>
      <c r="U178">
        <f t="shared" si="333"/>
        <v>2</v>
      </c>
      <c r="V178" s="35">
        <f t="shared" si="334"/>
        <v>6</v>
      </c>
      <c r="W178">
        <v>1</v>
      </c>
      <c r="X178">
        <v>0</v>
      </c>
      <c r="Y178">
        <v>0</v>
      </c>
      <c r="Z178">
        <v>0</v>
      </c>
      <c r="AA178">
        <v>0</v>
      </c>
      <c r="AB178">
        <v>0</v>
      </c>
      <c r="AC178">
        <v>0</v>
      </c>
      <c r="AD178">
        <v>1</v>
      </c>
      <c r="AE178">
        <v>0</v>
      </c>
      <c r="AF178">
        <v>0</v>
      </c>
      <c r="AG178">
        <v>0</v>
      </c>
      <c r="AH178">
        <v>0</v>
      </c>
      <c r="AI178">
        <v>0</v>
      </c>
      <c r="AJ178" s="38">
        <f t="shared" si="297"/>
        <v>1</v>
      </c>
      <c r="AK178" s="38">
        <f t="shared" si="298"/>
        <v>0</v>
      </c>
      <c r="AL178" s="38">
        <f t="shared" si="299"/>
        <v>1</v>
      </c>
      <c r="AM178" s="38">
        <f t="shared" si="300"/>
        <v>2</v>
      </c>
      <c r="AN178">
        <v>1</v>
      </c>
      <c r="AO178">
        <v>0</v>
      </c>
      <c r="AP178">
        <v>0</v>
      </c>
      <c r="AQ178">
        <v>0</v>
      </c>
      <c r="AR178">
        <v>0</v>
      </c>
      <c r="AS178">
        <v>1</v>
      </c>
      <c r="AT178">
        <v>0</v>
      </c>
      <c r="AU178">
        <v>0</v>
      </c>
      <c r="AV178">
        <v>0</v>
      </c>
      <c r="AW178">
        <v>0</v>
      </c>
      <c r="AX178">
        <v>1</v>
      </c>
      <c r="AY178">
        <v>0</v>
      </c>
      <c r="AZ178">
        <v>0</v>
      </c>
      <c r="BA178">
        <v>0</v>
      </c>
      <c r="BB178">
        <v>0</v>
      </c>
      <c r="BC178">
        <v>0</v>
      </c>
      <c r="BD178">
        <v>1</v>
      </c>
      <c r="BE178">
        <v>0</v>
      </c>
      <c r="BF178">
        <v>0</v>
      </c>
      <c r="BG178">
        <v>0</v>
      </c>
      <c r="BH178">
        <v>1</v>
      </c>
      <c r="BI178">
        <v>0</v>
      </c>
      <c r="BJ178">
        <v>0</v>
      </c>
      <c r="BK178">
        <v>0</v>
      </c>
      <c r="BL178">
        <v>0</v>
      </c>
      <c r="BM178">
        <v>1</v>
      </c>
      <c r="BN178">
        <v>0</v>
      </c>
      <c r="BO178">
        <v>0</v>
      </c>
      <c r="BP178">
        <v>0</v>
      </c>
      <c r="BQ178">
        <v>0</v>
      </c>
      <c r="BR178">
        <v>1</v>
      </c>
      <c r="BS178">
        <v>0</v>
      </c>
      <c r="BT178">
        <v>0</v>
      </c>
      <c r="BU178">
        <v>0</v>
      </c>
      <c r="BV178">
        <v>0</v>
      </c>
      <c r="BW178">
        <v>1</v>
      </c>
      <c r="BX178">
        <v>0</v>
      </c>
      <c r="BY178">
        <v>0</v>
      </c>
      <c r="BZ178">
        <v>0</v>
      </c>
      <c r="CA178">
        <v>0</v>
      </c>
      <c r="CB178">
        <v>1</v>
      </c>
      <c r="CC178">
        <v>0</v>
      </c>
      <c r="CD178">
        <v>0</v>
      </c>
      <c r="CE178">
        <v>0</v>
      </c>
      <c r="CF178">
        <v>0</v>
      </c>
      <c r="CG178">
        <v>1</v>
      </c>
      <c r="CH178">
        <v>0</v>
      </c>
      <c r="CI178">
        <v>0</v>
      </c>
      <c r="CJ178">
        <v>0</v>
      </c>
      <c r="CK178">
        <v>0</v>
      </c>
      <c r="CL178">
        <v>1</v>
      </c>
      <c r="CM178">
        <v>0</v>
      </c>
      <c r="CN178">
        <v>0</v>
      </c>
      <c r="CO178">
        <v>0</v>
      </c>
      <c r="CP178">
        <v>0</v>
      </c>
      <c r="CQ178">
        <v>1</v>
      </c>
      <c r="CR178">
        <v>0</v>
      </c>
      <c r="CS178">
        <v>0</v>
      </c>
      <c r="CT178">
        <v>0</v>
      </c>
      <c r="CU178">
        <v>0</v>
      </c>
      <c r="CV178">
        <v>1</v>
      </c>
      <c r="CW178">
        <v>0</v>
      </c>
      <c r="CX178">
        <v>0</v>
      </c>
      <c r="CY178">
        <v>0</v>
      </c>
      <c r="CZ178">
        <v>0</v>
      </c>
      <c r="DA178">
        <v>1</v>
      </c>
      <c r="DB178">
        <v>0</v>
      </c>
      <c r="DC178">
        <v>0</v>
      </c>
      <c r="DD178">
        <v>0</v>
      </c>
      <c r="DE178">
        <v>0</v>
      </c>
      <c r="DF178">
        <v>1</v>
      </c>
      <c r="DG178">
        <v>0</v>
      </c>
      <c r="DH178">
        <v>0</v>
      </c>
      <c r="DI178">
        <v>0</v>
      </c>
      <c r="DJ178">
        <v>0</v>
      </c>
      <c r="DK178">
        <v>1</v>
      </c>
      <c r="DL178">
        <v>0</v>
      </c>
      <c r="DM178">
        <v>0</v>
      </c>
      <c r="DN178">
        <v>0</v>
      </c>
      <c r="DO178">
        <v>0</v>
      </c>
      <c r="DP178">
        <v>1</v>
      </c>
      <c r="DQ178">
        <v>0</v>
      </c>
      <c r="DR178">
        <v>0</v>
      </c>
      <c r="DS178">
        <v>0</v>
      </c>
      <c r="DT178">
        <v>0</v>
      </c>
      <c r="DU178">
        <v>1</v>
      </c>
      <c r="DV178">
        <v>0</v>
      </c>
      <c r="DW178">
        <v>0</v>
      </c>
      <c r="DX178">
        <v>0</v>
      </c>
      <c r="DY178">
        <v>0</v>
      </c>
      <c r="DZ178">
        <v>1</v>
      </c>
      <c r="EA178">
        <v>0</v>
      </c>
      <c r="EB178">
        <v>0</v>
      </c>
      <c r="EC178">
        <v>0</v>
      </c>
      <c r="ED178">
        <v>0</v>
      </c>
      <c r="EF178">
        <v>1</v>
      </c>
      <c r="EG178">
        <v>0</v>
      </c>
      <c r="EH178">
        <v>0</v>
      </c>
      <c r="EI178">
        <v>0</v>
      </c>
      <c r="EJ178">
        <v>0</v>
      </c>
      <c r="EK178">
        <v>1</v>
      </c>
      <c r="EL178">
        <v>0</v>
      </c>
      <c r="EM178">
        <v>0</v>
      </c>
      <c r="EN178">
        <v>0</v>
      </c>
      <c r="EO178">
        <v>0</v>
      </c>
      <c r="EP178" s="40">
        <f t="shared" si="342"/>
        <v>0</v>
      </c>
      <c r="EQ178" s="40">
        <f t="shared" si="343"/>
        <v>0</v>
      </c>
      <c r="ER178" s="40">
        <f t="shared" si="344"/>
        <v>0</v>
      </c>
      <c r="ES178" s="40">
        <f t="shared" si="345"/>
        <v>1</v>
      </c>
      <c r="ET178" s="40">
        <f t="shared" si="346"/>
        <v>0</v>
      </c>
      <c r="EU178" s="40">
        <f t="shared" si="347"/>
        <v>0</v>
      </c>
      <c r="EV178" s="40">
        <f t="shared" si="348"/>
        <v>0</v>
      </c>
      <c r="EW178" s="40">
        <f t="shared" si="349"/>
        <v>0</v>
      </c>
      <c r="EX178" s="40">
        <f t="shared" si="350"/>
        <v>0</v>
      </c>
      <c r="EY178" s="40">
        <f t="shared" si="351"/>
        <v>0</v>
      </c>
      <c r="EZ178" s="40">
        <f t="shared" si="352"/>
        <v>0</v>
      </c>
      <c r="FA178" s="40">
        <f t="shared" si="353"/>
        <v>0</v>
      </c>
      <c r="FB178" s="40">
        <f t="shared" si="354"/>
        <v>0</v>
      </c>
      <c r="FC178" s="40">
        <f t="shared" si="355"/>
        <v>0</v>
      </c>
      <c r="FD178" s="40">
        <f t="shared" si="356"/>
        <v>0</v>
      </c>
      <c r="FE178" s="40">
        <f t="shared" si="357"/>
        <v>0</v>
      </c>
      <c r="FF178" s="40">
        <f t="shared" si="358"/>
        <v>0</v>
      </c>
      <c r="FG178" s="40">
        <f t="shared" si="359"/>
        <v>0</v>
      </c>
      <c r="FH178" s="40">
        <f t="shared" si="360"/>
        <v>0</v>
      </c>
      <c r="FI178" s="40">
        <f t="shared" si="361"/>
        <v>0</v>
      </c>
      <c r="FJ178" s="40">
        <f t="shared" si="362"/>
        <v>0</v>
      </c>
      <c r="FK178" s="38">
        <f t="shared" si="336"/>
        <v>1</v>
      </c>
      <c r="FL178">
        <v>7</v>
      </c>
      <c r="FM178">
        <v>7</v>
      </c>
      <c r="FN178">
        <v>7</v>
      </c>
      <c r="FO178">
        <v>7</v>
      </c>
      <c r="FP178">
        <v>7</v>
      </c>
      <c r="FQ178">
        <v>7</v>
      </c>
      <c r="FR178">
        <v>0</v>
      </c>
      <c r="FS178">
        <v>4</v>
      </c>
      <c r="FT178">
        <v>0</v>
      </c>
      <c r="FU178">
        <v>0</v>
      </c>
      <c r="FV178" s="38">
        <f t="shared" si="301"/>
        <v>25</v>
      </c>
      <c r="FW178" s="38">
        <f t="shared" si="302"/>
        <v>21</v>
      </c>
      <c r="FX178">
        <v>4</v>
      </c>
      <c r="FY178">
        <v>4</v>
      </c>
      <c r="FZ178">
        <v>3</v>
      </c>
      <c r="GA178">
        <v>5</v>
      </c>
      <c r="GB178">
        <v>4</v>
      </c>
      <c r="GC178">
        <v>4</v>
      </c>
      <c r="GD178">
        <v>5</v>
      </c>
      <c r="GE178">
        <v>1</v>
      </c>
      <c r="GF178">
        <v>2</v>
      </c>
      <c r="GG178">
        <v>2</v>
      </c>
      <c r="GH178">
        <v>2</v>
      </c>
      <c r="GI178">
        <v>3</v>
      </c>
      <c r="GJ178">
        <v>0</v>
      </c>
      <c r="GK178">
        <v>5</v>
      </c>
      <c r="GL178">
        <v>4</v>
      </c>
      <c r="GM178">
        <v>4</v>
      </c>
      <c r="GN178">
        <v>4</v>
      </c>
      <c r="GO178" s="32" t="s">
        <v>306</v>
      </c>
      <c r="GP178" s="32" t="s">
        <v>306</v>
      </c>
      <c r="GQ178" s="32" t="s">
        <v>306</v>
      </c>
      <c r="GR178" s="32" t="s">
        <v>306</v>
      </c>
      <c r="GS178" s="32" t="s">
        <v>306</v>
      </c>
      <c r="GT178">
        <v>3</v>
      </c>
      <c r="GU178">
        <v>5</v>
      </c>
      <c r="GV178">
        <v>1</v>
      </c>
      <c r="GW178">
        <v>2</v>
      </c>
      <c r="GX178">
        <v>2</v>
      </c>
      <c r="GY178">
        <v>5</v>
      </c>
      <c r="GZ178">
        <v>3</v>
      </c>
      <c r="HA178" s="32">
        <f>AVERAGE(HB178:HC178)</f>
        <v>4.5</v>
      </c>
      <c r="HB178">
        <v>5</v>
      </c>
      <c r="HC178">
        <v>4</v>
      </c>
      <c r="HD178" s="38">
        <f t="shared" si="303"/>
        <v>4</v>
      </c>
      <c r="HE178" s="38">
        <f t="shared" si="304"/>
        <v>4.333333333333333</v>
      </c>
      <c r="HF178" s="38">
        <f t="shared" si="305"/>
        <v>1.6666666666666667</v>
      </c>
      <c r="HG178" s="38">
        <f t="shared" si="306"/>
        <v>3.1428571428571428</v>
      </c>
      <c r="HH178" s="32" t="s">
        <v>306</v>
      </c>
      <c r="HI178" s="38">
        <f t="shared" si="308"/>
        <v>2.75</v>
      </c>
      <c r="HJ178" s="38">
        <f t="shared" si="309"/>
        <v>3.3333333333333335</v>
      </c>
      <c r="HK178" s="38">
        <f>AVERAGE(HA178:HC178)</f>
        <v>4.5</v>
      </c>
      <c r="HL178" t="s">
        <v>1022</v>
      </c>
      <c r="HM178">
        <v>1</v>
      </c>
      <c r="HN178" t="s">
        <v>1155</v>
      </c>
      <c r="HO178">
        <v>1</v>
      </c>
      <c r="HP178">
        <v>0</v>
      </c>
      <c r="HQ178">
        <v>0</v>
      </c>
      <c r="HR178">
        <v>0</v>
      </c>
      <c r="HS178">
        <v>0</v>
      </c>
      <c r="HT178">
        <v>0</v>
      </c>
      <c r="HU178">
        <v>1</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1</v>
      </c>
      <c r="IX178">
        <v>0</v>
      </c>
      <c r="IY178">
        <v>0</v>
      </c>
      <c r="IZ178">
        <v>0</v>
      </c>
      <c r="JA178">
        <v>1</v>
      </c>
      <c r="JB178">
        <v>0</v>
      </c>
      <c r="JC178">
        <v>0</v>
      </c>
      <c r="JD178">
        <v>0</v>
      </c>
      <c r="JE178">
        <v>0</v>
      </c>
      <c r="JF178">
        <v>0</v>
      </c>
      <c r="JG178">
        <v>1</v>
      </c>
      <c r="JH178">
        <v>0</v>
      </c>
      <c r="JI178">
        <v>0</v>
      </c>
      <c r="JJ178">
        <v>0</v>
      </c>
      <c r="JK178">
        <v>0</v>
      </c>
      <c r="JL178">
        <v>0</v>
      </c>
      <c r="JM178">
        <v>0</v>
      </c>
      <c r="JN178">
        <v>0</v>
      </c>
      <c r="JO178">
        <v>2</v>
      </c>
      <c r="JP178">
        <v>2</v>
      </c>
      <c r="JQ178">
        <v>2</v>
      </c>
      <c r="JR178">
        <v>2</v>
      </c>
      <c r="JS178">
        <v>0</v>
      </c>
      <c r="JT178">
        <v>2</v>
      </c>
      <c r="JU178">
        <v>0</v>
      </c>
      <c r="JV178">
        <v>2</v>
      </c>
      <c r="JW178">
        <v>1</v>
      </c>
      <c r="JX178">
        <v>1</v>
      </c>
      <c r="JY178">
        <v>2</v>
      </c>
      <c r="JZ178">
        <v>2</v>
      </c>
      <c r="KA178">
        <v>0</v>
      </c>
      <c r="KB178">
        <v>0</v>
      </c>
      <c r="KC178">
        <v>0</v>
      </c>
      <c r="KD178" s="52">
        <f t="shared" si="311"/>
        <v>16</v>
      </c>
      <c r="KE178" s="48">
        <f t="shared" si="312"/>
        <v>2</v>
      </c>
      <c r="KF178" s="53">
        <f t="shared" si="313"/>
        <v>18</v>
      </c>
      <c r="KG178">
        <v>47</v>
      </c>
      <c r="KH178">
        <v>0</v>
      </c>
      <c r="KI178">
        <v>0</v>
      </c>
      <c r="KJ178">
        <v>0</v>
      </c>
      <c r="KK178">
        <v>0</v>
      </c>
      <c r="KL178">
        <v>0</v>
      </c>
      <c r="KM178">
        <v>1</v>
      </c>
      <c r="KN178">
        <v>0</v>
      </c>
      <c r="KO178">
        <v>0</v>
      </c>
      <c r="KP178">
        <v>0</v>
      </c>
      <c r="KQ178">
        <v>0</v>
      </c>
      <c r="KR178">
        <v>0</v>
      </c>
      <c r="KS178" t="s">
        <v>584</v>
      </c>
      <c r="KT178" t="s">
        <v>1156</v>
      </c>
      <c r="KU178" t="s">
        <v>1157</v>
      </c>
      <c r="KV178">
        <v>1</v>
      </c>
      <c r="KW178">
        <v>1</v>
      </c>
      <c r="KX178">
        <v>1</v>
      </c>
      <c r="KY178">
        <v>2</v>
      </c>
      <c r="KZ178">
        <v>0</v>
      </c>
      <c r="LA178">
        <v>2</v>
      </c>
      <c r="LB178">
        <v>2</v>
      </c>
      <c r="LC178">
        <v>2</v>
      </c>
      <c r="LD178">
        <v>2</v>
      </c>
      <c r="LE178">
        <v>2</v>
      </c>
      <c r="LF178">
        <v>2</v>
      </c>
      <c r="LG178" t="s">
        <v>584</v>
      </c>
      <c r="LH178">
        <v>3</v>
      </c>
      <c r="LI178">
        <v>2</v>
      </c>
      <c r="LJ178">
        <v>4</v>
      </c>
      <c r="LK178">
        <v>4</v>
      </c>
      <c r="LL178">
        <v>3</v>
      </c>
      <c r="LM178">
        <v>3</v>
      </c>
      <c r="LN178">
        <v>4</v>
      </c>
      <c r="LO178">
        <v>5</v>
      </c>
      <c r="LP178">
        <v>4</v>
      </c>
      <c r="LQ178">
        <v>2</v>
      </c>
      <c r="LR178">
        <v>2</v>
      </c>
      <c r="LS178">
        <v>5</v>
      </c>
      <c r="LT178">
        <v>4</v>
      </c>
      <c r="LU178">
        <v>1</v>
      </c>
      <c r="LV178">
        <v>2</v>
      </c>
      <c r="LW178">
        <v>4</v>
      </c>
      <c r="LX178">
        <v>5</v>
      </c>
      <c r="LY178">
        <v>2</v>
      </c>
      <c r="LZ178">
        <v>5</v>
      </c>
      <c r="MA178">
        <v>4</v>
      </c>
      <c r="MB178" s="3">
        <f t="shared" si="337"/>
        <v>3</v>
      </c>
      <c r="MC178" s="3">
        <f t="shared" si="363"/>
        <v>4</v>
      </c>
      <c r="MD178" s="3">
        <f t="shared" si="371"/>
        <v>4</v>
      </c>
      <c r="ME178" s="3">
        <f t="shared" si="372"/>
        <v>4</v>
      </c>
      <c r="MF178" s="3">
        <f t="shared" si="369"/>
        <v>3</v>
      </c>
      <c r="MG178" s="3">
        <f t="shared" si="370"/>
        <v>3</v>
      </c>
      <c r="MH178" s="3">
        <f t="shared" si="364"/>
        <v>2</v>
      </c>
      <c r="MI178" s="3">
        <f t="shared" si="365"/>
        <v>1</v>
      </c>
      <c r="MJ178" s="3">
        <f t="shared" si="314"/>
        <v>4</v>
      </c>
      <c r="MK178" s="3">
        <f t="shared" si="373"/>
        <v>2</v>
      </c>
      <c r="ML178" s="3">
        <f t="shared" si="338"/>
        <v>2</v>
      </c>
      <c r="MM178" s="3">
        <f t="shared" si="375"/>
        <v>5</v>
      </c>
      <c r="MN178" s="3">
        <f t="shared" si="339"/>
        <v>4</v>
      </c>
      <c r="MO178" s="3">
        <f t="shared" si="341"/>
        <v>1</v>
      </c>
      <c r="MP178" s="3">
        <f t="shared" si="374"/>
        <v>2</v>
      </c>
      <c r="MQ178" s="3">
        <f t="shared" si="376"/>
        <v>4</v>
      </c>
      <c r="MR178" s="3">
        <f t="shared" si="376"/>
        <v>5</v>
      </c>
      <c r="MS178" s="3">
        <f t="shared" si="366"/>
        <v>4</v>
      </c>
      <c r="MT178" s="3">
        <f t="shared" si="377"/>
        <v>5</v>
      </c>
      <c r="MU178" s="3">
        <f t="shared" si="367"/>
        <v>2</v>
      </c>
      <c r="MV178" s="34">
        <f t="shared" si="368"/>
        <v>64</v>
      </c>
      <c r="MW178">
        <v>0</v>
      </c>
      <c r="MX178">
        <v>0</v>
      </c>
      <c r="MY178">
        <v>2</v>
      </c>
      <c r="MZ178">
        <v>0</v>
      </c>
      <c r="NA178">
        <v>0</v>
      </c>
      <c r="NB178">
        <v>0</v>
      </c>
      <c r="NC178">
        <v>1</v>
      </c>
      <c r="ND178">
        <v>0</v>
      </c>
      <c r="NE178">
        <v>0</v>
      </c>
      <c r="NF178">
        <v>0</v>
      </c>
      <c r="NG178">
        <v>2</v>
      </c>
      <c r="NH178" s="59">
        <f t="shared" si="320"/>
        <v>0</v>
      </c>
      <c r="NI178">
        <f t="shared" si="321"/>
        <v>50</v>
      </c>
      <c r="NJ178">
        <f t="shared" si="322"/>
        <v>3</v>
      </c>
      <c r="NK178" s="34">
        <f t="shared" si="323"/>
        <v>6</v>
      </c>
    </row>
    <row r="179" spans="1:375" ht="16" thickBot="1" x14ac:dyDescent="0.25">
      <c r="A179" t="s">
        <v>267</v>
      </c>
      <c r="B179">
        <v>178</v>
      </c>
      <c r="C179" s="26">
        <v>43119</v>
      </c>
      <c r="D179">
        <v>6</v>
      </c>
      <c r="E179">
        <v>9</v>
      </c>
      <c r="F179">
        <v>7</v>
      </c>
      <c r="G179">
        <v>0</v>
      </c>
      <c r="H179">
        <v>0</v>
      </c>
      <c r="I179">
        <v>0</v>
      </c>
      <c r="J179">
        <v>1</v>
      </c>
      <c r="K179">
        <v>0</v>
      </c>
      <c r="L179">
        <v>1</v>
      </c>
      <c r="M179">
        <v>2</v>
      </c>
      <c r="N179">
        <v>5</v>
      </c>
      <c r="O179">
        <v>2</v>
      </c>
      <c r="P179">
        <v>4</v>
      </c>
      <c r="Q179">
        <v>4</v>
      </c>
      <c r="R179">
        <v>4</v>
      </c>
      <c r="S179">
        <v>3</v>
      </c>
      <c r="T179">
        <f t="shared" si="332"/>
        <v>1</v>
      </c>
      <c r="U179">
        <f t="shared" si="333"/>
        <v>2</v>
      </c>
      <c r="V179" s="36">
        <f t="shared" si="334"/>
        <v>27</v>
      </c>
      <c r="W179">
        <v>2</v>
      </c>
      <c r="X179">
        <v>0</v>
      </c>
      <c r="Y179">
        <v>0</v>
      </c>
      <c r="Z179">
        <v>0</v>
      </c>
      <c r="AA179">
        <v>0</v>
      </c>
      <c r="AB179">
        <v>0</v>
      </c>
      <c r="AC179">
        <v>0</v>
      </c>
      <c r="AD179">
        <v>1</v>
      </c>
      <c r="AE179">
        <v>0</v>
      </c>
      <c r="AF179">
        <v>0</v>
      </c>
      <c r="AG179">
        <v>1</v>
      </c>
      <c r="AH179">
        <v>0</v>
      </c>
      <c r="AI179">
        <v>0</v>
      </c>
      <c r="AJ179" s="38">
        <f t="shared" si="297"/>
        <v>2</v>
      </c>
      <c r="AK179" s="38">
        <f t="shared" si="298"/>
        <v>0</v>
      </c>
      <c r="AL179" s="38">
        <f t="shared" si="299"/>
        <v>2</v>
      </c>
      <c r="AM179" s="38">
        <f t="shared" si="300"/>
        <v>4</v>
      </c>
      <c r="AN179">
        <v>1</v>
      </c>
      <c r="AO179">
        <v>0</v>
      </c>
      <c r="AP179">
        <v>0</v>
      </c>
      <c r="AQ179">
        <v>0</v>
      </c>
      <c r="AR179">
        <v>0</v>
      </c>
      <c r="AS179">
        <v>1</v>
      </c>
      <c r="AT179">
        <v>0</v>
      </c>
      <c r="AU179">
        <v>0</v>
      </c>
      <c r="AV179">
        <v>0</v>
      </c>
      <c r="AW179">
        <v>0</v>
      </c>
      <c r="AX179">
        <v>1</v>
      </c>
      <c r="AY179">
        <v>0</v>
      </c>
      <c r="AZ179">
        <v>0</v>
      </c>
      <c r="BA179">
        <v>0</v>
      </c>
      <c r="BB179">
        <v>0</v>
      </c>
      <c r="BC179">
        <v>1</v>
      </c>
      <c r="BD179">
        <v>0</v>
      </c>
      <c r="BE179">
        <v>0</v>
      </c>
      <c r="BF179">
        <v>0</v>
      </c>
      <c r="BG179">
        <v>0</v>
      </c>
      <c r="BH179">
        <v>1</v>
      </c>
      <c r="BI179">
        <v>0</v>
      </c>
      <c r="BJ179">
        <v>0</v>
      </c>
      <c r="BK179">
        <v>0</v>
      </c>
      <c r="BL179">
        <v>0</v>
      </c>
      <c r="BM179">
        <v>1</v>
      </c>
      <c r="BN179">
        <v>0</v>
      </c>
      <c r="BO179">
        <v>0</v>
      </c>
      <c r="BP179">
        <v>0</v>
      </c>
      <c r="BQ179">
        <v>0</v>
      </c>
      <c r="BR179">
        <v>1</v>
      </c>
      <c r="BS179">
        <v>0</v>
      </c>
      <c r="BT179">
        <v>0</v>
      </c>
      <c r="BU179">
        <v>0</v>
      </c>
      <c r="BV179">
        <v>0</v>
      </c>
      <c r="BW179">
        <v>1</v>
      </c>
      <c r="BX179">
        <v>0</v>
      </c>
      <c r="BY179">
        <v>0</v>
      </c>
      <c r="BZ179">
        <v>0</v>
      </c>
      <c r="CA179">
        <v>0</v>
      </c>
      <c r="CB179">
        <v>1</v>
      </c>
      <c r="CC179">
        <v>0</v>
      </c>
      <c r="CD179">
        <v>0</v>
      </c>
      <c r="CE179">
        <v>0</v>
      </c>
      <c r="CF179">
        <v>0</v>
      </c>
      <c r="CG179">
        <v>1</v>
      </c>
      <c r="CH179">
        <v>0</v>
      </c>
      <c r="CI179">
        <v>0</v>
      </c>
      <c r="CJ179">
        <v>0</v>
      </c>
      <c r="CK179">
        <v>0</v>
      </c>
      <c r="CL179">
        <v>1</v>
      </c>
      <c r="CM179">
        <v>0</v>
      </c>
      <c r="CN179">
        <v>0</v>
      </c>
      <c r="CO179">
        <v>0</v>
      </c>
      <c r="CP179">
        <v>0</v>
      </c>
      <c r="CQ179">
        <v>1</v>
      </c>
      <c r="CR179">
        <v>0</v>
      </c>
      <c r="CS179">
        <v>0</v>
      </c>
      <c r="CT179">
        <v>0</v>
      </c>
      <c r="CU179">
        <v>0</v>
      </c>
      <c r="CV179">
        <v>1</v>
      </c>
      <c r="CW179">
        <v>0</v>
      </c>
      <c r="CX179">
        <v>0</v>
      </c>
      <c r="CY179">
        <v>0</v>
      </c>
      <c r="CZ179">
        <v>0</v>
      </c>
      <c r="DA179">
        <v>1</v>
      </c>
      <c r="DB179">
        <v>0</v>
      </c>
      <c r="DC179">
        <v>0</v>
      </c>
      <c r="DD179">
        <v>0</v>
      </c>
      <c r="DE179">
        <v>0</v>
      </c>
      <c r="DF179">
        <v>1</v>
      </c>
      <c r="DG179">
        <v>0</v>
      </c>
      <c r="DH179">
        <v>0</v>
      </c>
      <c r="DI179">
        <v>0</v>
      </c>
      <c r="DJ179">
        <v>0</v>
      </c>
      <c r="DK179">
        <v>1</v>
      </c>
      <c r="DL179">
        <v>0</v>
      </c>
      <c r="DM179">
        <v>0</v>
      </c>
      <c r="DN179">
        <v>0</v>
      </c>
      <c r="DO179">
        <v>0</v>
      </c>
      <c r="DP179">
        <v>1</v>
      </c>
      <c r="DQ179">
        <v>0</v>
      </c>
      <c r="DR179">
        <v>0</v>
      </c>
      <c r="DS179">
        <v>0</v>
      </c>
      <c r="DT179">
        <v>0</v>
      </c>
      <c r="DU179">
        <v>1</v>
      </c>
      <c r="DV179">
        <v>0</v>
      </c>
      <c r="DW179">
        <v>0</v>
      </c>
      <c r="DX179">
        <v>0</v>
      </c>
      <c r="DY179">
        <v>0</v>
      </c>
      <c r="DZ179">
        <v>1</v>
      </c>
      <c r="EA179">
        <v>0</v>
      </c>
      <c r="EB179">
        <v>0</v>
      </c>
      <c r="EC179">
        <v>0</v>
      </c>
      <c r="ED179">
        <v>0</v>
      </c>
      <c r="EF179">
        <v>1</v>
      </c>
      <c r="EG179">
        <v>0</v>
      </c>
      <c r="EH179">
        <v>0</v>
      </c>
      <c r="EI179">
        <v>0</v>
      </c>
      <c r="EJ179">
        <v>0</v>
      </c>
      <c r="EK179">
        <v>1</v>
      </c>
      <c r="EL179">
        <v>0</v>
      </c>
      <c r="EM179">
        <v>0</v>
      </c>
      <c r="EN179">
        <v>0</v>
      </c>
      <c r="EO179">
        <v>0</v>
      </c>
      <c r="EP179" s="40">
        <f t="shared" si="342"/>
        <v>0</v>
      </c>
      <c r="EQ179" s="40">
        <f t="shared" si="343"/>
        <v>0</v>
      </c>
      <c r="ER179" s="40">
        <f t="shared" si="344"/>
        <v>0</v>
      </c>
      <c r="ES179" s="40">
        <f t="shared" si="345"/>
        <v>0</v>
      </c>
      <c r="ET179" s="40">
        <f t="shared" si="346"/>
        <v>0</v>
      </c>
      <c r="EU179" s="40">
        <f t="shared" si="347"/>
        <v>0</v>
      </c>
      <c r="EV179" s="40">
        <f t="shared" si="348"/>
        <v>0</v>
      </c>
      <c r="EW179" s="40">
        <f t="shared" si="349"/>
        <v>0</v>
      </c>
      <c r="EX179" s="40">
        <f t="shared" si="350"/>
        <v>0</v>
      </c>
      <c r="EY179" s="40">
        <f t="shared" si="351"/>
        <v>0</v>
      </c>
      <c r="EZ179" s="40">
        <f t="shared" si="352"/>
        <v>0</v>
      </c>
      <c r="FA179" s="40">
        <f t="shared" si="353"/>
        <v>0</v>
      </c>
      <c r="FB179" s="40">
        <f t="shared" si="354"/>
        <v>0</v>
      </c>
      <c r="FC179" s="40">
        <f t="shared" si="355"/>
        <v>0</v>
      </c>
      <c r="FD179" s="40">
        <f t="shared" si="356"/>
        <v>0</v>
      </c>
      <c r="FE179" s="40">
        <f t="shared" si="357"/>
        <v>0</v>
      </c>
      <c r="FF179" s="40">
        <f t="shared" si="358"/>
        <v>0</v>
      </c>
      <c r="FG179" s="40">
        <f t="shared" si="359"/>
        <v>0</v>
      </c>
      <c r="FH179" s="40">
        <f t="shared" si="360"/>
        <v>0</v>
      </c>
      <c r="FI179" s="40">
        <f t="shared" si="361"/>
        <v>0</v>
      </c>
      <c r="FJ179" s="40">
        <f t="shared" si="362"/>
        <v>0</v>
      </c>
      <c r="FK179" s="38">
        <f t="shared" si="336"/>
        <v>0</v>
      </c>
      <c r="FL179">
        <v>6</v>
      </c>
      <c r="FM179">
        <v>6</v>
      </c>
      <c r="FN179">
        <v>6</v>
      </c>
      <c r="FO179">
        <v>6</v>
      </c>
      <c r="FP179">
        <v>5</v>
      </c>
      <c r="FQ179">
        <v>5</v>
      </c>
      <c r="FR179">
        <v>6</v>
      </c>
      <c r="FS179">
        <v>5</v>
      </c>
      <c r="FT179">
        <v>5</v>
      </c>
      <c r="FU179">
        <v>5</v>
      </c>
      <c r="FV179" s="38">
        <f t="shared" si="301"/>
        <v>33</v>
      </c>
      <c r="FW179" s="38">
        <f t="shared" si="302"/>
        <v>22</v>
      </c>
      <c r="FX179">
        <v>4</v>
      </c>
      <c r="FY179">
        <v>5</v>
      </c>
      <c r="FZ179">
        <v>4</v>
      </c>
      <c r="GA179">
        <v>5</v>
      </c>
      <c r="GB179">
        <v>3</v>
      </c>
      <c r="GC179">
        <v>4</v>
      </c>
      <c r="GD179">
        <v>4</v>
      </c>
      <c r="GE179">
        <v>3</v>
      </c>
      <c r="GF179">
        <v>4</v>
      </c>
      <c r="GG179">
        <v>1</v>
      </c>
      <c r="GH179">
        <v>4</v>
      </c>
      <c r="GI179">
        <v>5</v>
      </c>
      <c r="GJ179">
        <v>5</v>
      </c>
      <c r="GK179">
        <v>3</v>
      </c>
      <c r="GL179">
        <v>4</v>
      </c>
      <c r="GM179">
        <v>5</v>
      </c>
      <c r="GN179">
        <v>5</v>
      </c>
      <c r="GO179">
        <v>4</v>
      </c>
      <c r="GP179">
        <v>5</v>
      </c>
      <c r="GQ179">
        <v>5</v>
      </c>
      <c r="GR179">
        <v>5</v>
      </c>
      <c r="GS179">
        <v>4</v>
      </c>
      <c r="GT179">
        <v>4</v>
      </c>
      <c r="GU179">
        <v>4</v>
      </c>
      <c r="GV179">
        <v>4</v>
      </c>
      <c r="GW179">
        <v>4</v>
      </c>
      <c r="GX179">
        <v>4</v>
      </c>
      <c r="GY179">
        <v>4</v>
      </c>
      <c r="GZ179">
        <v>5</v>
      </c>
      <c r="HA179">
        <v>5</v>
      </c>
      <c r="HB179">
        <v>5</v>
      </c>
      <c r="HC179">
        <v>5</v>
      </c>
      <c r="HD179" s="38">
        <f t="shared" si="303"/>
        <v>4.5</v>
      </c>
      <c r="HE179" s="38">
        <f t="shared" si="304"/>
        <v>3.6666666666666665</v>
      </c>
      <c r="HF179" s="38">
        <f t="shared" si="305"/>
        <v>2.6666666666666665</v>
      </c>
      <c r="HG179" s="38">
        <f t="shared" si="306"/>
        <v>4.4285714285714288</v>
      </c>
      <c r="HH179" s="38">
        <f t="shared" si="307"/>
        <v>4.5999999999999996</v>
      </c>
      <c r="HI179" s="38">
        <f t="shared" si="308"/>
        <v>4</v>
      </c>
      <c r="HJ179" s="38">
        <f t="shared" si="309"/>
        <v>4.333333333333333</v>
      </c>
      <c r="HK179" s="38">
        <f t="shared" si="310"/>
        <v>5</v>
      </c>
      <c r="HL179" t="s">
        <v>609</v>
      </c>
      <c r="HM179">
        <v>1</v>
      </c>
      <c r="HN179" t="s">
        <v>1158</v>
      </c>
      <c r="HO179">
        <v>7</v>
      </c>
      <c r="HP179">
        <v>0</v>
      </c>
      <c r="HQ179">
        <v>0</v>
      </c>
      <c r="HR179">
        <v>0</v>
      </c>
      <c r="HS179">
        <v>0</v>
      </c>
      <c r="HT179">
        <v>0</v>
      </c>
      <c r="HU179">
        <v>0</v>
      </c>
      <c r="HV179">
        <v>0</v>
      </c>
      <c r="HW179">
        <v>0</v>
      </c>
      <c r="HX179">
        <v>1</v>
      </c>
      <c r="HY179">
        <v>1</v>
      </c>
      <c r="HZ179">
        <v>0</v>
      </c>
      <c r="IA179">
        <v>0</v>
      </c>
      <c r="IB179">
        <v>0</v>
      </c>
      <c r="IC179">
        <v>0</v>
      </c>
      <c r="ID179">
        <v>0</v>
      </c>
      <c r="IE179">
        <v>0</v>
      </c>
      <c r="IF179">
        <v>0</v>
      </c>
      <c r="IG179">
        <v>0</v>
      </c>
      <c r="IH179">
        <v>0</v>
      </c>
      <c r="II179">
        <v>0</v>
      </c>
      <c r="IJ179">
        <v>1</v>
      </c>
      <c r="IK179">
        <v>0</v>
      </c>
      <c r="IL179">
        <v>0</v>
      </c>
      <c r="IM179">
        <v>0</v>
      </c>
      <c r="IN179">
        <v>0</v>
      </c>
      <c r="IO179">
        <v>0</v>
      </c>
      <c r="IP179">
        <v>0</v>
      </c>
      <c r="IQ179">
        <v>0</v>
      </c>
      <c r="IR179">
        <v>0</v>
      </c>
      <c r="IS179">
        <v>0</v>
      </c>
      <c r="IT179">
        <v>0</v>
      </c>
      <c r="IU179">
        <v>0</v>
      </c>
      <c r="IV179">
        <v>1</v>
      </c>
      <c r="IW179">
        <v>1</v>
      </c>
      <c r="IX179">
        <v>0</v>
      </c>
      <c r="IY179">
        <v>0</v>
      </c>
      <c r="IZ179">
        <v>0</v>
      </c>
      <c r="JA179">
        <v>0</v>
      </c>
      <c r="JB179">
        <v>0</v>
      </c>
      <c r="JC179">
        <v>1</v>
      </c>
      <c r="JD179">
        <v>0</v>
      </c>
      <c r="JE179">
        <v>1</v>
      </c>
      <c r="JF179">
        <v>1</v>
      </c>
      <c r="JG179">
        <v>1</v>
      </c>
      <c r="JH179">
        <v>1</v>
      </c>
      <c r="JI179">
        <v>0</v>
      </c>
      <c r="JJ179">
        <v>0</v>
      </c>
      <c r="JK179">
        <v>0</v>
      </c>
      <c r="JL179">
        <v>0</v>
      </c>
      <c r="JM179">
        <v>0</v>
      </c>
      <c r="JN179">
        <v>0</v>
      </c>
      <c r="JO179">
        <v>2</v>
      </c>
      <c r="JP179">
        <v>3</v>
      </c>
      <c r="JQ179">
        <v>3</v>
      </c>
      <c r="JR179">
        <v>2</v>
      </c>
      <c r="JS179">
        <v>3</v>
      </c>
      <c r="JT179">
        <v>2</v>
      </c>
      <c r="JU179">
        <v>2</v>
      </c>
      <c r="JV179">
        <v>3</v>
      </c>
      <c r="JW179">
        <v>2</v>
      </c>
      <c r="JX179">
        <v>2</v>
      </c>
      <c r="JY179">
        <v>2</v>
      </c>
      <c r="JZ179">
        <v>2</v>
      </c>
      <c r="KA179">
        <v>3</v>
      </c>
      <c r="KB179">
        <v>1</v>
      </c>
      <c r="KC179">
        <v>2</v>
      </c>
      <c r="KD179" s="52">
        <f t="shared" si="311"/>
        <v>26</v>
      </c>
      <c r="KE179" s="48">
        <f t="shared" si="312"/>
        <v>8</v>
      </c>
      <c r="KF179" s="53">
        <f t="shared" si="313"/>
        <v>34</v>
      </c>
      <c r="KG179">
        <v>82</v>
      </c>
      <c r="KH179">
        <v>1</v>
      </c>
      <c r="KI179">
        <v>1</v>
      </c>
      <c r="KJ179">
        <v>1</v>
      </c>
      <c r="KK179">
        <v>0</v>
      </c>
      <c r="KL179">
        <v>0</v>
      </c>
      <c r="KM179">
        <v>0</v>
      </c>
      <c r="KN179">
        <v>0</v>
      </c>
      <c r="KO179">
        <v>0</v>
      </c>
      <c r="KP179">
        <v>1</v>
      </c>
      <c r="KQ179">
        <v>0</v>
      </c>
      <c r="KR179">
        <v>0</v>
      </c>
      <c r="KS179" t="s">
        <v>584</v>
      </c>
      <c r="KT179" t="s">
        <v>1159</v>
      </c>
      <c r="KU179" t="s">
        <v>1160</v>
      </c>
      <c r="KV179">
        <v>3</v>
      </c>
      <c r="KW179">
        <v>1</v>
      </c>
      <c r="KX179">
        <v>1</v>
      </c>
      <c r="KY179">
        <v>2</v>
      </c>
      <c r="KZ179">
        <v>1</v>
      </c>
      <c r="LA179">
        <v>1</v>
      </c>
      <c r="LB179">
        <v>1</v>
      </c>
      <c r="LC179">
        <v>1</v>
      </c>
      <c r="LD179">
        <v>2</v>
      </c>
      <c r="LE179">
        <v>1</v>
      </c>
      <c r="LF179">
        <v>1</v>
      </c>
      <c r="LG179" t="s">
        <v>580</v>
      </c>
      <c r="LH179">
        <v>4</v>
      </c>
      <c r="LI179">
        <v>3</v>
      </c>
      <c r="LJ179">
        <v>4</v>
      </c>
      <c r="LK179">
        <v>2</v>
      </c>
      <c r="LL179">
        <v>2</v>
      </c>
      <c r="LM179">
        <v>3</v>
      </c>
      <c r="LN179">
        <v>5</v>
      </c>
      <c r="LO179">
        <v>1</v>
      </c>
      <c r="LP179">
        <v>2</v>
      </c>
      <c r="LQ179">
        <v>1</v>
      </c>
      <c r="LR179">
        <v>4</v>
      </c>
      <c r="LS179">
        <v>1</v>
      </c>
      <c r="LT179">
        <v>2</v>
      </c>
      <c r="LU179">
        <v>3</v>
      </c>
      <c r="LV179">
        <v>1</v>
      </c>
      <c r="LW179">
        <v>2</v>
      </c>
      <c r="LX179">
        <v>3</v>
      </c>
      <c r="LY179">
        <v>4</v>
      </c>
      <c r="LZ179">
        <v>2</v>
      </c>
      <c r="MA179">
        <v>1</v>
      </c>
      <c r="MB179" s="3">
        <f t="shared" si="337"/>
        <v>4</v>
      </c>
      <c r="MC179" s="3">
        <f t="shared" si="363"/>
        <v>3</v>
      </c>
      <c r="MD179" s="3">
        <f t="shared" si="371"/>
        <v>4</v>
      </c>
      <c r="ME179" s="3">
        <f t="shared" si="372"/>
        <v>2</v>
      </c>
      <c r="MF179" s="3">
        <f t="shared" si="369"/>
        <v>2</v>
      </c>
      <c r="MG179" s="3">
        <f t="shared" si="370"/>
        <v>3</v>
      </c>
      <c r="MH179" s="3">
        <f t="shared" si="364"/>
        <v>1</v>
      </c>
      <c r="MI179" s="3">
        <f t="shared" si="365"/>
        <v>5</v>
      </c>
      <c r="MJ179" s="3">
        <f t="shared" si="314"/>
        <v>2</v>
      </c>
      <c r="MK179" s="3">
        <f t="shared" si="373"/>
        <v>1</v>
      </c>
      <c r="ML179" s="3">
        <f t="shared" si="338"/>
        <v>4</v>
      </c>
      <c r="MM179" s="3">
        <f t="shared" si="375"/>
        <v>1</v>
      </c>
      <c r="MN179" s="3">
        <f t="shared" si="339"/>
        <v>2</v>
      </c>
      <c r="MO179" s="3">
        <f t="shared" si="341"/>
        <v>3</v>
      </c>
      <c r="MP179" s="3">
        <f t="shared" si="374"/>
        <v>1</v>
      </c>
      <c r="MQ179" s="3">
        <f t="shared" si="376"/>
        <v>2</v>
      </c>
      <c r="MR179" s="3">
        <f t="shared" si="376"/>
        <v>3</v>
      </c>
      <c r="MS179" s="3">
        <f t="shared" si="366"/>
        <v>2</v>
      </c>
      <c r="MT179" s="3">
        <f t="shared" si="377"/>
        <v>2</v>
      </c>
      <c r="MU179" s="3">
        <f t="shared" si="367"/>
        <v>5</v>
      </c>
      <c r="MV179" s="34">
        <f t="shared" si="368"/>
        <v>52</v>
      </c>
      <c r="MW179">
        <v>3</v>
      </c>
      <c r="MX179">
        <v>1</v>
      </c>
      <c r="MY179">
        <v>2</v>
      </c>
      <c r="MZ179">
        <v>1</v>
      </c>
      <c r="NA179">
        <v>2</v>
      </c>
      <c r="NB179">
        <v>2</v>
      </c>
      <c r="NC179">
        <v>3</v>
      </c>
      <c r="ND179">
        <v>0</v>
      </c>
      <c r="NE179">
        <v>2</v>
      </c>
      <c r="NF179">
        <v>2</v>
      </c>
      <c r="NG179">
        <v>2</v>
      </c>
      <c r="NH179" s="59">
        <f t="shared" si="320"/>
        <v>0</v>
      </c>
      <c r="NI179">
        <f t="shared" si="321"/>
        <v>50</v>
      </c>
      <c r="NJ179">
        <f t="shared" si="322"/>
        <v>18</v>
      </c>
      <c r="NK179" s="34">
        <f t="shared" si="323"/>
        <v>36</v>
      </c>
    </row>
    <row r="180" spans="1:375" x14ac:dyDescent="0.2">
      <c r="AK180"/>
      <c r="AL180"/>
      <c r="AM180"/>
      <c r="AN180"/>
      <c r="EP180"/>
      <c r="FL180"/>
      <c r="FV180" s="34"/>
      <c r="FX180"/>
      <c r="HD180" s="38"/>
      <c r="HL180"/>
      <c r="KD180" s="44"/>
      <c r="KE180" s="45"/>
      <c r="KF180" s="46"/>
      <c r="KG180"/>
      <c r="LH180">
        <v>1</v>
      </c>
      <c r="LI180">
        <v>1</v>
      </c>
      <c r="LJ180">
        <v>1</v>
      </c>
      <c r="LK180">
        <v>1</v>
      </c>
      <c r="LL180">
        <v>1</v>
      </c>
      <c r="LM180">
        <v>1</v>
      </c>
      <c r="LN180">
        <v>1</v>
      </c>
      <c r="LO180">
        <v>1</v>
      </c>
      <c r="LP180">
        <v>1</v>
      </c>
      <c r="LQ180">
        <v>1</v>
      </c>
      <c r="LR180">
        <v>1</v>
      </c>
      <c r="LS180">
        <v>1</v>
      </c>
      <c r="LT180">
        <v>1</v>
      </c>
      <c r="LU180">
        <v>1</v>
      </c>
      <c r="LV180">
        <v>1</v>
      </c>
      <c r="LW180">
        <v>1</v>
      </c>
      <c r="LX180">
        <v>1</v>
      </c>
      <c r="LY180">
        <v>1</v>
      </c>
      <c r="LZ180">
        <v>1</v>
      </c>
      <c r="MA180">
        <v>1</v>
      </c>
      <c r="MB180" s="3">
        <f t="shared" si="337"/>
        <v>1</v>
      </c>
      <c r="MC180" s="3">
        <f t="shared" si="363"/>
        <v>5</v>
      </c>
      <c r="MD180" s="3">
        <f t="shared" si="371"/>
        <v>1</v>
      </c>
      <c r="ME180" s="3">
        <f t="shared" si="372"/>
        <v>1</v>
      </c>
      <c r="MF180" s="3">
        <f t="shared" si="369"/>
        <v>1</v>
      </c>
      <c r="MG180" s="3">
        <f t="shared" si="370"/>
        <v>1</v>
      </c>
      <c r="MH180" s="3">
        <f t="shared" si="364"/>
        <v>5</v>
      </c>
      <c r="MI180" s="3">
        <f t="shared" si="365"/>
        <v>5</v>
      </c>
      <c r="MJ180" s="3">
        <f t="shared" si="314"/>
        <v>1</v>
      </c>
      <c r="MK180" s="3">
        <f t="shared" si="373"/>
        <v>1</v>
      </c>
      <c r="ML180" s="3">
        <f t="shared" si="338"/>
        <v>1</v>
      </c>
      <c r="MM180" s="3">
        <f t="shared" si="375"/>
        <v>1</v>
      </c>
      <c r="MN180" s="3">
        <f t="shared" si="339"/>
        <v>1</v>
      </c>
      <c r="MO180" s="3">
        <f t="shared" si="341"/>
        <v>1</v>
      </c>
      <c r="MP180" s="3">
        <f t="shared" si="374"/>
        <v>1</v>
      </c>
      <c r="MQ180" s="3">
        <f t="shared" si="376"/>
        <v>1</v>
      </c>
      <c r="MR180" s="3">
        <f t="shared" si="376"/>
        <v>1</v>
      </c>
      <c r="MS180" s="3">
        <f t="shared" si="366"/>
        <v>5</v>
      </c>
      <c r="MT180" s="3">
        <f t="shared" si="377"/>
        <v>1</v>
      </c>
      <c r="MU180" s="3">
        <f t="shared" si="367"/>
        <v>5</v>
      </c>
      <c r="MV180" s="34">
        <f t="shared" si="368"/>
        <v>40</v>
      </c>
    </row>
    <row r="181" spans="1:375" x14ac:dyDescent="0.2">
      <c r="AK181"/>
      <c r="AL181"/>
      <c r="AM181"/>
      <c r="AN181"/>
      <c r="EP181"/>
      <c r="FL181"/>
      <c r="MB181" s="3"/>
    </row>
    <row r="182" spans="1:375" x14ac:dyDescent="0.2">
      <c r="AK182"/>
      <c r="AL182"/>
      <c r="AM182"/>
      <c r="AN182"/>
      <c r="EP182"/>
      <c r="FL182"/>
      <c r="MB182" s="3"/>
    </row>
    <row r="183" spans="1:375" x14ac:dyDescent="0.2">
      <c r="AK183"/>
      <c r="AL183"/>
      <c r="AM183"/>
      <c r="AN183"/>
      <c r="EP183"/>
      <c r="FL183"/>
      <c r="MB183" s="3"/>
    </row>
    <row r="184" spans="1:375" x14ac:dyDescent="0.2">
      <c r="AK184"/>
      <c r="AL184"/>
      <c r="AM184"/>
      <c r="AN184"/>
      <c r="EP184"/>
      <c r="FL184"/>
      <c r="MB184" s="3"/>
    </row>
    <row r="185" spans="1:375" x14ac:dyDescent="0.2">
      <c r="AK185"/>
      <c r="AL185"/>
      <c r="AM185"/>
      <c r="AN185"/>
      <c r="EP185"/>
      <c r="FL185"/>
      <c r="MB185" s="3"/>
    </row>
    <row r="186" spans="1:375" x14ac:dyDescent="0.2">
      <c r="AK186"/>
      <c r="AL186"/>
      <c r="AM186"/>
      <c r="AN186"/>
      <c r="EP186"/>
      <c r="FL186"/>
      <c r="MB186" s="3"/>
    </row>
    <row r="187" spans="1:375" x14ac:dyDescent="0.2">
      <c r="AK187"/>
      <c r="AL187"/>
      <c r="AM187"/>
      <c r="AN187"/>
      <c r="EP187"/>
      <c r="FL187"/>
      <c r="MB187" s="3"/>
    </row>
    <row r="188" spans="1:375" x14ac:dyDescent="0.2">
      <c r="AK188"/>
      <c r="AL188"/>
      <c r="AM188"/>
      <c r="AN188"/>
      <c r="EP188"/>
      <c r="FL188"/>
      <c r="MB188" s="3"/>
    </row>
    <row r="189" spans="1:375" x14ac:dyDescent="0.2">
      <c r="AK189"/>
      <c r="AL189"/>
      <c r="AM189"/>
      <c r="AN189"/>
      <c r="EP189"/>
      <c r="FL189"/>
      <c r="MB189" s="3"/>
    </row>
    <row r="190" spans="1:375" x14ac:dyDescent="0.2">
      <c r="AK190"/>
      <c r="AL190"/>
      <c r="AM190"/>
      <c r="AN190"/>
      <c r="EP190"/>
      <c r="FL190"/>
      <c r="MB190" s="3"/>
    </row>
    <row r="191" spans="1:375" x14ac:dyDescent="0.2">
      <c r="AK191"/>
      <c r="AL191"/>
      <c r="AM191"/>
      <c r="AN191"/>
      <c r="EP191"/>
      <c r="FL191"/>
      <c r="MB191" s="3"/>
    </row>
    <row r="192" spans="1:375" x14ac:dyDescent="0.2">
      <c r="AK192"/>
      <c r="AL192"/>
      <c r="AM192"/>
      <c r="AN192"/>
      <c r="EP192"/>
      <c r="FL192"/>
      <c r="MB192" s="3"/>
    </row>
    <row r="193" spans="37:340" x14ac:dyDescent="0.2">
      <c r="AK193"/>
      <c r="AL193"/>
      <c r="AM193"/>
      <c r="AN193"/>
      <c r="EP193"/>
      <c r="FL193"/>
      <c r="MB193" s="3"/>
    </row>
    <row r="194" spans="37:340" x14ac:dyDescent="0.2">
      <c r="AK194"/>
      <c r="AL194"/>
      <c r="AM194"/>
      <c r="AN194"/>
      <c r="EP194"/>
      <c r="FL194"/>
      <c r="MB194" s="3"/>
    </row>
    <row r="195" spans="37:340" x14ac:dyDescent="0.2">
      <c r="AK195"/>
      <c r="AL195"/>
      <c r="AM195"/>
      <c r="AN195"/>
      <c r="EP195"/>
      <c r="FL195"/>
      <c r="MB195" s="3"/>
    </row>
    <row r="196" spans="37:340" x14ac:dyDescent="0.2">
      <c r="AK196"/>
      <c r="AL196"/>
      <c r="AM196"/>
      <c r="AN196"/>
      <c r="EP196"/>
      <c r="FL196"/>
      <c r="MB196" s="3"/>
    </row>
    <row r="197" spans="37:340" x14ac:dyDescent="0.2">
      <c r="AK197"/>
      <c r="AL197"/>
      <c r="AM197"/>
      <c r="AN197"/>
      <c r="EP197"/>
      <c r="FL197"/>
      <c r="MB197" s="3"/>
    </row>
    <row r="198" spans="37:340" x14ac:dyDescent="0.2">
      <c r="AK198"/>
      <c r="AL198"/>
      <c r="AM198"/>
      <c r="AN198"/>
      <c r="EP198"/>
      <c r="FL198"/>
      <c r="MB198" s="3"/>
    </row>
    <row r="199" spans="37:340" x14ac:dyDescent="0.2">
      <c r="AK199"/>
      <c r="AL199"/>
      <c r="AM199"/>
      <c r="AN199"/>
      <c r="EP199"/>
      <c r="FL199"/>
      <c r="MB199" s="3"/>
    </row>
    <row r="200" spans="37:340" x14ac:dyDescent="0.2">
      <c r="AK200"/>
      <c r="AL200"/>
      <c r="AM200"/>
      <c r="AN200"/>
      <c r="EP200"/>
      <c r="FL200"/>
      <c r="MB200" s="3"/>
    </row>
    <row r="201" spans="37:340" x14ac:dyDescent="0.2">
      <c r="AK201"/>
      <c r="AL201"/>
      <c r="AM201"/>
      <c r="AN201"/>
      <c r="EP201"/>
      <c r="FL201"/>
      <c r="MB201" s="3"/>
    </row>
    <row r="202" spans="37:340" x14ac:dyDescent="0.2">
      <c r="AK202"/>
      <c r="AL202"/>
      <c r="AM202"/>
      <c r="AN202"/>
      <c r="EP202"/>
      <c r="FL202"/>
      <c r="MB202" s="3"/>
    </row>
    <row r="203" spans="37:340" x14ac:dyDescent="0.2">
      <c r="AK203"/>
      <c r="AL203"/>
      <c r="AM203"/>
      <c r="AN203"/>
      <c r="EP203"/>
      <c r="FL203"/>
      <c r="MB203" s="3"/>
    </row>
    <row r="204" spans="37:340" x14ac:dyDescent="0.2">
      <c r="AK204"/>
      <c r="AL204"/>
      <c r="AM204"/>
      <c r="AN204"/>
      <c r="EP204"/>
      <c r="FL204"/>
      <c r="MB204" s="3"/>
    </row>
    <row r="205" spans="37:340" x14ac:dyDescent="0.2">
      <c r="AK205"/>
      <c r="AL205"/>
      <c r="AM205"/>
      <c r="AN205"/>
      <c r="EP205"/>
      <c r="FL205"/>
      <c r="MB205" s="3"/>
    </row>
    <row r="206" spans="37:340" x14ac:dyDescent="0.2">
      <c r="AK206"/>
      <c r="AL206"/>
      <c r="AM206"/>
      <c r="AN206"/>
      <c r="EP206"/>
      <c r="FL206"/>
      <c r="MB206" s="3"/>
    </row>
    <row r="207" spans="37:340" x14ac:dyDescent="0.2">
      <c r="AK207"/>
      <c r="AL207"/>
      <c r="AM207"/>
      <c r="AN207"/>
      <c r="EP207"/>
      <c r="FL207"/>
      <c r="MB207" s="3"/>
    </row>
    <row r="208" spans="37:340" x14ac:dyDescent="0.2">
      <c r="AK208"/>
      <c r="AL208"/>
      <c r="AM208"/>
      <c r="AN208"/>
      <c r="EP208"/>
      <c r="FL208"/>
      <c r="MB208" s="3"/>
    </row>
    <row r="209" spans="37:340" x14ac:dyDescent="0.2">
      <c r="AK209"/>
      <c r="AL209"/>
      <c r="AM209"/>
      <c r="AN209"/>
      <c r="EP209"/>
      <c r="FL209"/>
      <c r="MB209" s="3"/>
    </row>
    <row r="210" spans="37:340" x14ac:dyDescent="0.2">
      <c r="AK210"/>
      <c r="AL210"/>
      <c r="AM210"/>
      <c r="AN210"/>
      <c r="EP210"/>
      <c r="FL210"/>
      <c r="MB210" s="3"/>
    </row>
    <row r="211" spans="37:340" x14ac:dyDescent="0.2">
      <c r="AK211"/>
      <c r="AL211"/>
      <c r="AM211"/>
      <c r="AN211"/>
      <c r="EP211"/>
      <c r="FL211"/>
      <c r="MB211" s="3"/>
    </row>
    <row r="212" spans="37:340" x14ac:dyDescent="0.2">
      <c r="AK212"/>
      <c r="AL212"/>
      <c r="AM212"/>
      <c r="AN212"/>
      <c r="EP212"/>
      <c r="FL212"/>
      <c r="MB212" s="3"/>
    </row>
    <row r="213" spans="37:340" x14ac:dyDescent="0.2">
      <c r="AK213"/>
      <c r="AL213"/>
      <c r="AM213"/>
      <c r="AN213"/>
      <c r="EP213"/>
      <c r="FL213"/>
      <c r="MB213" s="3"/>
    </row>
    <row r="214" spans="37:340" x14ac:dyDescent="0.2">
      <c r="AK214"/>
      <c r="AL214"/>
      <c r="AM214"/>
      <c r="AN214"/>
      <c r="EP214"/>
      <c r="FL214"/>
      <c r="MB214" s="3"/>
    </row>
    <row r="215" spans="37:340" x14ac:dyDescent="0.2">
      <c r="AK215"/>
      <c r="AL215"/>
      <c r="AM215"/>
      <c r="AN215"/>
      <c r="EP215"/>
      <c r="FL215"/>
      <c r="MB215" s="3"/>
    </row>
    <row r="216" spans="37:340" x14ac:dyDescent="0.2">
      <c r="AK216"/>
      <c r="AL216"/>
      <c r="AM216"/>
      <c r="AN216"/>
      <c r="EP216"/>
      <c r="FL216"/>
      <c r="MB216" s="3"/>
    </row>
    <row r="217" spans="37:340" x14ac:dyDescent="0.2">
      <c r="AK217"/>
      <c r="AL217"/>
      <c r="AM217"/>
      <c r="AN217"/>
      <c r="EP217"/>
      <c r="FL217"/>
      <c r="MB217" s="3"/>
    </row>
    <row r="218" spans="37:340" x14ac:dyDescent="0.2">
      <c r="AK218"/>
      <c r="AL218"/>
      <c r="AM218"/>
      <c r="AN218"/>
      <c r="EP218"/>
      <c r="FL218"/>
      <c r="MB218" s="3"/>
    </row>
    <row r="219" spans="37:340" x14ac:dyDescent="0.2">
      <c r="AK219"/>
      <c r="AL219"/>
      <c r="AM219"/>
      <c r="AN219"/>
      <c r="EP219"/>
      <c r="FL219"/>
      <c r="MB219" s="3"/>
    </row>
    <row r="220" spans="37:340" x14ac:dyDescent="0.2">
      <c r="AK220"/>
      <c r="AL220"/>
      <c r="AM220"/>
      <c r="AN220"/>
      <c r="EP220"/>
      <c r="FL220"/>
      <c r="MB220" s="3"/>
    </row>
    <row r="221" spans="37:340" x14ac:dyDescent="0.2">
      <c r="AK221"/>
      <c r="AL221"/>
      <c r="AM221"/>
      <c r="AN221"/>
      <c r="EP221"/>
      <c r="FL221"/>
      <c r="MB221" s="3"/>
    </row>
    <row r="222" spans="37:340" x14ac:dyDescent="0.2">
      <c r="AK222"/>
      <c r="AL222"/>
      <c r="AM222"/>
      <c r="AN222"/>
      <c r="EP222"/>
      <c r="FL222"/>
      <c r="MB222" s="3"/>
    </row>
    <row r="223" spans="37:340" x14ac:dyDescent="0.2">
      <c r="AK223"/>
      <c r="AL223"/>
      <c r="AM223"/>
      <c r="AN223"/>
      <c r="EP223"/>
      <c r="FL223"/>
      <c r="MB223" s="3"/>
    </row>
    <row r="224" spans="37:340" x14ac:dyDescent="0.2">
      <c r="AK224"/>
      <c r="AL224"/>
      <c r="AM224"/>
      <c r="AN224"/>
      <c r="EP224"/>
      <c r="FL224"/>
      <c r="MB224" s="3"/>
    </row>
    <row r="225" spans="37:340" x14ac:dyDescent="0.2">
      <c r="AK225"/>
      <c r="AL225"/>
      <c r="AM225"/>
      <c r="AN225"/>
      <c r="EP225"/>
      <c r="FL225"/>
      <c r="MB225" s="3"/>
    </row>
    <row r="226" spans="37:340" x14ac:dyDescent="0.2">
      <c r="AK226"/>
      <c r="AL226"/>
      <c r="AM226"/>
      <c r="AN226"/>
      <c r="EP226"/>
      <c r="FL226"/>
      <c r="MB226" s="3"/>
    </row>
    <row r="227" spans="37:340" x14ac:dyDescent="0.2">
      <c r="AK227"/>
      <c r="AL227"/>
      <c r="AM227"/>
      <c r="AN227"/>
      <c r="EP227"/>
      <c r="FL227"/>
      <c r="MB227" s="3"/>
    </row>
    <row r="228" spans="37:340" x14ac:dyDescent="0.2">
      <c r="AK228"/>
      <c r="AL228"/>
      <c r="AM228"/>
      <c r="AN228"/>
      <c r="EP228"/>
      <c r="FL228"/>
      <c r="MB228" s="3"/>
    </row>
    <row r="229" spans="37:340" x14ac:dyDescent="0.2">
      <c r="AK229"/>
      <c r="AL229"/>
      <c r="AM229"/>
      <c r="AN229"/>
      <c r="EP229"/>
      <c r="FL229"/>
      <c r="MB229" s="3"/>
    </row>
    <row r="230" spans="37:340" x14ac:dyDescent="0.2">
      <c r="AK230"/>
      <c r="AL230"/>
      <c r="AM230"/>
      <c r="AN230"/>
      <c r="EP230"/>
      <c r="FL230"/>
      <c r="MB230" s="3"/>
    </row>
    <row r="231" spans="37:340" x14ac:dyDescent="0.2">
      <c r="AK231"/>
      <c r="AL231"/>
      <c r="AM231"/>
      <c r="AN231"/>
      <c r="EP231"/>
      <c r="FL231"/>
      <c r="MB231" s="3"/>
    </row>
    <row r="232" spans="37:340" x14ac:dyDescent="0.2">
      <c r="AK232"/>
      <c r="AL232"/>
      <c r="AM232"/>
      <c r="AN232"/>
      <c r="EP232"/>
      <c r="FL232"/>
      <c r="MB232" s="3"/>
    </row>
    <row r="233" spans="37:340" x14ac:dyDescent="0.2">
      <c r="AK233"/>
      <c r="AL233"/>
      <c r="AM233"/>
      <c r="AN233"/>
      <c r="EP233"/>
      <c r="FL233"/>
      <c r="MB233" s="3"/>
    </row>
    <row r="234" spans="37:340" x14ac:dyDescent="0.2">
      <c r="AK234"/>
      <c r="AL234"/>
      <c r="AM234"/>
      <c r="AN234"/>
      <c r="EP234"/>
      <c r="FL234"/>
      <c r="MB234" s="3"/>
    </row>
    <row r="235" spans="37:340" x14ac:dyDescent="0.2">
      <c r="AK235"/>
      <c r="AL235"/>
      <c r="AM235"/>
      <c r="AN235"/>
      <c r="EP235"/>
      <c r="FL235"/>
      <c r="MB235" s="3"/>
    </row>
    <row r="236" spans="37:340" x14ac:dyDescent="0.2">
      <c r="AK236"/>
      <c r="AL236"/>
      <c r="AM236"/>
      <c r="AN236"/>
      <c r="EP236"/>
      <c r="FL236"/>
      <c r="MB236" s="3"/>
    </row>
    <row r="237" spans="37:340" x14ac:dyDescent="0.2">
      <c r="AK237"/>
      <c r="AL237"/>
      <c r="AM237"/>
      <c r="AN237"/>
      <c r="EP237"/>
      <c r="FL237"/>
      <c r="MB237" s="3"/>
    </row>
    <row r="238" spans="37:340" x14ac:dyDescent="0.2">
      <c r="AK238"/>
      <c r="AL238"/>
      <c r="AM238"/>
      <c r="AN238"/>
      <c r="EP238"/>
      <c r="FL238"/>
      <c r="MB238" s="3"/>
    </row>
    <row r="239" spans="37:340" x14ac:dyDescent="0.2">
      <c r="AK239"/>
      <c r="AL239"/>
      <c r="AM239"/>
      <c r="AN239"/>
      <c r="EP239"/>
      <c r="FL239"/>
      <c r="MB239" s="3"/>
    </row>
    <row r="240" spans="37:340" x14ac:dyDescent="0.2">
      <c r="AK240"/>
      <c r="AL240"/>
      <c r="AM240"/>
      <c r="AN240"/>
      <c r="EP240"/>
      <c r="FL240"/>
      <c r="MB240" s="3"/>
    </row>
    <row r="241" spans="37:340" x14ac:dyDescent="0.2">
      <c r="AK241"/>
      <c r="AL241"/>
      <c r="AM241"/>
      <c r="AN241"/>
      <c r="EP241"/>
      <c r="FL241"/>
      <c r="MB241" s="3"/>
    </row>
    <row r="242" spans="37:340" x14ac:dyDescent="0.2">
      <c r="AK242"/>
      <c r="AL242"/>
      <c r="AM242"/>
      <c r="AN242"/>
      <c r="EP242"/>
      <c r="FL242"/>
      <c r="MB242" s="3"/>
    </row>
    <row r="243" spans="37:340" x14ac:dyDescent="0.2">
      <c r="AK243"/>
      <c r="AL243"/>
      <c r="AM243"/>
      <c r="AN243"/>
      <c r="EP243"/>
      <c r="FL243"/>
      <c r="MB243" s="3"/>
    </row>
    <row r="244" spans="37:340" x14ac:dyDescent="0.2">
      <c r="AK244"/>
      <c r="AL244"/>
      <c r="AM244"/>
      <c r="AN244"/>
      <c r="EP244"/>
      <c r="FL244"/>
      <c r="MB244" s="3"/>
    </row>
    <row r="245" spans="37:340" x14ac:dyDescent="0.2">
      <c r="AK245"/>
      <c r="AL245"/>
      <c r="AM245"/>
      <c r="AN245"/>
      <c r="EP245"/>
      <c r="FL245"/>
      <c r="MB245" s="3"/>
    </row>
    <row r="246" spans="37:340" x14ac:dyDescent="0.2">
      <c r="AK246"/>
      <c r="AL246"/>
      <c r="AM246"/>
      <c r="AN246"/>
      <c r="EP246"/>
      <c r="FL246"/>
      <c r="MB246" s="3"/>
    </row>
    <row r="247" spans="37:340" x14ac:dyDescent="0.2">
      <c r="AK247"/>
      <c r="AL247"/>
      <c r="AM247"/>
      <c r="AN247"/>
      <c r="EP247"/>
      <c r="FL247"/>
      <c r="MB247" s="3"/>
    </row>
    <row r="248" spans="37:340" x14ac:dyDescent="0.2">
      <c r="AK248"/>
      <c r="AL248"/>
      <c r="AM248"/>
      <c r="AN248"/>
      <c r="EP248"/>
      <c r="FL248"/>
      <c r="MB248" s="3"/>
    </row>
    <row r="249" spans="37:340" x14ac:dyDescent="0.2">
      <c r="AK249"/>
      <c r="AL249"/>
      <c r="AM249"/>
      <c r="AN249"/>
      <c r="EP249"/>
      <c r="FL249"/>
      <c r="MB249" s="3"/>
    </row>
    <row r="250" spans="37:340" x14ac:dyDescent="0.2">
      <c r="AK250"/>
      <c r="AL250"/>
      <c r="AM250"/>
      <c r="AN250"/>
      <c r="EP250"/>
      <c r="FL250"/>
      <c r="MB250" s="3"/>
    </row>
    <row r="251" spans="37:340" x14ac:dyDescent="0.2">
      <c r="AK251"/>
      <c r="AL251"/>
      <c r="AM251"/>
      <c r="AN251"/>
      <c r="EP251"/>
      <c r="FL251"/>
      <c r="MB251" s="3"/>
    </row>
    <row r="252" spans="37:340" x14ac:dyDescent="0.2">
      <c r="AK252"/>
      <c r="AL252"/>
      <c r="AM252"/>
      <c r="AN252"/>
      <c r="EP252"/>
      <c r="FL252"/>
      <c r="MB252" s="3"/>
    </row>
    <row r="253" spans="37:340" x14ac:dyDescent="0.2">
      <c r="AK253"/>
      <c r="AL253"/>
      <c r="AM253"/>
      <c r="AN253"/>
      <c r="EP253"/>
      <c r="FL253"/>
      <c r="MB253" s="3"/>
    </row>
    <row r="254" spans="37:340" x14ac:dyDescent="0.2">
      <c r="AK254"/>
      <c r="AL254"/>
      <c r="AM254"/>
      <c r="AN254"/>
      <c r="EP254"/>
      <c r="FL254"/>
      <c r="MB254" s="3"/>
    </row>
    <row r="255" spans="37:340" x14ac:dyDescent="0.2">
      <c r="AK255"/>
      <c r="AL255"/>
      <c r="AM255"/>
      <c r="AN255"/>
      <c r="EP255"/>
      <c r="FL255"/>
      <c r="MB255" s="3"/>
    </row>
    <row r="256" spans="37:340" x14ac:dyDescent="0.2">
      <c r="AK256"/>
      <c r="AL256"/>
      <c r="AM256"/>
      <c r="AN256"/>
      <c r="EP256"/>
      <c r="FL256"/>
      <c r="MB256" s="3"/>
    </row>
    <row r="257" spans="37:340" x14ac:dyDescent="0.2">
      <c r="AK257"/>
      <c r="AL257"/>
      <c r="AM257"/>
      <c r="AN257"/>
      <c r="EP257"/>
      <c r="FL257"/>
      <c r="MB257" s="3"/>
    </row>
    <row r="258" spans="37:340" x14ac:dyDescent="0.2">
      <c r="AK258"/>
      <c r="AL258"/>
      <c r="AM258"/>
      <c r="AN258"/>
      <c r="EP258"/>
      <c r="FL258"/>
      <c r="MB258" s="3"/>
    </row>
    <row r="259" spans="37:340" x14ac:dyDescent="0.2">
      <c r="AK259"/>
      <c r="AL259"/>
      <c r="AM259"/>
      <c r="AN259"/>
      <c r="EP259"/>
      <c r="FL259"/>
      <c r="MB259" s="3"/>
    </row>
    <row r="260" spans="37:340" x14ac:dyDescent="0.2">
      <c r="AK260"/>
      <c r="AL260"/>
      <c r="AM260"/>
      <c r="AN260"/>
      <c r="EP260"/>
      <c r="FL260"/>
      <c r="MB260" s="3"/>
    </row>
    <row r="261" spans="37:340" x14ac:dyDescent="0.2">
      <c r="AK261"/>
      <c r="AL261"/>
      <c r="AM261"/>
      <c r="AN261"/>
      <c r="EP261"/>
      <c r="FL261"/>
      <c r="MB261" s="3"/>
    </row>
    <row r="262" spans="37:340" x14ac:dyDescent="0.2">
      <c r="AK262"/>
      <c r="AL262"/>
      <c r="AM262"/>
      <c r="AN262"/>
      <c r="EP262"/>
      <c r="FL262"/>
      <c r="MB262" s="3"/>
    </row>
    <row r="263" spans="37:340" x14ac:dyDescent="0.2">
      <c r="AK263"/>
      <c r="AL263"/>
      <c r="AM263"/>
      <c r="AN263"/>
      <c r="EP263"/>
      <c r="FL263"/>
      <c r="MB263" s="3"/>
    </row>
    <row r="264" spans="37:340" x14ac:dyDescent="0.2">
      <c r="AK264"/>
      <c r="AL264"/>
      <c r="AM264"/>
      <c r="AN264"/>
      <c r="EP264"/>
      <c r="FL264"/>
      <c r="MB264" s="3"/>
    </row>
    <row r="265" spans="37:340" x14ac:dyDescent="0.2">
      <c r="AK265"/>
      <c r="AL265"/>
      <c r="AM265"/>
      <c r="AN265"/>
      <c r="EP265"/>
      <c r="FL265"/>
      <c r="MB265" s="3"/>
    </row>
    <row r="266" spans="37:340" x14ac:dyDescent="0.2">
      <c r="AK266"/>
      <c r="AL266"/>
      <c r="AM266"/>
      <c r="AN266"/>
      <c r="EP266"/>
      <c r="FL266"/>
      <c r="MB266" s="3"/>
    </row>
    <row r="267" spans="37:340" x14ac:dyDescent="0.2">
      <c r="AK267"/>
      <c r="AL267"/>
      <c r="AM267"/>
      <c r="AN267"/>
      <c r="EP267"/>
      <c r="FL267"/>
      <c r="MB267" s="3"/>
    </row>
    <row r="268" spans="37:340" x14ac:dyDescent="0.2">
      <c r="AK268"/>
      <c r="AL268"/>
      <c r="AM268"/>
      <c r="AN268"/>
      <c r="EP268"/>
      <c r="FL268"/>
      <c r="MB268" s="3"/>
    </row>
    <row r="269" spans="37:340" x14ac:dyDescent="0.2">
      <c r="AK269"/>
      <c r="AL269"/>
      <c r="AM269"/>
      <c r="AN269"/>
      <c r="EP269"/>
      <c r="FL269"/>
      <c r="MB269" s="3"/>
    </row>
    <row r="270" spans="37:340" x14ac:dyDescent="0.2">
      <c r="AK270"/>
      <c r="AL270"/>
      <c r="AM270"/>
      <c r="AN270"/>
      <c r="EP270"/>
      <c r="FL270"/>
      <c r="MB270" s="3"/>
    </row>
    <row r="271" spans="37:340" x14ac:dyDescent="0.2">
      <c r="AK271"/>
      <c r="AL271"/>
      <c r="AM271"/>
      <c r="AN271"/>
      <c r="EP271"/>
      <c r="FL271"/>
      <c r="MB271" s="3"/>
    </row>
    <row r="272" spans="37:340" x14ac:dyDescent="0.2">
      <c r="AK272"/>
      <c r="AL272"/>
      <c r="AM272"/>
      <c r="AN272"/>
      <c r="EP272"/>
      <c r="FL272"/>
      <c r="MB272" s="3"/>
    </row>
    <row r="273" spans="37:340" x14ac:dyDescent="0.2">
      <c r="AK273"/>
      <c r="AL273"/>
      <c r="AM273"/>
      <c r="AN273"/>
      <c r="EP273"/>
      <c r="FL273"/>
      <c r="MB273" s="3"/>
    </row>
    <row r="274" spans="37:340" x14ac:dyDescent="0.2">
      <c r="AK274"/>
      <c r="AL274"/>
      <c r="AM274"/>
      <c r="AN274"/>
      <c r="EP274"/>
      <c r="FL274"/>
      <c r="MB274" s="3"/>
    </row>
    <row r="275" spans="37:340" x14ac:dyDescent="0.2">
      <c r="AK275"/>
      <c r="AL275"/>
      <c r="AM275"/>
      <c r="AN275"/>
      <c r="EP275"/>
      <c r="FL275"/>
      <c r="MB27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677"/>
  <sheetViews>
    <sheetView tabSelected="1" topLeftCell="G1" workbookViewId="0">
      <selection activeCell="V11" sqref="V11"/>
    </sheetView>
  </sheetViews>
  <sheetFormatPr baseColWidth="10" defaultColWidth="8.83203125" defaultRowHeight="15" x14ac:dyDescent="0.2"/>
  <cols>
    <col min="1" max="1" width="9.1640625" customWidth="1"/>
    <col min="2" max="2" width="7.1640625" customWidth="1"/>
    <col min="3" max="3" width="12.5" customWidth="1"/>
    <col min="4" max="8" width="9.1640625" style="38"/>
    <col min="25" max="26" width="8.6640625" customWidth="1"/>
    <col min="27" max="27" width="11.5" style="28" customWidth="1"/>
    <col min="29" max="29" width="15.33203125" customWidth="1"/>
  </cols>
  <sheetData>
    <row r="1" spans="1:31" ht="65" thickBot="1" x14ac:dyDescent="0.25">
      <c r="A1" s="27" t="s">
        <v>269</v>
      </c>
      <c r="B1" s="27" t="s">
        <v>271</v>
      </c>
      <c r="C1" t="s">
        <v>270</v>
      </c>
      <c r="D1" s="38" t="s">
        <v>1200</v>
      </c>
      <c r="E1" s="38" t="s">
        <v>301</v>
      </c>
      <c r="F1" s="38" t="s">
        <v>302</v>
      </c>
      <c r="G1" s="38" t="s">
        <v>303</v>
      </c>
      <c r="H1" s="38" t="s">
        <v>304</v>
      </c>
      <c r="I1" s="62" t="s">
        <v>413</v>
      </c>
      <c r="J1" s="37" t="s">
        <v>434</v>
      </c>
      <c r="K1" s="37" t="s">
        <v>435</v>
      </c>
      <c r="L1" s="37" t="s">
        <v>1202</v>
      </c>
      <c r="M1" s="37" t="s">
        <v>1203</v>
      </c>
      <c r="N1" s="37" t="s">
        <v>1204</v>
      </c>
      <c r="O1" s="37" t="s">
        <v>1205</v>
      </c>
      <c r="P1" s="37" t="s">
        <v>1206</v>
      </c>
      <c r="Q1" s="37" t="s">
        <v>1207</v>
      </c>
      <c r="R1" s="37" t="s">
        <v>1208</v>
      </c>
      <c r="S1" s="37" t="s">
        <v>1209</v>
      </c>
      <c r="T1" s="50" t="s">
        <v>1161</v>
      </c>
      <c r="U1" s="47" t="s">
        <v>1162</v>
      </c>
      <c r="V1" s="51" t="s">
        <v>1163</v>
      </c>
      <c r="W1" s="34" t="s">
        <v>1184</v>
      </c>
      <c r="X1" s="38" t="s">
        <v>1199</v>
      </c>
      <c r="Y1" s="27" t="s">
        <v>281</v>
      </c>
      <c r="Z1" s="27" t="s">
        <v>277</v>
      </c>
      <c r="AA1" s="30" t="s">
        <v>280</v>
      </c>
      <c r="AB1" s="27" t="s">
        <v>283</v>
      </c>
      <c r="AC1" s="27" t="s">
        <v>285</v>
      </c>
      <c r="AD1" s="27" t="s">
        <v>284</v>
      </c>
      <c r="AE1" s="27" t="s">
        <v>1201</v>
      </c>
    </row>
    <row r="2" spans="1:31" x14ac:dyDescent="0.2">
      <c r="A2" t="s">
        <v>90</v>
      </c>
      <c r="B2">
        <v>1</v>
      </c>
      <c r="C2" s="26">
        <v>42607</v>
      </c>
      <c r="D2" s="38">
        <f>v1_Questionnaire_raw_data!V2</f>
        <v>23</v>
      </c>
      <c r="E2" s="38">
        <f>v1_Questionnaire_raw_data!AJ2</f>
        <v>4</v>
      </c>
      <c r="F2" s="38">
        <f>v1_Questionnaire_raw_data!AK2</f>
        <v>1</v>
      </c>
      <c r="G2" s="38">
        <f>v1_Questionnaire_raw_data!AL2</f>
        <v>2</v>
      </c>
      <c r="H2" s="38">
        <f>v1_Questionnaire_raw_data!AM2</f>
        <v>7</v>
      </c>
      <c r="I2" s="63">
        <f>v1_Questionnaire_raw_data!FK2</f>
        <v>3</v>
      </c>
      <c r="J2" s="38">
        <f>v1_Questionnaire_raw_data!FV2</f>
        <v>39</v>
      </c>
      <c r="K2" s="38">
        <f>v1_Questionnaire_raw_data!FW2</f>
        <v>26</v>
      </c>
      <c r="L2" s="38">
        <f>v1_Questionnaire_raw_data!HD2</f>
        <v>4.75</v>
      </c>
      <c r="M2" s="38">
        <f>v1_Questionnaire_raw_data!HE2</f>
        <v>4</v>
      </c>
      <c r="N2" s="38">
        <f>v1_Questionnaire_raw_data!HF2</f>
        <v>4.333333333333333</v>
      </c>
      <c r="O2" s="38">
        <f>v1_Questionnaire_raw_data!HG2</f>
        <v>4.1428571428571432</v>
      </c>
      <c r="P2" s="38">
        <f>v1_Questionnaire_raw_data!HH2</f>
        <v>4.5999999999999996</v>
      </c>
      <c r="Q2" s="38">
        <f>v1_Questionnaire_raw_data!HI2</f>
        <v>4.5</v>
      </c>
      <c r="R2" s="38">
        <f>v1_Questionnaire_raw_data!HJ2</f>
        <v>4.333333333333333</v>
      </c>
      <c r="S2" s="38">
        <f>v1_Questionnaire_raw_data!HK2</f>
        <v>4</v>
      </c>
      <c r="T2" s="38">
        <f>v1_Questionnaire_raw_data!KD2</f>
        <v>21</v>
      </c>
      <c r="U2" s="38">
        <f>v1_Questionnaire_raw_data!KE2</f>
        <v>4</v>
      </c>
      <c r="V2" s="38">
        <f>v1_Questionnaire_raw_data!KF2</f>
        <v>25</v>
      </c>
      <c r="W2" s="38">
        <f>v1_Questionnaire_raw_data!MV2</f>
        <v>63</v>
      </c>
      <c r="X2" s="38">
        <f>v1_Questionnaire_raw_data!NK2</f>
        <v>20</v>
      </c>
      <c r="Y2">
        <v>1</v>
      </c>
      <c r="Z2" t="s">
        <v>1256</v>
      </c>
      <c r="AA2" s="28">
        <v>50.6271389459273</v>
      </c>
      <c r="AB2">
        <v>3</v>
      </c>
      <c r="AC2" t="s">
        <v>1258</v>
      </c>
      <c r="AD2">
        <v>2</v>
      </c>
      <c r="AE2">
        <v>260.71449999999999</v>
      </c>
    </row>
    <row r="3" spans="1:31" x14ac:dyDescent="0.2">
      <c r="A3" t="s">
        <v>91</v>
      </c>
      <c r="B3">
        <v>2</v>
      </c>
      <c r="C3" s="26">
        <v>42606</v>
      </c>
      <c r="D3" s="38">
        <f>v1_Questionnaire_raw_data!V3</f>
        <v>31</v>
      </c>
      <c r="E3" s="38">
        <f>v1_Questionnaire_raw_data!AJ3</f>
        <v>14</v>
      </c>
      <c r="F3" s="38">
        <f>v1_Questionnaire_raw_data!AK3</f>
        <v>11</v>
      </c>
      <c r="G3" s="38">
        <f>v1_Questionnaire_raw_data!AL3</f>
        <v>15</v>
      </c>
      <c r="H3" s="38">
        <f>v1_Questionnaire_raw_data!AM3</f>
        <v>40</v>
      </c>
      <c r="I3" s="63">
        <f>v1_Questionnaire_raw_data!FK3</f>
        <v>4</v>
      </c>
      <c r="J3" s="38">
        <f>v1_Questionnaire_raw_data!FV3</f>
        <v>26</v>
      </c>
      <c r="K3" s="38">
        <f>v1_Questionnaire_raw_data!FW3</f>
        <v>25</v>
      </c>
      <c r="L3" s="38">
        <f>v1_Questionnaire_raw_data!HD3</f>
        <v>5</v>
      </c>
      <c r="M3" s="38">
        <f>v1_Questionnaire_raw_data!HE3</f>
        <v>3.3333333333333335</v>
      </c>
      <c r="N3" s="38">
        <f>v1_Questionnaire_raw_data!HF3</f>
        <v>3.6666666666666665</v>
      </c>
      <c r="O3" s="38">
        <f>v1_Questionnaire_raw_data!HG3</f>
        <v>4.7142857142857144</v>
      </c>
      <c r="P3" s="38">
        <f>v1_Questionnaire_raw_data!HH3</f>
        <v>4.8</v>
      </c>
      <c r="Q3" s="38">
        <f>v1_Questionnaire_raw_data!HI3</f>
        <v>4.75</v>
      </c>
      <c r="R3" s="38">
        <f>v1_Questionnaire_raw_data!HJ3</f>
        <v>4.666666666666667</v>
      </c>
      <c r="S3" s="38">
        <f>v1_Questionnaire_raw_data!HK3</f>
        <v>4.666666666666667</v>
      </c>
      <c r="T3" s="38">
        <f>v1_Questionnaire_raw_data!KD3</f>
        <v>28</v>
      </c>
      <c r="U3" s="38">
        <f>v1_Questionnaire_raw_data!KE3</f>
        <v>7</v>
      </c>
      <c r="V3" s="38">
        <f>v1_Questionnaire_raw_data!KF3</f>
        <v>35</v>
      </c>
      <c r="W3" s="38">
        <f>v1_Questionnaire_raw_data!MV3</f>
        <v>69</v>
      </c>
      <c r="X3" s="38">
        <f>v1_Questionnaire_raw_data!NK3</f>
        <v>36</v>
      </c>
      <c r="Y3">
        <v>1</v>
      </c>
      <c r="Z3" t="s">
        <v>1256</v>
      </c>
      <c r="AA3" s="28">
        <v>55.113449691991718</v>
      </c>
      <c r="AB3">
        <v>6</v>
      </c>
      <c r="AC3" t="s">
        <v>1259</v>
      </c>
      <c r="AD3">
        <v>1</v>
      </c>
      <c r="AE3">
        <v>176</v>
      </c>
    </row>
    <row r="4" spans="1:31" x14ac:dyDescent="0.2">
      <c r="A4" t="s">
        <v>92</v>
      </c>
      <c r="B4">
        <v>3</v>
      </c>
      <c r="C4" s="26">
        <v>42632</v>
      </c>
      <c r="D4" s="38">
        <f>v1_Questionnaire_raw_data!V4</f>
        <v>3</v>
      </c>
      <c r="E4" s="38">
        <f>v1_Questionnaire_raw_data!AJ4</f>
        <v>9</v>
      </c>
      <c r="F4" s="38">
        <f>v1_Questionnaire_raw_data!AK4</f>
        <v>1</v>
      </c>
      <c r="G4" s="38">
        <f>v1_Questionnaire_raw_data!AL4</f>
        <v>9</v>
      </c>
      <c r="H4" s="38">
        <f>v1_Questionnaire_raw_data!AM4</f>
        <v>19</v>
      </c>
      <c r="I4" s="63">
        <f>v1_Questionnaire_raw_data!FK4</f>
        <v>7</v>
      </c>
      <c r="J4" s="38">
        <f>v1_Questionnaire_raw_data!FV4</f>
        <v>35</v>
      </c>
      <c r="K4" s="38">
        <f>v1_Questionnaire_raw_data!FW4</f>
        <v>23</v>
      </c>
      <c r="L4" s="38">
        <f>v1_Questionnaire_raw_data!HD4</f>
        <v>3.75</v>
      </c>
      <c r="M4" s="38">
        <f>v1_Questionnaire_raw_data!HE4</f>
        <v>2.3333333333333335</v>
      </c>
      <c r="N4" s="38">
        <f>v1_Questionnaire_raw_data!HF4</f>
        <v>1.3333333333333333</v>
      </c>
      <c r="O4" s="38">
        <f>v1_Questionnaire_raw_data!HG4</f>
        <v>2.4285714285714284</v>
      </c>
      <c r="P4" s="38">
        <f>v1_Questionnaire_raw_data!HH4</f>
        <v>4</v>
      </c>
      <c r="Q4" s="38">
        <f>v1_Questionnaire_raw_data!HI4</f>
        <v>3.5</v>
      </c>
      <c r="R4" s="38">
        <f>v1_Questionnaire_raw_data!HJ4</f>
        <v>2</v>
      </c>
      <c r="S4" s="38">
        <f>v1_Questionnaire_raw_data!HK4</f>
        <v>4</v>
      </c>
      <c r="T4" s="38">
        <f>v1_Questionnaire_raw_data!KD4</f>
        <v>8</v>
      </c>
      <c r="U4" s="38">
        <f>v1_Questionnaire_raw_data!KE4</f>
        <v>0</v>
      </c>
      <c r="V4" s="38">
        <f>v1_Questionnaire_raw_data!KF4</f>
        <v>8</v>
      </c>
      <c r="W4" s="38">
        <f>v1_Questionnaire_raw_data!MV4</f>
        <v>51.578947368421055</v>
      </c>
      <c r="X4" s="38">
        <f>v1_Questionnaire_raw_data!NK4</f>
        <v>36</v>
      </c>
      <c r="Y4">
        <v>1</v>
      </c>
      <c r="Z4" t="s">
        <v>1256</v>
      </c>
      <c r="AA4" s="28">
        <v>42.25821355236144</v>
      </c>
      <c r="AB4">
        <v>3</v>
      </c>
      <c r="AC4" t="s">
        <v>1258</v>
      </c>
      <c r="AD4">
        <v>2</v>
      </c>
      <c r="AE4">
        <v>1929.2873</v>
      </c>
    </row>
    <row r="5" spans="1:31" x14ac:dyDescent="0.2">
      <c r="A5" t="s">
        <v>93</v>
      </c>
      <c r="B5">
        <v>4</v>
      </c>
      <c r="C5" s="26">
        <v>42604</v>
      </c>
      <c r="D5" s="38">
        <f>v1_Questionnaire_raw_data!V5</f>
        <v>13</v>
      </c>
      <c r="E5" s="38">
        <f>v1_Questionnaire_raw_data!AJ5</f>
        <v>1</v>
      </c>
      <c r="F5" s="38">
        <f>v1_Questionnaire_raw_data!AK5</f>
        <v>0</v>
      </c>
      <c r="G5" s="38">
        <f>v1_Questionnaire_raw_data!AL5</f>
        <v>0</v>
      </c>
      <c r="H5" s="38">
        <f>v1_Questionnaire_raw_data!AM5</f>
        <v>1</v>
      </c>
      <c r="I5" s="63">
        <f>v1_Questionnaire_raw_data!FK5</f>
        <v>0</v>
      </c>
      <c r="J5" s="38">
        <f>v1_Questionnaire_raw_data!FV5</f>
        <v>18</v>
      </c>
      <c r="K5" s="38">
        <f>v1_Questionnaire_raw_data!FW5</f>
        <v>17</v>
      </c>
      <c r="L5" s="38">
        <f>v1_Questionnaire_raw_data!HD5</f>
        <v>4</v>
      </c>
      <c r="M5" s="38">
        <f>v1_Questionnaire_raw_data!HE5</f>
        <v>3.6666666666666665</v>
      </c>
      <c r="N5" s="38">
        <f>v1_Questionnaire_raw_data!HF5</f>
        <v>3</v>
      </c>
      <c r="O5" s="38">
        <f>v1_Questionnaire_raw_data!HG5</f>
        <v>3.4285714285714284</v>
      </c>
      <c r="P5" s="38">
        <f>v1_Questionnaire_raw_data!HH5</f>
        <v>4.4000000000000004</v>
      </c>
      <c r="Q5" s="38">
        <f>v1_Questionnaire_raw_data!HI5</f>
        <v>4.25</v>
      </c>
      <c r="R5" s="38">
        <f>v1_Questionnaire_raw_data!HJ5</f>
        <v>5</v>
      </c>
      <c r="S5" s="38">
        <f>v1_Questionnaire_raw_data!HK5</f>
        <v>5</v>
      </c>
      <c r="T5" s="38">
        <f>v1_Questionnaire_raw_data!KD5</f>
        <v>22</v>
      </c>
      <c r="U5" s="38">
        <f>v1_Questionnaire_raw_data!KE5</f>
        <v>3</v>
      </c>
      <c r="V5" s="38">
        <f>v1_Questionnaire_raw_data!KF5</f>
        <v>25</v>
      </c>
      <c r="W5" s="38">
        <f>v1_Questionnaire_raw_data!MV5</f>
        <v>55</v>
      </c>
      <c r="X5" s="38">
        <f>v1_Questionnaire_raw_data!NK5</f>
        <v>14.000000000000002</v>
      </c>
      <c r="Y5">
        <v>2</v>
      </c>
      <c r="Z5" t="s">
        <v>1257</v>
      </c>
      <c r="AA5" s="28">
        <v>47.610711841204647</v>
      </c>
      <c r="AB5">
        <v>3</v>
      </c>
      <c r="AC5" t="s">
        <v>1258</v>
      </c>
      <c r="AD5">
        <v>2</v>
      </c>
      <c r="AE5">
        <v>100</v>
      </c>
    </row>
    <row r="6" spans="1:31" x14ac:dyDescent="0.2">
      <c r="A6" t="s">
        <v>94</v>
      </c>
      <c r="B6">
        <v>5</v>
      </c>
      <c r="C6" s="26">
        <v>42612</v>
      </c>
      <c r="D6" s="38">
        <f>v1_Questionnaire_raw_data!V6</f>
        <v>15</v>
      </c>
      <c r="E6" s="38">
        <f>v1_Questionnaire_raw_data!AJ6</f>
        <v>3</v>
      </c>
      <c r="F6" s="38">
        <f>v1_Questionnaire_raw_data!AK6</f>
        <v>1</v>
      </c>
      <c r="G6" s="38">
        <f>v1_Questionnaire_raw_data!AL6</f>
        <v>1</v>
      </c>
      <c r="H6" s="38">
        <f>v1_Questionnaire_raw_data!AM6</f>
        <v>5</v>
      </c>
      <c r="I6" s="63">
        <f>v1_Questionnaire_raw_data!FK6</f>
        <v>2</v>
      </c>
      <c r="J6" s="38">
        <f>v1_Questionnaire_raw_data!FV6</f>
        <v>15</v>
      </c>
      <c r="K6" s="38">
        <f>v1_Questionnaire_raw_data!FW6</f>
        <v>15</v>
      </c>
      <c r="L6" s="38">
        <f>v1_Questionnaire_raw_data!HD6</f>
        <v>3</v>
      </c>
      <c r="M6" s="38">
        <f>v1_Questionnaire_raw_data!HE6</f>
        <v>2</v>
      </c>
      <c r="N6" s="38">
        <f>v1_Questionnaire_raw_data!HF6</f>
        <v>0</v>
      </c>
      <c r="O6" s="38">
        <f>v1_Questionnaire_raw_data!HG6</f>
        <v>2.7142857142857144</v>
      </c>
      <c r="P6" s="38">
        <f>v1_Questionnaire_raw_data!HH6</f>
        <v>3.6</v>
      </c>
      <c r="Q6" s="38">
        <f>v1_Questionnaire_raw_data!HI6</f>
        <v>4</v>
      </c>
      <c r="R6" s="38">
        <f>v1_Questionnaire_raw_data!HJ6</f>
        <v>3</v>
      </c>
      <c r="S6" s="38">
        <f>v1_Questionnaire_raw_data!HK6</f>
        <v>4</v>
      </c>
      <c r="T6" s="38">
        <f>v1_Questionnaire_raw_data!KD6</f>
        <v>16</v>
      </c>
      <c r="U6" s="38">
        <f>v1_Questionnaire_raw_data!KE6</f>
        <v>4</v>
      </c>
      <c r="V6" s="38">
        <f>v1_Questionnaire_raw_data!KF6</f>
        <v>20</v>
      </c>
      <c r="W6" s="38">
        <f>v1_Questionnaire_raw_data!MV6</f>
        <v>56</v>
      </c>
      <c r="X6" s="38">
        <f>v1_Questionnaire_raw_data!NK6</f>
        <v>34</v>
      </c>
      <c r="Y6">
        <v>1</v>
      </c>
      <c r="Z6" t="s">
        <v>1256</v>
      </c>
      <c r="AA6" s="28">
        <v>67.04654346338134</v>
      </c>
      <c r="AB6">
        <v>3</v>
      </c>
      <c r="AC6" t="s">
        <v>1258</v>
      </c>
      <c r="AD6">
        <v>2</v>
      </c>
      <c r="AE6">
        <v>52.142899999999997</v>
      </c>
    </row>
    <row r="7" spans="1:31" x14ac:dyDescent="0.2">
      <c r="A7" t="s">
        <v>95</v>
      </c>
      <c r="B7">
        <v>6</v>
      </c>
      <c r="C7" s="26">
        <v>42648</v>
      </c>
      <c r="D7" s="38">
        <f>v1_Questionnaire_raw_data!V7</f>
        <v>13</v>
      </c>
      <c r="E7" s="38">
        <f>v1_Questionnaire_raw_data!AJ7</f>
        <v>13</v>
      </c>
      <c r="F7" s="38">
        <f>v1_Questionnaire_raw_data!AK7</f>
        <v>4</v>
      </c>
      <c r="G7" s="38">
        <f>v1_Questionnaire_raw_data!AL7</f>
        <v>7</v>
      </c>
      <c r="H7" s="38">
        <f>v1_Questionnaire_raw_data!AM7</f>
        <v>24</v>
      </c>
      <c r="I7" s="63">
        <f>v1_Questionnaire_raw_data!FK7</f>
        <v>4</v>
      </c>
      <c r="J7" s="38">
        <f>v1_Questionnaire_raw_data!FV7</f>
        <v>22</v>
      </c>
      <c r="K7" s="38">
        <f>v1_Questionnaire_raw_data!FW7</f>
        <v>15</v>
      </c>
      <c r="L7" s="38">
        <f>v1_Questionnaire_raw_data!HD7</f>
        <v>4</v>
      </c>
      <c r="M7" s="38">
        <f>v1_Questionnaire_raw_data!HE7</f>
        <v>3</v>
      </c>
      <c r="N7" s="38">
        <f>v1_Questionnaire_raw_data!HF7</f>
        <v>3</v>
      </c>
      <c r="O7" s="38">
        <f>v1_Questionnaire_raw_data!HG7</f>
        <v>2</v>
      </c>
      <c r="P7" s="38">
        <f>v1_Questionnaire_raw_data!HH7</f>
        <v>1.6</v>
      </c>
      <c r="Q7" s="38">
        <f>v1_Questionnaire_raw_data!HI7</f>
        <v>0.75</v>
      </c>
      <c r="R7" s="38">
        <f>v1_Questionnaire_raw_data!HJ7</f>
        <v>0</v>
      </c>
      <c r="S7" s="38">
        <f>v1_Questionnaire_raw_data!HK7</f>
        <v>4</v>
      </c>
      <c r="T7" s="38">
        <f>v1_Questionnaire_raw_data!KD7</f>
        <v>14</v>
      </c>
      <c r="U7" s="38">
        <f>v1_Questionnaire_raw_data!KE7</f>
        <v>2</v>
      </c>
      <c r="V7" s="38">
        <f>v1_Questionnaire_raw_data!KF7</f>
        <v>16</v>
      </c>
      <c r="W7" s="38">
        <f>v1_Questionnaire_raw_data!MV7</f>
        <v>55</v>
      </c>
      <c r="X7" s="38">
        <f>v1_Questionnaire_raw_data!NK7</f>
        <v>40</v>
      </c>
      <c r="Y7">
        <v>1</v>
      </c>
      <c r="Z7" t="s">
        <v>1256</v>
      </c>
      <c r="AA7" s="28">
        <v>22.744524298425858</v>
      </c>
      <c r="AB7">
        <v>5</v>
      </c>
      <c r="AC7" t="s">
        <v>1260</v>
      </c>
      <c r="AD7">
        <v>2</v>
      </c>
      <c r="AE7">
        <v>832</v>
      </c>
    </row>
    <row r="8" spans="1:31" x14ac:dyDescent="0.2">
      <c r="A8" t="s">
        <v>96</v>
      </c>
      <c r="B8">
        <v>7</v>
      </c>
      <c r="C8" s="26">
        <v>42611</v>
      </c>
      <c r="D8" s="38">
        <f>v1_Questionnaire_raw_data!V8</f>
        <v>13</v>
      </c>
      <c r="E8" s="38">
        <f>v1_Questionnaire_raw_data!AJ8</f>
        <v>14</v>
      </c>
      <c r="F8" s="38">
        <f>v1_Questionnaire_raw_data!AK8</f>
        <v>7</v>
      </c>
      <c r="G8" s="38">
        <f>v1_Questionnaire_raw_data!AL8</f>
        <v>10</v>
      </c>
      <c r="H8" s="38">
        <f>v1_Questionnaire_raw_data!AM8</f>
        <v>31</v>
      </c>
      <c r="I8" s="63">
        <f>v1_Questionnaire_raw_data!FK8</f>
        <v>18</v>
      </c>
      <c r="J8" s="38">
        <f>v1_Questionnaire_raw_data!FV8</f>
        <v>42</v>
      </c>
      <c r="K8" s="38">
        <f>v1_Questionnaire_raw_data!FW8</f>
        <v>28</v>
      </c>
      <c r="L8" s="38">
        <f>v1_Questionnaire_raw_data!HD8</f>
        <v>4.5</v>
      </c>
      <c r="M8" s="38">
        <f>v1_Questionnaire_raw_data!HE8</f>
        <v>3</v>
      </c>
      <c r="N8" s="38">
        <f>v1_Questionnaire_raw_data!HF8</f>
        <v>4.333333333333333</v>
      </c>
      <c r="O8" s="38">
        <f>v1_Questionnaire_raw_data!HG8</f>
        <v>3.5714285714285716</v>
      </c>
      <c r="P8" s="38">
        <f>v1_Questionnaire_raw_data!HH8</f>
        <v>4.2</v>
      </c>
      <c r="Q8" s="38">
        <f>v1_Questionnaire_raw_data!HI8</f>
        <v>3.5</v>
      </c>
      <c r="R8" s="38">
        <f>v1_Questionnaire_raw_data!HJ8</f>
        <v>5</v>
      </c>
      <c r="S8" s="38">
        <f>v1_Questionnaire_raw_data!HK8</f>
        <v>4</v>
      </c>
      <c r="T8" s="38">
        <f>v1_Questionnaire_raw_data!KD8</f>
        <v>25</v>
      </c>
      <c r="U8" s="38">
        <f>v1_Questionnaire_raw_data!KE8</f>
        <v>10</v>
      </c>
      <c r="V8" s="38">
        <f>v1_Questionnaire_raw_data!KF8</f>
        <v>35</v>
      </c>
      <c r="W8" s="38">
        <f>v1_Questionnaire_raw_data!MV8</f>
        <v>59</v>
      </c>
      <c r="X8" s="38">
        <f>v1_Questionnaire_raw_data!NK8</f>
        <v>38</v>
      </c>
      <c r="Y8">
        <v>1</v>
      </c>
      <c r="Z8" t="s">
        <v>1256</v>
      </c>
      <c r="AA8" s="28">
        <v>58.524640657084092</v>
      </c>
      <c r="AB8">
        <v>3</v>
      </c>
      <c r="AC8" t="s">
        <v>1258</v>
      </c>
      <c r="AD8">
        <v>2</v>
      </c>
      <c r="AE8">
        <v>1668.5727999999999</v>
      </c>
    </row>
    <row r="9" spans="1:31" x14ac:dyDescent="0.2">
      <c r="A9" t="s">
        <v>97</v>
      </c>
      <c r="B9">
        <v>8</v>
      </c>
      <c r="C9" s="26">
        <v>42611</v>
      </c>
      <c r="D9" s="38">
        <f>v1_Questionnaire_raw_data!V9</f>
        <v>15</v>
      </c>
      <c r="E9" s="38">
        <f>v1_Questionnaire_raw_data!AJ9</f>
        <v>4</v>
      </c>
      <c r="F9" s="38">
        <f>v1_Questionnaire_raw_data!AK9</f>
        <v>1.5</v>
      </c>
      <c r="G9" s="38">
        <f>v1_Questionnaire_raw_data!AL9</f>
        <v>4.8</v>
      </c>
      <c r="H9" s="38">
        <f>v1_Questionnaire_raw_data!AM9</f>
        <v>10.3</v>
      </c>
      <c r="I9" s="63">
        <f>v1_Questionnaire_raw_data!FK9</f>
        <v>3</v>
      </c>
      <c r="J9" s="38">
        <f>v1_Questionnaire_raw_data!FV9</f>
        <v>18</v>
      </c>
      <c r="K9" s="38">
        <f>v1_Questionnaire_raw_data!FW9</f>
        <v>18</v>
      </c>
      <c r="L9" s="38">
        <f>v1_Questionnaire_raw_data!HD9</f>
        <v>4</v>
      </c>
      <c r="M9" s="38">
        <f>v1_Questionnaire_raw_data!HE9</f>
        <v>4</v>
      </c>
      <c r="N9" s="38">
        <f>v1_Questionnaire_raw_data!HF9</f>
        <v>1.6666666666666667</v>
      </c>
      <c r="O9" s="38">
        <f>v1_Questionnaire_raw_data!HG9</f>
        <v>4.4285714285714288</v>
      </c>
      <c r="P9" s="38">
        <f>v1_Questionnaire_raw_data!HH9</f>
        <v>4.5999999999999996</v>
      </c>
      <c r="Q9" s="38">
        <f>v1_Questionnaire_raw_data!HI9</f>
        <v>4.75</v>
      </c>
      <c r="R9" s="38">
        <f>v1_Questionnaire_raw_data!HJ9</f>
        <v>4</v>
      </c>
      <c r="S9" s="38">
        <f>v1_Questionnaire_raw_data!HK9</f>
        <v>4.333333333333333</v>
      </c>
      <c r="T9" s="38">
        <f>v1_Questionnaire_raw_data!KD9</f>
        <v>18</v>
      </c>
      <c r="U9" s="38">
        <f>v1_Questionnaire_raw_data!KE9</f>
        <v>2</v>
      </c>
      <c r="V9" s="38">
        <f>v1_Questionnaire_raw_data!KF9</f>
        <v>20</v>
      </c>
      <c r="W9" s="38">
        <f>v1_Questionnaire_raw_data!MV9</f>
        <v>54</v>
      </c>
      <c r="X9" s="38">
        <f>v1_Questionnaire_raw_data!NK9</f>
        <v>22</v>
      </c>
      <c r="Y9">
        <v>1</v>
      </c>
      <c r="Z9" t="s">
        <v>1256</v>
      </c>
      <c r="AA9" s="28">
        <v>41.338809034907399</v>
      </c>
      <c r="AB9">
        <v>3</v>
      </c>
      <c r="AC9" t="s">
        <v>1258</v>
      </c>
      <c r="AD9">
        <v>4</v>
      </c>
      <c r="AE9">
        <v>365.00029999999998</v>
      </c>
    </row>
    <row r="10" spans="1:31" x14ac:dyDescent="0.2">
      <c r="A10" t="s">
        <v>98</v>
      </c>
      <c r="B10">
        <v>9</v>
      </c>
      <c r="C10" s="26">
        <v>42674</v>
      </c>
      <c r="D10" s="38">
        <f>v1_Questionnaire_raw_data!V10</f>
        <v>6</v>
      </c>
      <c r="E10" s="38">
        <f>v1_Questionnaire_raw_data!AJ10</f>
        <v>13</v>
      </c>
      <c r="F10" s="38">
        <f>v1_Questionnaire_raw_data!AK10</f>
        <v>7</v>
      </c>
      <c r="G10" s="38">
        <f>v1_Questionnaire_raw_data!AL10</f>
        <v>12</v>
      </c>
      <c r="H10" s="38">
        <f>v1_Questionnaire_raw_data!AM10</f>
        <v>32</v>
      </c>
      <c r="I10" s="63">
        <f>v1_Questionnaire_raw_data!FK10</f>
        <v>9</v>
      </c>
      <c r="J10" s="38">
        <f>v1_Questionnaire_raw_data!FV10</f>
        <v>31</v>
      </c>
      <c r="K10" s="38">
        <f>v1_Questionnaire_raw_data!FW10</f>
        <v>22</v>
      </c>
      <c r="L10" s="38">
        <f>v1_Questionnaire_raw_data!HD10</f>
        <v>3.5</v>
      </c>
      <c r="M10" s="38">
        <f>v1_Questionnaire_raw_data!HE10</f>
        <v>3</v>
      </c>
      <c r="N10" s="38">
        <f>v1_Questionnaire_raw_data!HF10</f>
        <v>2.3333333333333335</v>
      </c>
      <c r="O10" s="38">
        <f>v1_Questionnaire_raw_data!HG10</f>
        <v>3.2857142857142856</v>
      </c>
      <c r="P10" s="38">
        <f>v1_Questionnaire_raw_data!HH10</f>
        <v>1</v>
      </c>
      <c r="Q10" s="38">
        <f>v1_Questionnaire_raw_data!HI10</f>
        <v>3.75</v>
      </c>
      <c r="R10" s="38">
        <f>v1_Questionnaire_raw_data!HJ10</f>
        <v>0</v>
      </c>
      <c r="S10" s="38">
        <f>v1_Questionnaire_raw_data!HK10</f>
        <v>4.666666666666667</v>
      </c>
      <c r="T10" s="38">
        <f>v1_Questionnaire_raw_data!KD10</f>
        <v>10</v>
      </c>
      <c r="U10" s="38">
        <f>v1_Questionnaire_raw_data!KE10</f>
        <v>6</v>
      </c>
      <c r="V10" s="38">
        <f>v1_Questionnaire_raw_data!KF10</f>
        <v>16</v>
      </c>
      <c r="W10" s="38">
        <f>v1_Questionnaire_raw_data!MV10</f>
        <v>67</v>
      </c>
      <c r="X10" s="38">
        <f>v1_Questionnaire_raw_data!NK10</f>
        <v>32</v>
      </c>
      <c r="Y10">
        <v>2</v>
      </c>
      <c r="Z10" t="s">
        <v>1257</v>
      </c>
      <c r="AA10" s="28">
        <v>51.388090349076037</v>
      </c>
      <c r="AB10">
        <v>2</v>
      </c>
      <c r="AC10" t="s">
        <v>1261</v>
      </c>
      <c r="AD10">
        <v>4</v>
      </c>
      <c r="AE10">
        <v>40</v>
      </c>
    </row>
    <row r="11" spans="1:31" x14ac:dyDescent="0.2">
      <c r="A11" t="s">
        <v>125</v>
      </c>
      <c r="B11">
        <v>10</v>
      </c>
      <c r="C11" s="26">
        <v>42625</v>
      </c>
      <c r="D11" s="38">
        <f>v1_Questionnaire_raw_data!V11</f>
        <v>26</v>
      </c>
      <c r="E11" s="38">
        <f>v1_Questionnaire_raw_data!AJ11</f>
        <v>10</v>
      </c>
      <c r="F11" s="38">
        <f>v1_Questionnaire_raw_data!AK11</f>
        <v>8</v>
      </c>
      <c r="G11" s="38">
        <f>v1_Questionnaire_raw_data!AL11</f>
        <v>7</v>
      </c>
      <c r="H11" s="38">
        <f>v1_Questionnaire_raw_data!AM11</f>
        <v>25</v>
      </c>
      <c r="I11" s="63">
        <f>v1_Questionnaire_raw_data!FK11</f>
        <v>12</v>
      </c>
      <c r="J11" s="38">
        <f>v1_Questionnaire_raw_data!FV11</f>
        <v>27</v>
      </c>
      <c r="K11" s="38">
        <f>v1_Questionnaire_raw_data!FW11</f>
        <v>21</v>
      </c>
      <c r="L11" s="38">
        <f>v1_Questionnaire_raw_data!HD11</f>
        <v>4.25</v>
      </c>
      <c r="M11" s="38">
        <f>v1_Questionnaire_raw_data!HE11</f>
        <v>1.6666666666666667</v>
      </c>
      <c r="N11" s="38">
        <f>v1_Questionnaire_raw_data!HF11</f>
        <v>0</v>
      </c>
      <c r="O11" s="38">
        <f>v1_Questionnaire_raw_data!HG11</f>
        <v>4.2857142857142856</v>
      </c>
      <c r="P11" s="38">
        <f>v1_Questionnaire_raw_data!HH11</f>
        <v>4.2</v>
      </c>
      <c r="Q11" s="38">
        <f>v1_Questionnaire_raw_data!HI11</f>
        <v>5</v>
      </c>
      <c r="R11" s="38">
        <f>v1_Questionnaire_raw_data!HJ11</f>
        <v>5</v>
      </c>
      <c r="S11" s="38">
        <f>v1_Questionnaire_raw_data!HK11</f>
        <v>5</v>
      </c>
      <c r="T11" s="38">
        <f>v1_Questionnaire_raw_data!KD11</f>
        <v>7</v>
      </c>
      <c r="U11" s="38">
        <f>v1_Questionnaire_raw_data!KE11</f>
        <v>2</v>
      </c>
      <c r="V11" s="38">
        <f>v1_Questionnaire_raw_data!KF11</f>
        <v>9</v>
      </c>
      <c r="W11" s="38">
        <f>v1_Questionnaire_raw_data!MV11</f>
        <v>51</v>
      </c>
      <c r="X11" s="38">
        <f>v1_Questionnaire_raw_data!NK11</f>
        <v>52</v>
      </c>
      <c r="Y11">
        <v>1</v>
      </c>
      <c r="Z11" t="s">
        <v>1256</v>
      </c>
      <c r="AA11" s="28">
        <v>41.822381930184747</v>
      </c>
      <c r="AB11">
        <v>5</v>
      </c>
      <c r="AC11" t="s">
        <v>1260</v>
      </c>
      <c r="AD11">
        <v>1</v>
      </c>
      <c r="AE11">
        <v>521.42899999999997</v>
      </c>
    </row>
    <row r="12" spans="1:31" x14ac:dyDescent="0.2">
      <c r="A12" t="s">
        <v>126</v>
      </c>
      <c r="B12">
        <v>11</v>
      </c>
      <c r="C12" s="26">
        <v>42636</v>
      </c>
      <c r="D12" s="38">
        <f>v1_Questionnaire_raw_data!V12</f>
        <v>11</v>
      </c>
      <c r="E12" s="38">
        <f>v1_Questionnaire_raw_data!AJ12</f>
        <v>5</v>
      </c>
      <c r="F12" s="38">
        <f>v1_Questionnaire_raw_data!AK12</f>
        <v>3</v>
      </c>
      <c r="G12" s="38">
        <f>v1_Questionnaire_raw_data!AL12</f>
        <v>4</v>
      </c>
      <c r="H12" s="38">
        <f>v1_Questionnaire_raw_data!AM12</f>
        <v>12</v>
      </c>
      <c r="I12" s="63">
        <f>v1_Questionnaire_raw_data!FK12</f>
        <v>0</v>
      </c>
      <c r="J12" s="38">
        <f>v1_Questionnaire_raw_data!FV12</f>
        <v>1</v>
      </c>
      <c r="K12" s="38">
        <f>v1_Questionnaire_raw_data!FW12</f>
        <v>3</v>
      </c>
      <c r="L12" s="38">
        <f>v1_Questionnaire_raw_data!HD12</f>
        <v>1</v>
      </c>
      <c r="M12" s="38">
        <f>v1_Questionnaire_raw_data!HE12</f>
        <v>0.66666666666666663</v>
      </c>
      <c r="N12" s="38">
        <f>v1_Questionnaire_raw_data!HF12</f>
        <v>0.66666666666666663</v>
      </c>
      <c r="O12" s="38">
        <f>v1_Questionnaire_raw_data!HG12</f>
        <v>1.5714285714285714</v>
      </c>
      <c r="P12" s="38">
        <f>v1_Questionnaire_raw_data!HH12</f>
        <v>2</v>
      </c>
      <c r="Q12" s="38">
        <f>v1_Questionnaire_raw_data!HI12</f>
        <v>2.75</v>
      </c>
      <c r="R12" s="38">
        <f>v1_Questionnaire_raw_data!HJ12</f>
        <v>2</v>
      </c>
      <c r="S12" s="38">
        <f>v1_Questionnaire_raw_data!HK12</f>
        <v>2</v>
      </c>
      <c r="T12" s="38">
        <f>v1_Questionnaire_raw_data!KD12</f>
        <v>14</v>
      </c>
      <c r="U12" s="38">
        <f>v1_Questionnaire_raw_data!KE12</f>
        <v>5</v>
      </c>
      <c r="V12" s="38">
        <f>v1_Questionnaire_raw_data!KF12</f>
        <v>19</v>
      </c>
      <c r="W12" s="38">
        <f>v1_Questionnaire_raw_data!MV12</f>
        <v>65</v>
      </c>
      <c r="X12" s="38">
        <f>v1_Questionnaire_raw_data!NK12</f>
        <v>24</v>
      </c>
      <c r="Y12">
        <v>1</v>
      </c>
      <c r="Z12" t="s">
        <v>1256</v>
      </c>
      <c r="AA12" s="28">
        <v>49.51916495550995</v>
      </c>
      <c r="AB12">
        <v>3</v>
      </c>
      <c r="AC12" t="s">
        <v>1258</v>
      </c>
      <c r="AD12">
        <v>2</v>
      </c>
      <c r="AE12">
        <v>547.50045</v>
      </c>
    </row>
    <row r="13" spans="1:31" x14ac:dyDescent="0.2">
      <c r="A13" t="s">
        <v>99</v>
      </c>
      <c r="B13">
        <v>12</v>
      </c>
      <c r="C13" s="26">
        <v>42627</v>
      </c>
      <c r="D13" s="38">
        <f>v1_Questionnaire_raw_data!V13</f>
        <v>15</v>
      </c>
      <c r="E13" s="38">
        <f>v1_Questionnaire_raw_data!AJ13</f>
        <v>5</v>
      </c>
      <c r="F13" s="38">
        <f>v1_Questionnaire_raw_data!AK13</f>
        <v>4</v>
      </c>
      <c r="G13" s="38">
        <f>v1_Questionnaire_raw_data!AL13</f>
        <v>9</v>
      </c>
      <c r="H13" s="38">
        <f>v1_Questionnaire_raw_data!AM13</f>
        <v>18</v>
      </c>
      <c r="I13" s="63">
        <f>v1_Questionnaire_raw_data!FK13</f>
        <v>15</v>
      </c>
      <c r="J13" s="38">
        <f>v1_Questionnaire_raw_data!FV13</f>
        <v>27</v>
      </c>
      <c r="K13" s="38">
        <f>v1_Questionnaire_raw_data!FW13</f>
        <v>15</v>
      </c>
      <c r="L13" s="38">
        <f>v1_Questionnaire_raw_data!HD13</f>
        <v>3</v>
      </c>
      <c r="M13" s="38">
        <f>v1_Questionnaire_raw_data!HE13</f>
        <v>3.3333333333333335</v>
      </c>
      <c r="N13" s="38">
        <f>v1_Questionnaire_raw_data!HF13</f>
        <v>3</v>
      </c>
      <c r="O13" s="38">
        <f>v1_Questionnaire_raw_data!HG13</f>
        <v>3.1428571428571428</v>
      </c>
      <c r="P13" s="38">
        <f>v1_Questionnaire_raw_data!HH13</f>
        <v>2.8</v>
      </c>
      <c r="Q13" s="38">
        <f>v1_Questionnaire_raw_data!HI13</f>
        <v>3.5</v>
      </c>
      <c r="R13" s="38">
        <f>v1_Questionnaire_raw_data!HJ13</f>
        <v>3</v>
      </c>
      <c r="S13" s="38">
        <f>v1_Questionnaire_raw_data!HK13</f>
        <v>3</v>
      </c>
      <c r="T13" s="38">
        <f>v1_Questionnaire_raw_data!KD13</f>
        <v>7</v>
      </c>
      <c r="U13" s="38">
        <f>v1_Questionnaire_raw_data!KE13</f>
        <v>5</v>
      </c>
      <c r="V13" s="38">
        <f>v1_Questionnaire_raw_data!KF13</f>
        <v>12</v>
      </c>
      <c r="W13" s="38">
        <f>v1_Questionnaire_raw_data!MV13</f>
        <v>66</v>
      </c>
      <c r="X13" s="38">
        <f>v1_Questionnaire_raw_data!NK13</f>
        <v>14.000000000000002</v>
      </c>
      <c r="Y13">
        <v>1</v>
      </c>
      <c r="Z13" t="s">
        <v>1256</v>
      </c>
      <c r="AA13" s="28">
        <v>53.222621492128837</v>
      </c>
      <c r="AB13">
        <v>6</v>
      </c>
      <c r="AC13" t="s">
        <v>1259</v>
      </c>
      <c r="AD13">
        <v>1</v>
      </c>
      <c r="AE13">
        <v>1303.5725</v>
      </c>
    </row>
    <row r="14" spans="1:31" x14ac:dyDescent="0.2">
      <c r="A14" t="s">
        <v>127</v>
      </c>
      <c r="B14">
        <v>13</v>
      </c>
      <c r="C14" s="26">
        <v>42625</v>
      </c>
      <c r="D14" s="38">
        <f>v1_Questionnaire_raw_data!V14</f>
        <v>27</v>
      </c>
      <c r="E14" s="38">
        <f>v1_Questionnaire_raw_data!AJ14</f>
        <v>3</v>
      </c>
      <c r="F14" s="38">
        <f>v1_Questionnaire_raw_data!AK14</f>
        <v>1</v>
      </c>
      <c r="G14" s="38">
        <f>v1_Questionnaire_raw_data!AL14</f>
        <v>9</v>
      </c>
      <c r="H14" s="38">
        <f>v1_Questionnaire_raw_data!AM14</f>
        <v>13</v>
      </c>
      <c r="I14" s="63">
        <f>v1_Questionnaire_raw_data!FK14</f>
        <v>0</v>
      </c>
      <c r="J14" s="38">
        <f>v1_Questionnaire_raw_data!FV14</f>
        <v>30</v>
      </c>
      <c r="K14" s="38">
        <f>v1_Questionnaire_raw_data!FW14</f>
        <v>23</v>
      </c>
      <c r="L14" s="38">
        <f>v1_Questionnaire_raw_data!HD14</f>
        <v>5</v>
      </c>
      <c r="M14" s="38">
        <f>v1_Questionnaire_raw_data!HE14</f>
        <v>5</v>
      </c>
      <c r="N14" s="38">
        <f>v1_Questionnaire_raw_data!HF14</f>
        <v>1.6666666666666667</v>
      </c>
      <c r="O14" s="38">
        <f>v1_Questionnaire_raw_data!HG14</f>
        <v>3.7142857142857144</v>
      </c>
      <c r="P14" s="38">
        <f>v1_Questionnaire_raw_data!HH14</f>
        <v>3</v>
      </c>
      <c r="Q14" s="38">
        <f>v1_Questionnaire_raw_data!HI14</f>
        <v>3.75</v>
      </c>
      <c r="R14" s="38">
        <f>v1_Questionnaire_raw_data!HJ14</f>
        <v>3.6666666666666665</v>
      </c>
      <c r="S14" s="38">
        <f>v1_Questionnaire_raw_data!HK14</f>
        <v>3.6666666666666665</v>
      </c>
      <c r="T14" s="38">
        <f>v1_Questionnaire_raw_data!KD14</f>
        <v>25</v>
      </c>
      <c r="U14" s="38">
        <f>v1_Questionnaire_raw_data!KE14</f>
        <v>9</v>
      </c>
      <c r="V14" s="38">
        <f>v1_Questionnaire_raw_data!KF14</f>
        <v>34</v>
      </c>
      <c r="W14" s="38">
        <f>v1_Questionnaire_raw_data!MV14</f>
        <v>67.368421052631575</v>
      </c>
      <c r="X14" s="38">
        <f>v1_Questionnaire_raw_data!NK14</f>
        <v>36</v>
      </c>
      <c r="Y14">
        <v>2</v>
      </c>
      <c r="Z14" t="s">
        <v>1257</v>
      </c>
      <c r="AA14" s="28">
        <v>53.053216974674797</v>
      </c>
      <c r="AB14">
        <v>3</v>
      </c>
      <c r="AC14" t="s">
        <v>1258</v>
      </c>
      <c r="AD14">
        <v>2</v>
      </c>
      <c r="AE14">
        <v>730.00059999999996</v>
      </c>
    </row>
    <row r="15" spans="1:31" x14ac:dyDescent="0.2">
      <c r="A15" t="s">
        <v>100</v>
      </c>
      <c r="B15">
        <v>14</v>
      </c>
      <c r="C15" s="26">
        <v>42628</v>
      </c>
      <c r="D15" s="38">
        <f>v1_Questionnaire_raw_data!V15</f>
        <v>14</v>
      </c>
      <c r="E15" s="38">
        <f>v1_Questionnaire_raw_data!AJ15</f>
        <v>10</v>
      </c>
      <c r="F15" s="38">
        <f>v1_Questionnaire_raw_data!AK15</f>
        <v>7</v>
      </c>
      <c r="G15" s="38">
        <f>v1_Questionnaire_raw_data!AL15</f>
        <v>6</v>
      </c>
      <c r="H15" s="38">
        <f>v1_Questionnaire_raw_data!AM15</f>
        <v>23</v>
      </c>
      <c r="I15" s="63">
        <f>v1_Questionnaire_raw_data!FK15</f>
        <v>14</v>
      </c>
      <c r="J15" s="38">
        <f>v1_Questionnaire_raw_data!FV15</f>
        <v>10</v>
      </c>
      <c r="K15" s="38">
        <f>v1_Questionnaire_raw_data!FW15</f>
        <v>12</v>
      </c>
      <c r="L15" s="38">
        <f>v1_Questionnaire_raw_data!HD15</f>
        <v>2.25</v>
      </c>
      <c r="M15" s="38">
        <f>v1_Questionnaire_raw_data!HE15</f>
        <v>3</v>
      </c>
      <c r="N15" s="38">
        <f>v1_Questionnaire_raw_data!HF15</f>
        <v>2.6666666666666665</v>
      </c>
      <c r="O15" s="38">
        <f>v1_Questionnaire_raw_data!HG15</f>
        <v>2.5714285714285716</v>
      </c>
      <c r="P15" s="38">
        <f>v1_Questionnaire_raw_data!HH15</f>
        <v>1</v>
      </c>
      <c r="Q15" s="38">
        <f>v1_Questionnaire_raw_data!HI15</f>
        <v>1.75</v>
      </c>
      <c r="R15" s="38">
        <f>v1_Questionnaire_raw_data!HJ15</f>
        <v>1</v>
      </c>
      <c r="S15" s="38">
        <f>v1_Questionnaire_raw_data!HK15</f>
        <v>0.33333333333333331</v>
      </c>
      <c r="T15" s="38">
        <f>v1_Questionnaire_raw_data!KD15</f>
        <v>12</v>
      </c>
      <c r="U15" s="38">
        <f>v1_Questionnaire_raw_data!KE15</f>
        <v>6</v>
      </c>
      <c r="V15" s="38">
        <f>v1_Questionnaire_raw_data!KF15</f>
        <v>18</v>
      </c>
      <c r="W15" s="38">
        <f>v1_Questionnaire_raw_data!MV15</f>
        <v>59</v>
      </c>
      <c r="X15" s="38">
        <f>v1_Questionnaire_raw_data!NK15</f>
        <v>18</v>
      </c>
      <c r="Y15">
        <v>2</v>
      </c>
      <c r="Z15" t="s">
        <v>1257</v>
      </c>
      <c r="AA15" s="28">
        <v>44.591546885694697</v>
      </c>
      <c r="AB15">
        <v>3</v>
      </c>
      <c r="AC15" t="s">
        <v>1258</v>
      </c>
      <c r="AD15">
        <v>2</v>
      </c>
      <c r="AE15">
        <v>677.85770000000002</v>
      </c>
    </row>
    <row r="16" spans="1:31" x14ac:dyDescent="0.2">
      <c r="A16" t="s">
        <v>101</v>
      </c>
      <c r="B16">
        <v>15</v>
      </c>
      <c r="C16" s="26">
        <v>42646</v>
      </c>
      <c r="D16" s="38">
        <f>v1_Questionnaire_raw_data!V16</f>
        <v>10</v>
      </c>
      <c r="E16" s="38">
        <f>v1_Questionnaire_raw_data!AJ16</f>
        <v>13.333333333333334</v>
      </c>
      <c r="F16" s="38">
        <f>v1_Questionnaire_raw_data!AK16</f>
        <v>7.5</v>
      </c>
      <c r="G16" s="38">
        <f>v1_Questionnaire_raw_data!AL16</f>
        <v>18</v>
      </c>
      <c r="H16" s="38">
        <f>v1_Questionnaire_raw_data!AM16</f>
        <v>38.833333333333336</v>
      </c>
      <c r="I16" s="63">
        <f>v1_Questionnaire_raw_data!FK16</f>
        <v>24</v>
      </c>
      <c r="J16" s="38">
        <f>v1_Questionnaire_raw_data!FV16</f>
        <v>25</v>
      </c>
      <c r="K16" s="38">
        <f>v1_Questionnaire_raw_data!FW16</f>
        <v>20</v>
      </c>
      <c r="L16" s="38">
        <f>v1_Questionnaire_raw_data!HD16</f>
        <v>4.75</v>
      </c>
      <c r="M16" s="38">
        <f>v1_Questionnaire_raw_data!HE16</f>
        <v>3.6666666666666665</v>
      </c>
      <c r="N16" s="38">
        <f>v1_Questionnaire_raw_data!HF16</f>
        <v>5</v>
      </c>
      <c r="O16" s="38">
        <f>v1_Questionnaire_raw_data!HG16</f>
        <v>4.1428571428571432</v>
      </c>
      <c r="P16" s="38">
        <f>v1_Questionnaire_raw_data!HH16</f>
        <v>5</v>
      </c>
      <c r="Q16" s="38">
        <f>v1_Questionnaire_raw_data!HI16</f>
        <v>4</v>
      </c>
      <c r="R16" s="38">
        <f>v1_Questionnaire_raw_data!HJ16</f>
        <v>4</v>
      </c>
      <c r="S16" s="38">
        <f>v1_Questionnaire_raw_data!HK16</f>
        <v>5</v>
      </c>
      <c r="T16" s="38">
        <f>v1_Questionnaire_raw_data!KD16</f>
        <v>22</v>
      </c>
      <c r="U16" s="38">
        <f>v1_Questionnaire_raw_data!KE16</f>
        <v>9</v>
      </c>
      <c r="V16" s="38">
        <f>v1_Questionnaire_raw_data!KF16</f>
        <v>31</v>
      </c>
      <c r="W16" s="38">
        <f>v1_Questionnaire_raw_data!MV16</f>
        <v>67.368421052631575</v>
      </c>
      <c r="X16" s="38">
        <f>v1_Questionnaire_raw_data!NK16</f>
        <v>40</v>
      </c>
      <c r="Y16">
        <v>2</v>
      </c>
      <c r="Z16" t="s">
        <v>1257</v>
      </c>
      <c r="AA16" s="28">
        <v>58.767624914442194</v>
      </c>
      <c r="AB16">
        <v>5</v>
      </c>
      <c r="AC16" t="s">
        <v>1260</v>
      </c>
      <c r="AD16">
        <v>1</v>
      </c>
      <c r="AE16">
        <v>104.28579999999999</v>
      </c>
    </row>
    <row r="17" spans="1:31" x14ac:dyDescent="0.2">
      <c r="A17" t="s">
        <v>102</v>
      </c>
      <c r="B17">
        <v>16</v>
      </c>
      <c r="C17" s="26">
        <v>42629</v>
      </c>
      <c r="D17" s="38">
        <f>v1_Questionnaire_raw_data!V17</f>
        <v>12</v>
      </c>
      <c r="E17" s="38">
        <f>v1_Questionnaire_raw_data!AJ17</f>
        <v>10</v>
      </c>
      <c r="F17" s="38">
        <f>v1_Questionnaire_raw_data!AK17</f>
        <v>6</v>
      </c>
      <c r="G17" s="38">
        <f>v1_Questionnaire_raw_data!AL17</f>
        <v>6</v>
      </c>
      <c r="H17" s="38">
        <f>v1_Questionnaire_raw_data!AM17</f>
        <v>22</v>
      </c>
      <c r="I17" s="63">
        <f>v1_Questionnaire_raw_data!FK17</f>
        <v>5</v>
      </c>
      <c r="J17" s="38">
        <f>v1_Questionnaire_raw_data!FV17</f>
        <v>24</v>
      </c>
      <c r="K17" s="38">
        <f>v1_Questionnaire_raw_data!FW17</f>
        <v>20</v>
      </c>
      <c r="L17" s="38">
        <f>v1_Questionnaire_raw_data!HD17</f>
        <v>3.75</v>
      </c>
      <c r="M17" s="38">
        <f>v1_Questionnaire_raw_data!HE17</f>
        <v>4.333333333333333</v>
      </c>
      <c r="N17" s="38">
        <f>v1_Questionnaire_raw_data!HF17</f>
        <v>4</v>
      </c>
      <c r="O17" s="38">
        <f>v1_Questionnaire_raw_data!HG17</f>
        <v>3.2857142857142856</v>
      </c>
      <c r="P17" s="38">
        <f>v1_Questionnaire_raw_data!HH17</f>
        <v>4</v>
      </c>
      <c r="Q17" s="38">
        <f>v1_Questionnaire_raw_data!HI17</f>
        <v>4.25</v>
      </c>
      <c r="R17" s="38">
        <f>v1_Questionnaire_raw_data!HJ17</f>
        <v>4</v>
      </c>
      <c r="S17" s="38">
        <f>v1_Questionnaire_raw_data!HK17</f>
        <v>3.6666666666666665</v>
      </c>
      <c r="T17" s="38">
        <f>v1_Questionnaire_raw_data!KD17</f>
        <v>12</v>
      </c>
      <c r="U17" s="38">
        <f>v1_Questionnaire_raw_data!KE17</f>
        <v>7</v>
      </c>
      <c r="V17" s="38">
        <f>v1_Questionnaire_raw_data!KF17</f>
        <v>19</v>
      </c>
      <c r="W17" s="38">
        <f>v1_Questionnaire_raw_data!MV17</f>
        <v>66.31578947368422</v>
      </c>
      <c r="X17" s="38">
        <f>v1_Questionnaire_raw_data!NK17</f>
        <v>38</v>
      </c>
      <c r="Y17">
        <v>2</v>
      </c>
      <c r="Z17" t="s">
        <v>1257</v>
      </c>
      <c r="AA17" s="28">
        <v>51.449520876112274</v>
      </c>
      <c r="AB17">
        <v>5</v>
      </c>
      <c r="AC17" t="s">
        <v>1260</v>
      </c>
      <c r="AD17">
        <v>2</v>
      </c>
      <c r="AE17">
        <v>1564.2869999999998</v>
      </c>
    </row>
    <row r="18" spans="1:31" x14ac:dyDescent="0.2">
      <c r="A18" t="s">
        <v>128</v>
      </c>
      <c r="B18">
        <v>17</v>
      </c>
      <c r="C18" s="26">
        <v>42634</v>
      </c>
      <c r="D18" s="38">
        <f>v1_Questionnaire_raw_data!V18</f>
        <v>10</v>
      </c>
      <c r="E18" s="38">
        <f>v1_Questionnaire_raw_data!AJ18</f>
        <v>11</v>
      </c>
      <c r="F18" s="38">
        <f>v1_Questionnaire_raw_data!AK18</f>
        <v>9</v>
      </c>
      <c r="G18" s="38">
        <f>v1_Questionnaire_raw_data!AL18</f>
        <v>16</v>
      </c>
      <c r="H18" s="38">
        <f>v1_Questionnaire_raw_data!AM18</f>
        <v>36</v>
      </c>
      <c r="I18" s="63">
        <f>v1_Questionnaire_raw_data!FK18</f>
        <v>1</v>
      </c>
      <c r="J18" s="38">
        <f>v1_Questionnaire_raw_data!FV18</f>
        <v>42</v>
      </c>
      <c r="K18" s="38">
        <f>v1_Questionnaire_raw_data!FW18</f>
        <v>28</v>
      </c>
      <c r="L18" s="38">
        <f>v1_Questionnaire_raw_data!HD18</f>
        <v>1.5</v>
      </c>
      <c r="M18" s="38">
        <f>v1_Questionnaire_raw_data!HE18</f>
        <v>2</v>
      </c>
      <c r="N18" s="38">
        <f>v1_Questionnaire_raw_data!HF18</f>
        <v>2.3333333333333335</v>
      </c>
      <c r="O18" s="38">
        <f>v1_Questionnaire_raw_data!HG18</f>
        <v>2</v>
      </c>
      <c r="P18" s="38">
        <f>v1_Questionnaire_raw_data!HH18</f>
        <v>2</v>
      </c>
      <c r="Q18" s="38">
        <f>v1_Questionnaire_raw_data!HI18</f>
        <v>2.25</v>
      </c>
      <c r="R18" s="38">
        <f>v1_Questionnaire_raw_data!HJ18</f>
        <v>1.6666666666666667</v>
      </c>
      <c r="S18" s="38">
        <f>v1_Questionnaire_raw_data!HK18</f>
        <v>2</v>
      </c>
      <c r="T18" s="38">
        <f>v1_Questionnaire_raw_data!KD18</f>
        <v>19</v>
      </c>
      <c r="U18" s="38">
        <f>v1_Questionnaire_raw_data!KE18</f>
        <v>6</v>
      </c>
      <c r="V18" s="38">
        <f>v1_Questionnaire_raw_data!KF18</f>
        <v>25</v>
      </c>
      <c r="W18" s="38">
        <f>v1_Questionnaire_raw_data!MV18</f>
        <v>56</v>
      </c>
      <c r="X18" s="38">
        <f>v1_Questionnaire_raw_data!NK18</f>
        <v>46</v>
      </c>
      <c r="Y18">
        <v>1</v>
      </c>
      <c r="Z18" t="s">
        <v>1256</v>
      </c>
      <c r="AA18" s="28">
        <v>58.441307323750834</v>
      </c>
      <c r="AB18">
        <v>3</v>
      </c>
      <c r="AC18" t="s">
        <v>1258</v>
      </c>
      <c r="AD18">
        <v>4</v>
      </c>
      <c r="AE18">
        <v>104.28579999999999</v>
      </c>
    </row>
    <row r="19" spans="1:31" x14ac:dyDescent="0.2">
      <c r="A19" t="s">
        <v>103</v>
      </c>
      <c r="B19">
        <v>18</v>
      </c>
      <c r="C19" s="26">
        <v>42639</v>
      </c>
      <c r="D19" s="38">
        <f>v1_Questionnaire_raw_data!V19</f>
        <v>6</v>
      </c>
      <c r="E19" s="38">
        <f>v1_Questionnaire_raw_data!AJ19</f>
        <v>6</v>
      </c>
      <c r="F19" s="38">
        <f>v1_Questionnaire_raw_data!AK19</f>
        <v>2</v>
      </c>
      <c r="G19" s="38">
        <f>v1_Questionnaire_raw_data!AL19</f>
        <v>5</v>
      </c>
      <c r="H19" s="38">
        <f>v1_Questionnaire_raw_data!AM19</f>
        <v>13</v>
      </c>
      <c r="I19" s="63">
        <f>v1_Questionnaire_raw_data!FK19</f>
        <v>12</v>
      </c>
      <c r="J19" s="38">
        <f>v1_Questionnaire_raw_data!FV19</f>
        <v>32</v>
      </c>
      <c r="K19" s="38">
        <f>v1_Questionnaire_raw_data!FW19</f>
        <v>24</v>
      </c>
      <c r="L19" s="38">
        <f>v1_Questionnaire_raw_data!HD19</f>
        <v>3.25</v>
      </c>
      <c r="M19" s="38">
        <f>v1_Questionnaire_raw_data!HE19</f>
        <v>4.333333333333333</v>
      </c>
      <c r="N19" s="38">
        <f>v1_Questionnaire_raw_data!HF19</f>
        <v>1.3333333333333333</v>
      </c>
      <c r="O19" s="38">
        <f>v1_Questionnaire_raw_data!HG19</f>
        <v>3.4285714285714284</v>
      </c>
      <c r="P19" s="38">
        <f>v1_Questionnaire_raw_data!HH19</f>
        <v>4.2</v>
      </c>
      <c r="Q19" s="38">
        <f>v1_Questionnaire_raw_data!HI19</f>
        <v>4.75</v>
      </c>
      <c r="R19" s="38">
        <f>v1_Questionnaire_raw_data!HJ19</f>
        <v>4</v>
      </c>
      <c r="S19" s="38">
        <f>v1_Questionnaire_raw_data!HK19</f>
        <v>4.666666666666667</v>
      </c>
      <c r="T19" s="38">
        <f>v1_Questionnaire_raw_data!KD19</f>
        <v>3</v>
      </c>
      <c r="U19" s="38">
        <f>v1_Questionnaire_raw_data!KE19</f>
        <v>0</v>
      </c>
      <c r="V19" s="38">
        <f>v1_Questionnaire_raw_data!KF19</f>
        <v>3</v>
      </c>
      <c r="W19" s="38">
        <f>v1_Questionnaire_raw_data!MV19</f>
        <v>68</v>
      </c>
      <c r="X19" s="38">
        <f>v1_Questionnaire_raw_data!NK19</f>
        <v>16</v>
      </c>
      <c r="Y19">
        <v>1</v>
      </c>
      <c r="Z19" t="s">
        <v>1256</v>
      </c>
      <c r="AA19" s="28">
        <v>63.086071184120556</v>
      </c>
      <c r="AB19">
        <v>3</v>
      </c>
      <c r="AC19" t="s">
        <v>1258</v>
      </c>
      <c r="AD19">
        <v>2</v>
      </c>
      <c r="AE19">
        <v>260.71449999999999</v>
      </c>
    </row>
    <row r="20" spans="1:31" x14ac:dyDescent="0.2">
      <c r="A20" t="s">
        <v>104</v>
      </c>
      <c r="B20">
        <v>19</v>
      </c>
      <c r="C20" s="26">
        <v>42636</v>
      </c>
      <c r="D20" s="38">
        <f>v1_Questionnaire_raw_data!V20</f>
        <v>13</v>
      </c>
      <c r="E20" s="38">
        <f>v1_Questionnaire_raw_data!AJ20</f>
        <v>10</v>
      </c>
      <c r="F20" s="38">
        <f>v1_Questionnaire_raw_data!AK20</f>
        <v>6</v>
      </c>
      <c r="G20" s="38">
        <f>v1_Questionnaire_raw_data!AL20</f>
        <v>17</v>
      </c>
      <c r="H20" s="38">
        <f>v1_Questionnaire_raw_data!AM20</f>
        <v>33</v>
      </c>
      <c r="I20" s="63">
        <f>v1_Questionnaire_raw_data!FK20</f>
        <v>2</v>
      </c>
      <c r="J20" s="38">
        <f>v1_Questionnaire_raw_data!FV20</f>
        <v>26</v>
      </c>
      <c r="K20" s="38">
        <f>v1_Questionnaire_raw_data!FW20</f>
        <v>18</v>
      </c>
      <c r="L20" s="38">
        <f>v1_Questionnaire_raw_data!HD20</f>
        <v>3.75</v>
      </c>
      <c r="M20" s="38">
        <f>v1_Questionnaire_raw_data!HE20</f>
        <v>4</v>
      </c>
      <c r="N20" s="38">
        <f>v1_Questionnaire_raw_data!HF20</f>
        <v>3</v>
      </c>
      <c r="O20" s="38">
        <f>v1_Questionnaire_raw_data!HG20</f>
        <v>3.5714285714285716</v>
      </c>
      <c r="P20" s="38">
        <f>v1_Questionnaire_raw_data!HH20</f>
        <v>2.8</v>
      </c>
      <c r="Q20" s="38">
        <f>v1_Questionnaire_raw_data!HI20</f>
        <v>3.25</v>
      </c>
      <c r="R20" s="38">
        <f>v1_Questionnaire_raw_data!HJ20</f>
        <v>3.3333333333333335</v>
      </c>
      <c r="S20" s="38">
        <f>v1_Questionnaire_raw_data!HK20</f>
        <v>5</v>
      </c>
      <c r="T20" s="38">
        <f>v1_Questionnaire_raw_data!KD20</f>
        <v>21</v>
      </c>
      <c r="U20" s="38">
        <f>v1_Questionnaire_raw_data!KE20</f>
        <v>6</v>
      </c>
      <c r="V20" s="38">
        <f>v1_Questionnaire_raw_data!KF20</f>
        <v>27</v>
      </c>
      <c r="W20" s="38">
        <f>v1_Questionnaire_raw_data!MV20</f>
        <v>66</v>
      </c>
      <c r="X20" s="38">
        <f>v1_Questionnaire_raw_data!NK20</f>
        <v>14.000000000000002</v>
      </c>
      <c r="Y20">
        <v>2</v>
      </c>
      <c r="Z20" t="s">
        <v>1257</v>
      </c>
      <c r="AA20" s="28">
        <v>67.99178644763856</v>
      </c>
      <c r="AB20">
        <v>3</v>
      </c>
      <c r="AC20" t="s">
        <v>1258</v>
      </c>
      <c r="AD20">
        <v>2</v>
      </c>
      <c r="AE20">
        <v>1564.2869999999998</v>
      </c>
    </row>
    <row r="21" spans="1:31" x14ac:dyDescent="0.2">
      <c r="A21" t="s">
        <v>105</v>
      </c>
      <c r="B21">
        <v>20</v>
      </c>
      <c r="C21" s="26">
        <v>42632</v>
      </c>
      <c r="D21" s="38">
        <f>v1_Questionnaire_raw_data!V21</f>
        <v>13</v>
      </c>
      <c r="E21" s="38">
        <f>v1_Questionnaire_raw_data!AJ21</f>
        <v>2</v>
      </c>
      <c r="F21" s="38">
        <f>v1_Questionnaire_raw_data!AK21</f>
        <v>4</v>
      </c>
      <c r="G21" s="38">
        <f>v1_Questionnaire_raw_data!AL21</f>
        <v>5</v>
      </c>
      <c r="H21" s="38">
        <f>v1_Questionnaire_raw_data!AM21</f>
        <v>11</v>
      </c>
      <c r="I21" s="63">
        <f>v1_Questionnaire_raw_data!FK21</f>
        <v>6</v>
      </c>
      <c r="J21" s="38">
        <f>v1_Questionnaire_raw_data!FV21</f>
        <v>19</v>
      </c>
      <c r="K21" s="38">
        <f>v1_Questionnaire_raw_data!FW21</f>
        <v>21</v>
      </c>
      <c r="L21" s="38">
        <f>v1_Questionnaire_raw_data!HD21</f>
        <v>2.5</v>
      </c>
      <c r="M21" s="38">
        <f>v1_Questionnaire_raw_data!HE21</f>
        <v>0</v>
      </c>
      <c r="N21" s="38">
        <f>v1_Questionnaire_raw_data!HF21</f>
        <v>0.66666666666666663</v>
      </c>
      <c r="O21" s="38">
        <f>v1_Questionnaire_raw_data!HG21</f>
        <v>2.8571428571428572</v>
      </c>
      <c r="P21" s="38">
        <f>v1_Questionnaire_raw_data!HH21</f>
        <v>0</v>
      </c>
      <c r="Q21" s="38">
        <f>v1_Questionnaire_raw_data!HI21</f>
        <v>5</v>
      </c>
      <c r="R21" s="38">
        <f>v1_Questionnaire_raw_data!HJ21</f>
        <v>3.3333333333333335</v>
      </c>
      <c r="S21" s="38">
        <f>v1_Questionnaire_raw_data!HK21</f>
        <v>5</v>
      </c>
      <c r="T21" s="38">
        <f>v1_Questionnaire_raw_data!KD21</f>
        <v>6</v>
      </c>
      <c r="U21" s="38">
        <f>v1_Questionnaire_raw_data!KE21</f>
        <v>0</v>
      </c>
      <c r="V21" s="38">
        <f>v1_Questionnaire_raw_data!KF21</f>
        <v>6</v>
      </c>
      <c r="W21" s="38">
        <f>v1_Questionnaire_raw_data!MV21</f>
        <v>53.333333333333321</v>
      </c>
      <c r="X21" s="38">
        <f>v1_Questionnaire_raw_data!NK21</f>
        <v>22</v>
      </c>
      <c r="Y21">
        <v>2</v>
      </c>
      <c r="Z21" t="s">
        <v>1257</v>
      </c>
      <c r="AA21" s="28">
        <v>58.642026009582423</v>
      </c>
      <c r="AB21">
        <v>3</v>
      </c>
      <c r="AC21" t="s">
        <v>1258</v>
      </c>
      <c r="AD21">
        <v>2</v>
      </c>
      <c r="AE21">
        <v>208.57159999999999</v>
      </c>
    </row>
    <row r="22" spans="1:31" x14ac:dyDescent="0.2">
      <c r="A22" t="s">
        <v>129</v>
      </c>
      <c r="B22">
        <v>21</v>
      </c>
      <c r="C22" s="26">
        <v>42672</v>
      </c>
      <c r="D22" s="38">
        <f>v1_Questionnaire_raw_data!V22</f>
        <v>10</v>
      </c>
      <c r="E22" s="38">
        <f>v1_Questionnaire_raw_data!AJ22</f>
        <v>0</v>
      </c>
      <c r="F22" s="38">
        <f>v1_Questionnaire_raw_data!AK22</f>
        <v>8</v>
      </c>
      <c r="G22" s="38">
        <f>v1_Questionnaire_raw_data!AL22</f>
        <v>3</v>
      </c>
      <c r="H22" s="38">
        <f>v1_Questionnaire_raw_data!AM22</f>
        <v>11</v>
      </c>
      <c r="I22" s="63">
        <f>v1_Questionnaire_raw_data!FK22</f>
        <v>10</v>
      </c>
      <c r="J22" s="38">
        <f>v1_Questionnaire_raw_data!FV22</f>
        <v>14</v>
      </c>
      <c r="K22" s="38">
        <f>v1_Questionnaire_raw_data!FW22</f>
        <v>15</v>
      </c>
      <c r="L22" s="38">
        <f>v1_Questionnaire_raw_data!HD22</f>
        <v>5</v>
      </c>
      <c r="M22" s="38">
        <f>v1_Questionnaire_raw_data!HE22</f>
        <v>1</v>
      </c>
      <c r="N22" s="38">
        <f>v1_Questionnaire_raw_data!HF22</f>
        <v>3.3333333333333335</v>
      </c>
      <c r="O22" s="38">
        <f>v1_Questionnaire_raw_data!HG22</f>
        <v>4</v>
      </c>
      <c r="P22" s="38">
        <f>v1_Questionnaire_raw_data!HH22</f>
        <v>4.5999999999999996</v>
      </c>
      <c r="Q22" s="38">
        <f>v1_Questionnaire_raw_data!HI22</f>
        <v>3.5</v>
      </c>
      <c r="R22" s="38">
        <f>v1_Questionnaire_raw_data!HJ22</f>
        <v>3</v>
      </c>
      <c r="S22" s="38">
        <f>v1_Questionnaire_raw_data!HK22</f>
        <v>3</v>
      </c>
      <c r="T22" s="38">
        <f>v1_Questionnaire_raw_data!KD22</f>
        <v>9</v>
      </c>
      <c r="U22" s="38">
        <f>v1_Questionnaire_raw_data!KE22</f>
        <v>2</v>
      </c>
      <c r="V22" s="38">
        <f>v1_Questionnaire_raw_data!KF22</f>
        <v>11</v>
      </c>
      <c r="W22" s="38">
        <f>v1_Questionnaire_raw_data!MV22</f>
        <v>61</v>
      </c>
      <c r="X22" s="38">
        <f>v1_Questionnaire_raw_data!NK22</f>
        <v>34</v>
      </c>
      <c r="Y22">
        <v>2</v>
      </c>
      <c r="Z22" t="s">
        <v>1257</v>
      </c>
      <c r="AA22" s="28">
        <v>22.890828199863108</v>
      </c>
      <c r="AB22">
        <v>2</v>
      </c>
      <c r="AC22" t="s">
        <v>1261</v>
      </c>
      <c r="AD22">
        <v>3</v>
      </c>
      <c r="AE22">
        <v>65.178624999999997</v>
      </c>
    </row>
    <row r="23" spans="1:31" x14ac:dyDescent="0.2">
      <c r="A23" t="s">
        <v>130</v>
      </c>
      <c r="B23">
        <v>22</v>
      </c>
      <c r="C23" s="26">
        <v>42642</v>
      </c>
      <c r="D23" s="38">
        <f>v1_Questionnaire_raw_data!V23</f>
        <v>15</v>
      </c>
      <c r="E23" s="38">
        <f>v1_Questionnaire_raw_data!AJ23</f>
        <v>12</v>
      </c>
      <c r="F23" s="38">
        <f>v1_Questionnaire_raw_data!AK23</f>
        <v>9</v>
      </c>
      <c r="G23" s="38">
        <f>v1_Questionnaire_raw_data!AL23</f>
        <v>7</v>
      </c>
      <c r="H23" s="38">
        <f>v1_Questionnaire_raw_data!AM23</f>
        <v>28</v>
      </c>
      <c r="I23" s="63">
        <f>v1_Questionnaire_raw_data!FK23</f>
        <v>4</v>
      </c>
      <c r="J23" s="38">
        <f>v1_Questionnaire_raw_data!FV23</f>
        <v>28</v>
      </c>
      <c r="K23" s="38">
        <f>v1_Questionnaire_raw_data!FW23</f>
        <v>26</v>
      </c>
      <c r="L23" s="38">
        <f>v1_Questionnaire_raw_data!HD23</f>
        <v>5</v>
      </c>
      <c r="M23" s="38">
        <f>v1_Questionnaire_raw_data!HE23</f>
        <v>1.6666666666666667</v>
      </c>
      <c r="N23" s="38">
        <f>v1_Questionnaire_raw_data!HF23</f>
        <v>1.3333333333333333</v>
      </c>
      <c r="O23" s="38">
        <f>v1_Questionnaire_raw_data!HG23</f>
        <v>2.7142857142857144</v>
      </c>
      <c r="P23" s="38">
        <f>v1_Questionnaire_raw_data!HH23</f>
        <v>3.4</v>
      </c>
      <c r="Q23" s="38">
        <f>v1_Questionnaire_raw_data!HI23</f>
        <v>3.25</v>
      </c>
      <c r="R23" s="38">
        <f>v1_Questionnaire_raw_data!HJ23</f>
        <v>3.6666666666666665</v>
      </c>
      <c r="S23" s="38">
        <f>v1_Questionnaire_raw_data!HK23</f>
        <v>4</v>
      </c>
      <c r="T23" s="38">
        <f>v1_Questionnaire_raw_data!KD23</f>
        <v>9</v>
      </c>
      <c r="U23" s="38">
        <f>v1_Questionnaire_raw_data!KE23</f>
        <v>4</v>
      </c>
      <c r="V23" s="38">
        <f>v1_Questionnaire_raw_data!KF23</f>
        <v>13</v>
      </c>
      <c r="W23" s="38">
        <f>v1_Questionnaire_raw_data!MV23</f>
        <v>56</v>
      </c>
      <c r="X23" s="38">
        <f>v1_Questionnaire_raw_data!NK23</f>
        <v>38</v>
      </c>
      <c r="Y23">
        <v>1</v>
      </c>
      <c r="Z23" t="s">
        <v>1256</v>
      </c>
      <c r="AA23" s="28">
        <v>41.982375085557806</v>
      </c>
      <c r="AB23">
        <v>3</v>
      </c>
      <c r="AC23" t="s">
        <v>1258</v>
      </c>
      <c r="AD23">
        <v>3</v>
      </c>
      <c r="AE23">
        <v>104.28579999999999</v>
      </c>
    </row>
    <row r="24" spans="1:31" x14ac:dyDescent="0.2">
      <c r="A24" t="s">
        <v>106</v>
      </c>
      <c r="B24">
        <v>23</v>
      </c>
      <c r="C24" s="26">
        <v>42670</v>
      </c>
      <c r="D24" s="38">
        <f>v1_Questionnaire_raw_data!V24</f>
        <v>15</v>
      </c>
      <c r="E24" s="38">
        <f>v1_Questionnaire_raw_data!AJ24</f>
        <v>6</v>
      </c>
      <c r="F24" s="38">
        <f>v1_Questionnaire_raw_data!AK24</f>
        <v>0</v>
      </c>
      <c r="G24" s="38">
        <f>v1_Questionnaire_raw_data!AL24</f>
        <v>6</v>
      </c>
      <c r="H24" s="38">
        <f>v1_Questionnaire_raw_data!AM24</f>
        <v>12</v>
      </c>
      <c r="I24" s="63">
        <f>v1_Questionnaire_raw_data!FK24</f>
        <v>5</v>
      </c>
      <c r="J24" s="38">
        <f>v1_Questionnaire_raw_data!FV24</f>
        <v>39</v>
      </c>
      <c r="K24" s="38">
        <f>v1_Questionnaire_raw_data!FW24</f>
        <v>28</v>
      </c>
      <c r="L24" s="38">
        <f>v1_Questionnaire_raw_data!HD24</f>
        <v>5</v>
      </c>
      <c r="M24" s="38">
        <f>v1_Questionnaire_raw_data!HE24</f>
        <v>3.3333333333333335</v>
      </c>
      <c r="N24" s="38">
        <f>v1_Questionnaire_raw_data!HF24</f>
        <v>2.6666666666666665</v>
      </c>
      <c r="O24" s="38">
        <f>v1_Questionnaire_raw_data!HG24</f>
        <v>4.8571428571428568</v>
      </c>
      <c r="P24" s="38">
        <f>v1_Questionnaire_raw_data!HH24</f>
        <v>5</v>
      </c>
      <c r="Q24" s="38">
        <f>v1_Questionnaire_raw_data!HI24</f>
        <v>5</v>
      </c>
      <c r="R24" s="38">
        <f>v1_Questionnaire_raw_data!HJ24</f>
        <v>4.333333333333333</v>
      </c>
      <c r="S24" s="38">
        <f>v1_Questionnaire_raw_data!HK24</f>
        <v>5</v>
      </c>
      <c r="T24" s="38">
        <f>v1_Questionnaire_raw_data!KD24</f>
        <v>25</v>
      </c>
      <c r="U24" s="38">
        <f>v1_Questionnaire_raw_data!KE24</f>
        <v>11</v>
      </c>
      <c r="V24" s="38">
        <f>v1_Questionnaire_raw_data!KF24</f>
        <v>36</v>
      </c>
      <c r="W24" s="38">
        <f>v1_Questionnaire_raw_data!MV24</f>
        <v>61</v>
      </c>
      <c r="X24" s="38">
        <f>v1_Questionnaire_raw_data!NK24</f>
        <v>42</v>
      </c>
      <c r="Y24">
        <v>2</v>
      </c>
      <c r="Z24" t="s">
        <v>1257</v>
      </c>
      <c r="AA24" s="28">
        <v>63.204996577686643</v>
      </c>
      <c r="AB24">
        <v>3</v>
      </c>
      <c r="AC24" t="s">
        <v>1258</v>
      </c>
      <c r="AD24">
        <v>4</v>
      </c>
      <c r="AE24" s="64">
        <v>312.85739999999998</v>
      </c>
    </row>
    <row r="25" spans="1:31" x14ac:dyDescent="0.2">
      <c r="A25" t="s">
        <v>107</v>
      </c>
      <c r="B25">
        <v>24</v>
      </c>
      <c r="C25" s="26">
        <v>42642</v>
      </c>
      <c r="D25" s="38">
        <f>v1_Questionnaire_raw_data!V25</f>
        <v>2</v>
      </c>
      <c r="E25" s="38">
        <f>v1_Questionnaire_raw_data!AJ25</f>
        <v>8</v>
      </c>
      <c r="F25" s="38">
        <f>v1_Questionnaire_raw_data!AK25</f>
        <v>3</v>
      </c>
      <c r="G25" s="38">
        <f>v1_Questionnaire_raw_data!AL25</f>
        <v>6</v>
      </c>
      <c r="H25" s="38">
        <f>v1_Questionnaire_raw_data!AM25</f>
        <v>17</v>
      </c>
      <c r="I25" s="63">
        <f>v1_Questionnaire_raw_data!FK25</f>
        <v>11</v>
      </c>
      <c r="J25" s="38">
        <f>v1_Questionnaire_raw_data!FV25</f>
        <v>37</v>
      </c>
      <c r="K25" s="38">
        <f>v1_Questionnaire_raw_data!FW25</f>
        <v>28</v>
      </c>
      <c r="L25" s="38">
        <f>v1_Questionnaire_raw_data!HD25</f>
        <v>1.5</v>
      </c>
      <c r="M25" s="38">
        <f>v1_Questionnaire_raw_data!HE25</f>
        <v>5</v>
      </c>
      <c r="N25" s="38">
        <f>v1_Questionnaire_raw_data!HF25</f>
        <v>0.33333333333333331</v>
      </c>
      <c r="O25" s="38">
        <f>v1_Questionnaire_raw_data!HG25</f>
        <v>3.7142857142857144</v>
      </c>
      <c r="P25" s="38">
        <f>v1_Questionnaire_raw_data!HH25</f>
        <v>2.2000000000000002</v>
      </c>
      <c r="Q25" s="38">
        <f>v1_Questionnaire_raw_data!HI25</f>
        <v>2.75</v>
      </c>
      <c r="R25" s="38">
        <f>v1_Questionnaire_raw_data!HJ25</f>
        <v>3.3333333333333335</v>
      </c>
      <c r="S25" s="38">
        <f>v1_Questionnaire_raw_data!HK25</f>
        <v>5</v>
      </c>
      <c r="T25" s="38">
        <f>v1_Questionnaire_raw_data!KD25</f>
        <v>7</v>
      </c>
      <c r="U25" s="38">
        <f>v1_Questionnaire_raw_data!KE25</f>
        <v>4</v>
      </c>
      <c r="V25" s="38">
        <f>v1_Questionnaire_raw_data!KF25</f>
        <v>11</v>
      </c>
      <c r="W25" s="38">
        <f>v1_Questionnaire_raw_data!MV25</f>
        <v>45</v>
      </c>
      <c r="X25" s="38">
        <f>v1_Questionnaire_raw_data!NK25</f>
        <v>22</v>
      </c>
      <c r="Y25">
        <v>1</v>
      </c>
      <c r="Z25" t="s">
        <v>1256</v>
      </c>
      <c r="AA25" s="28">
        <v>59.266427104722879</v>
      </c>
      <c r="AB25">
        <v>3</v>
      </c>
      <c r="AC25" t="s">
        <v>1258</v>
      </c>
      <c r="AD25">
        <v>2</v>
      </c>
      <c r="AE25">
        <v>91.250074999999995</v>
      </c>
    </row>
    <row r="26" spans="1:31" x14ac:dyDescent="0.2">
      <c r="A26" t="s">
        <v>108</v>
      </c>
      <c r="B26">
        <v>25</v>
      </c>
      <c r="C26" s="26">
        <v>42656</v>
      </c>
      <c r="D26" s="38">
        <f>v1_Questionnaire_raw_data!V26</f>
        <v>14</v>
      </c>
      <c r="E26" s="38">
        <f>v1_Questionnaire_raw_data!AJ26</f>
        <v>7</v>
      </c>
      <c r="F26" s="38">
        <f>v1_Questionnaire_raw_data!AK26</f>
        <v>3</v>
      </c>
      <c r="G26" s="38">
        <f>v1_Questionnaire_raw_data!AL26</f>
        <v>5</v>
      </c>
      <c r="H26" s="38">
        <f>v1_Questionnaire_raw_data!AM26</f>
        <v>15</v>
      </c>
      <c r="I26" s="63">
        <f>v1_Questionnaire_raw_data!FK26</f>
        <v>0</v>
      </c>
      <c r="J26" s="38">
        <f>v1_Questionnaire_raw_data!FV26</f>
        <v>36</v>
      </c>
      <c r="K26" s="38">
        <f>v1_Questionnaire_raw_data!FW26</f>
        <v>28</v>
      </c>
      <c r="L26" s="38">
        <f>v1_Questionnaire_raw_data!HD26</f>
        <v>1.5</v>
      </c>
      <c r="M26" s="38">
        <f>v1_Questionnaire_raw_data!HE26</f>
        <v>5</v>
      </c>
      <c r="N26" s="38">
        <f>v1_Questionnaire_raw_data!HF26</f>
        <v>1</v>
      </c>
      <c r="O26" s="38">
        <f>v1_Questionnaire_raw_data!HG26</f>
        <v>4.5714285714285712</v>
      </c>
      <c r="P26" s="38">
        <f>v1_Questionnaire_raw_data!HH26</f>
        <v>4.2</v>
      </c>
      <c r="Q26" s="38">
        <f>v1_Questionnaire_raw_data!HI26</f>
        <v>5</v>
      </c>
      <c r="R26" s="38">
        <f>v1_Questionnaire_raw_data!HJ26</f>
        <v>3.6666666666666665</v>
      </c>
      <c r="S26" s="38">
        <f>v1_Questionnaire_raw_data!HK26</f>
        <v>5</v>
      </c>
      <c r="T26" s="38">
        <f>v1_Questionnaire_raw_data!KD26</f>
        <v>18</v>
      </c>
      <c r="U26" s="38">
        <f>v1_Questionnaire_raw_data!KE26</f>
        <v>5</v>
      </c>
      <c r="V26" s="38">
        <f>v1_Questionnaire_raw_data!KF26</f>
        <v>23</v>
      </c>
      <c r="W26" s="38">
        <f>v1_Questionnaire_raw_data!MV26</f>
        <v>64</v>
      </c>
      <c r="X26" s="38">
        <f>v1_Questionnaire_raw_data!NK26</f>
        <v>46</v>
      </c>
      <c r="Y26">
        <v>2</v>
      </c>
      <c r="Z26" t="s">
        <v>1257</v>
      </c>
      <c r="AA26" s="28">
        <v>67.139288158795353</v>
      </c>
      <c r="AB26">
        <v>3</v>
      </c>
      <c r="AC26" t="s">
        <v>1258</v>
      </c>
      <c r="AD26">
        <v>2</v>
      </c>
      <c r="AE26">
        <v>260.71449999999999</v>
      </c>
    </row>
    <row r="27" spans="1:31" x14ac:dyDescent="0.2">
      <c r="A27" t="s">
        <v>109</v>
      </c>
      <c r="B27">
        <v>26</v>
      </c>
      <c r="C27" s="26">
        <v>42650</v>
      </c>
      <c r="D27" s="38">
        <f>v1_Questionnaire_raw_data!V27</f>
        <v>8</v>
      </c>
      <c r="E27" s="38">
        <f>v1_Questionnaire_raw_data!AJ27</f>
        <v>11</v>
      </c>
      <c r="F27" s="38">
        <f>v1_Questionnaire_raw_data!AK27</f>
        <v>8</v>
      </c>
      <c r="G27" s="38">
        <f>v1_Questionnaire_raw_data!AL27</f>
        <v>10</v>
      </c>
      <c r="H27" s="38">
        <f>v1_Questionnaire_raw_data!AM27</f>
        <v>29</v>
      </c>
      <c r="I27" s="63">
        <f>v1_Questionnaire_raw_data!FK27</f>
        <v>15</v>
      </c>
      <c r="J27" s="38">
        <f>v1_Questionnaire_raw_data!FV27</f>
        <v>26</v>
      </c>
      <c r="K27" s="38">
        <f>v1_Questionnaire_raw_data!FW27</f>
        <v>26</v>
      </c>
      <c r="L27" s="38">
        <f>v1_Questionnaire_raw_data!HD27</f>
        <v>4</v>
      </c>
      <c r="M27" s="38">
        <f>v1_Questionnaire_raw_data!HE27</f>
        <v>3.3333333333333335</v>
      </c>
      <c r="N27" s="38">
        <f>v1_Questionnaire_raw_data!HF27</f>
        <v>3</v>
      </c>
      <c r="O27" s="38">
        <f>v1_Questionnaire_raw_data!HG27</f>
        <v>3.7142857142857144</v>
      </c>
      <c r="P27" s="38">
        <f>v1_Questionnaire_raw_data!HH27</f>
        <v>5</v>
      </c>
      <c r="Q27" s="38">
        <f>v1_Questionnaire_raw_data!HI27</f>
        <v>3.25</v>
      </c>
      <c r="R27" s="38">
        <f>v1_Questionnaire_raw_data!HJ27</f>
        <v>3.6666666666666665</v>
      </c>
      <c r="S27" s="38">
        <f>v1_Questionnaire_raw_data!HK27</f>
        <v>3</v>
      </c>
      <c r="T27" s="38">
        <f>v1_Questionnaire_raw_data!KD27</f>
        <v>12</v>
      </c>
      <c r="U27" s="38">
        <f>v1_Questionnaire_raw_data!KE27</f>
        <v>5</v>
      </c>
      <c r="V27" s="38">
        <f>v1_Questionnaire_raw_data!KF27</f>
        <v>17</v>
      </c>
      <c r="W27" s="38">
        <f>v1_Questionnaire_raw_data!MV27</f>
        <v>55</v>
      </c>
      <c r="X27" s="38">
        <f>v1_Questionnaire_raw_data!NK27</f>
        <v>34</v>
      </c>
      <c r="Y27">
        <v>1</v>
      </c>
      <c r="Z27" t="s">
        <v>1256</v>
      </c>
      <c r="AA27" s="28">
        <v>45.989048596851489</v>
      </c>
      <c r="AB27">
        <v>3</v>
      </c>
      <c r="AC27" t="s">
        <v>1258</v>
      </c>
      <c r="AD27">
        <v>2</v>
      </c>
      <c r="AE27">
        <v>260.71449999999999</v>
      </c>
    </row>
    <row r="28" spans="1:31" x14ac:dyDescent="0.2">
      <c r="A28" t="s">
        <v>131</v>
      </c>
      <c r="B28">
        <v>27</v>
      </c>
      <c r="C28" s="26">
        <v>42664</v>
      </c>
      <c r="D28" s="38">
        <f>v1_Questionnaire_raw_data!V28</f>
        <v>17</v>
      </c>
      <c r="E28" s="38">
        <f>v1_Questionnaire_raw_data!AJ28</f>
        <v>12</v>
      </c>
      <c r="F28" s="38">
        <f>v1_Questionnaire_raw_data!AK28</f>
        <v>0</v>
      </c>
      <c r="G28" s="38">
        <f>v1_Questionnaire_raw_data!AL28</f>
        <v>5</v>
      </c>
      <c r="H28" s="38">
        <f>v1_Questionnaire_raw_data!AM28</f>
        <v>17</v>
      </c>
      <c r="I28" s="63">
        <f>v1_Questionnaire_raw_data!FK28</f>
        <v>7</v>
      </c>
      <c r="J28" s="38">
        <f>v1_Questionnaire_raw_data!FV28</f>
        <v>30</v>
      </c>
      <c r="K28" s="38">
        <f>v1_Questionnaire_raw_data!FW28</f>
        <v>24</v>
      </c>
      <c r="L28" s="38">
        <f>v1_Questionnaire_raw_data!HD28</f>
        <v>2.5</v>
      </c>
      <c r="M28" s="38">
        <f>v1_Questionnaire_raw_data!HE28</f>
        <v>4</v>
      </c>
      <c r="N28" s="38">
        <f>v1_Questionnaire_raw_data!HF28</f>
        <v>2.3333333333333335</v>
      </c>
      <c r="O28" s="38">
        <f>v1_Questionnaire_raw_data!HG28</f>
        <v>5</v>
      </c>
      <c r="P28" s="38">
        <f>v1_Questionnaire_raw_data!HH28</f>
        <v>2.8</v>
      </c>
      <c r="Q28" s="38">
        <f>v1_Questionnaire_raw_data!HI28</f>
        <v>4</v>
      </c>
      <c r="R28" s="38">
        <f>v1_Questionnaire_raw_data!HJ28</f>
        <v>4</v>
      </c>
      <c r="S28" s="38">
        <f>v1_Questionnaire_raw_data!HK28</f>
        <v>4</v>
      </c>
      <c r="T28" s="38">
        <f>v1_Questionnaire_raw_data!KD28</f>
        <v>19</v>
      </c>
      <c r="U28" s="38">
        <f>v1_Questionnaire_raw_data!KE28</f>
        <v>5</v>
      </c>
      <c r="V28" s="38">
        <f>v1_Questionnaire_raw_data!KF28</f>
        <v>24</v>
      </c>
      <c r="W28" s="38">
        <f>v1_Questionnaire_raw_data!MV28</f>
        <v>70</v>
      </c>
      <c r="X28" s="38">
        <f>v1_Questionnaire_raw_data!NK28</f>
        <v>56.000000000000007</v>
      </c>
      <c r="Y28">
        <v>2</v>
      </c>
      <c r="Z28" t="s">
        <v>1257</v>
      </c>
      <c r="AA28" s="28">
        <v>58.316906228610605</v>
      </c>
      <c r="AB28">
        <v>5</v>
      </c>
      <c r="AC28" t="s">
        <v>1260</v>
      </c>
      <c r="AD28">
        <v>2</v>
      </c>
      <c r="AE28">
        <v>834.28639999999996</v>
      </c>
    </row>
    <row r="29" spans="1:31" x14ac:dyDescent="0.2">
      <c r="A29" t="s">
        <v>110</v>
      </c>
      <c r="B29">
        <v>28</v>
      </c>
      <c r="C29" s="26">
        <v>42657</v>
      </c>
      <c r="D29" s="38">
        <f>v1_Questionnaire_raw_data!V29</f>
        <v>6</v>
      </c>
      <c r="E29" s="38">
        <f>v1_Questionnaire_raw_data!AJ29</f>
        <v>3</v>
      </c>
      <c r="F29" s="38">
        <f>v1_Questionnaire_raw_data!AK29</f>
        <v>2</v>
      </c>
      <c r="G29" s="38">
        <f>v1_Questionnaire_raw_data!AL29</f>
        <v>3</v>
      </c>
      <c r="H29" s="38">
        <f>v1_Questionnaire_raw_data!AM29</f>
        <v>8</v>
      </c>
      <c r="I29" s="63">
        <f>v1_Questionnaire_raw_data!FK29</f>
        <v>8</v>
      </c>
      <c r="J29" s="38">
        <f>v1_Questionnaire_raw_data!FV29</f>
        <v>22</v>
      </c>
      <c r="K29" s="38">
        <f>v1_Questionnaire_raw_data!FW29</f>
        <v>19</v>
      </c>
      <c r="L29" s="38">
        <f>v1_Questionnaire_raw_data!HD29</f>
        <v>4.75</v>
      </c>
      <c r="M29" s="38">
        <f>v1_Questionnaire_raw_data!HE29</f>
        <v>3</v>
      </c>
      <c r="N29" s="38">
        <f>v1_Questionnaire_raw_data!HF29</f>
        <v>1.3333333333333333</v>
      </c>
      <c r="O29" s="38">
        <f>v1_Questionnaire_raw_data!HG29</f>
        <v>3.2857142857142856</v>
      </c>
      <c r="P29" s="38">
        <f>v1_Questionnaire_raw_data!HH29</f>
        <v>1.8</v>
      </c>
      <c r="Q29" s="38">
        <f>v1_Questionnaire_raw_data!HI29</f>
        <v>1.5</v>
      </c>
      <c r="R29" s="38">
        <f>v1_Questionnaire_raw_data!HJ29</f>
        <v>1</v>
      </c>
      <c r="S29" s="38">
        <f>v1_Questionnaire_raw_data!HK29</f>
        <v>4.666666666666667</v>
      </c>
      <c r="T29" s="38">
        <f>v1_Questionnaire_raw_data!KD29</f>
        <v>7</v>
      </c>
      <c r="U29" s="38">
        <f>v1_Questionnaire_raw_data!KE29</f>
        <v>0</v>
      </c>
      <c r="V29" s="38">
        <f>v1_Questionnaire_raw_data!KF29</f>
        <v>7</v>
      </c>
      <c r="W29" s="38">
        <f>v1_Questionnaire_raw_data!MV29</f>
        <v>46</v>
      </c>
      <c r="X29" s="38">
        <f>v1_Questionnaire_raw_data!NK29</f>
        <v>34</v>
      </c>
      <c r="Y29">
        <v>1</v>
      </c>
      <c r="Z29" t="s">
        <v>1256</v>
      </c>
      <c r="AA29" s="28">
        <v>55.76916495550995</v>
      </c>
      <c r="AB29">
        <v>5</v>
      </c>
      <c r="AC29" t="s">
        <v>1260</v>
      </c>
      <c r="AD29">
        <v>2</v>
      </c>
      <c r="AE29">
        <v>260</v>
      </c>
    </row>
    <row r="30" spans="1:31" x14ac:dyDescent="0.2">
      <c r="A30" t="s">
        <v>111</v>
      </c>
      <c r="B30">
        <v>29</v>
      </c>
      <c r="C30" s="26">
        <v>42656</v>
      </c>
      <c r="D30" s="38">
        <f>v1_Questionnaire_raw_data!V30</f>
        <v>15</v>
      </c>
      <c r="E30" s="38">
        <f>v1_Questionnaire_raw_data!AJ30</f>
        <v>9</v>
      </c>
      <c r="F30" s="38">
        <f>v1_Questionnaire_raw_data!AK30</f>
        <v>6</v>
      </c>
      <c r="G30" s="38">
        <f>v1_Questionnaire_raw_data!AL30</f>
        <v>8</v>
      </c>
      <c r="H30" s="38">
        <f>v1_Questionnaire_raw_data!AM30</f>
        <v>23</v>
      </c>
      <c r="I30" s="63">
        <f>v1_Questionnaire_raw_data!FK30</f>
        <v>2</v>
      </c>
      <c r="J30" s="38">
        <f>v1_Questionnaire_raw_data!FV30</f>
        <v>26</v>
      </c>
      <c r="K30" s="38">
        <f>v1_Questionnaire_raw_data!FW30</f>
        <v>22</v>
      </c>
      <c r="L30" s="38">
        <f>v1_Questionnaire_raw_data!HD30</f>
        <v>3.5</v>
      </c>
      <c r="M30" s="38">
        <f>v1_Questionnaire_raw_data!HE30</f>
        <v>3.3333333333333335</v>
      </c>
      <c r="N30" s="38">
        <f>v1_Questionnaire_raw_data!HF30</f>
        <v>3</v>
      </c>
      <c r="O30" s="38">
        <f>v1_Questionnaire_raw_data!HG30</f>
        <v>3.8571428571428572</v>
      </c>
      <c r="P30" s="38">
        <f>v1_Questionnaire_raw_data!HH30</f>
        <v>3.4</v>
      </c>
      <c r="Q30" s="38">
        <f>v1_Questionnaire_raw_data!HI30</f>
        <v>2.75</v>
      </c>
      <c r="R30" s="38">
        <f>v1_Questionnaire_raw_data!HJ30</f>
        <v>1.6666666666666667</v>
      </c>
      <c r="S30" s="38">
        <f>v1_Questionnaire_raw_data!HK30</f>
        <v>2.6666666666666665</v>
      </c>
      <c r="T30" s="38">
        <f>v1_Questionnaire_raw_data!KD30</f>
        <v>18</v>
      </c>
      <c r="U30" s="38">
        <f>v1_Questionnaire_raw_data!KE30</f>
        <v>8</v>
      </c>
      <c r="V30" s="38">
        <f>v1_Questionnaire_raw_data!KF30</f>
        <v>26</v>
      </c>
      <c r="W30" s="38">
        <f>v1_Questionnaire_raw_data!MV30</f>
        <v>70</v>
      </c>
      <c r="X30" s="38">
        <f>v1_Questionnaire_raw_data!NK30</f>
        <v>14.000000000000002</v>
      </c>
      <c r="Y30">
        <v>1</v>
      </c>
      <c r="Z30" t="s">
        <v>1256</v>
      </c>
      <c r="AA30" s="28">
        <v>59.105236139630506</v>
      </c>
      <c r="AB30">
        <v>3</v>
      </c>
      <c r="AC30" t="s">
        <v>1258</v>
      </c>
      <c r="AD30">
        <v>2</v>
      </c>
      <c r="AE30">
        <v>78.214349999999996</v>
      </c>
    </row>
    <row r="31" spans="1:31" x14ac:dyDescent="0.2">
      <c r="A31" t="s">
        <v>112</v>
      </c>
      <c r="B31">
        <v>30</v>
      </c>
      <c r="C31" s="26">
        <v>42664</v>
      </c>
      <c r="D31" s="38">
        <f>v1_Questionnaire_raw_data!V31</f>
        <v>12</v>
      </c>
      <c r="E31" s="38">
        <f>v1_Questionnaire_raw_data!AJ31</f>
        <v>6</v>
      </c>
      <c r="F31" s="38">
        <f>v1_Questionnaire_raw_data!AK31</f>
        <v>1</v>
      </c>
      <c r="G31" s="38">
        <f>v1_Questionnaire_raw_data!AL31</f>
        <v>10</v>
      </c>
      <c r="H31" s="38">
        <f>v1_Questionnaire_raw_data!AM31</f>
        <v>17</v>
      </c>
      <c r="I31" s="63">
        <f>v1_Questionnaire_raw_data!FK31</f>
        <v>15</v>
      </c>
      <c r="J31" s="38">
        <f>v1_Questionnaire_raw_data!FV31</f>
        <v>17</v>
      </c>
      <c r="K31" s="38">
        <f>v1_Questionnaire_raw_data!FW31</f>
        <v>11</v>
      </c>
      <c r="L31" s="38">
        <f>v1_Questionnaire_raw_data!HD31</f>
        <v>3.25</v>
      </c>
      <c r="M31" s="38">
        <f>v1_Questionnaire_raw_data!HE31</f>
        <v>0.66666666666666663</v>
      </c>
      <c r="N31" s="38">
        <f>v1_Questionnaire_raw_data!HF31</f>
        <v>1.6666666666666667</v>
      </c>
      <c r="O31" s="38">
        <f>v1_Questionnaire_raw_data!HG31</f>
        <v>2.8333333333333335</v>
      </c>
      <c r="P31" s="38">
        <f>v1_Questionnaire_raw_data!HH31</f>
        <v>4.8</v>
      </c>
      <c r="Q31" s="38">
        <f>v1_Questionnaire_raw_data!HI31</f>
        <v>1</v>
      </c>
      <c r="R31" s="38">
        <f>v1_Questionnaire_raw_data!HJ31</f>
        <v>2</v>
      </c>
      <c r="S31" s="38">
        <f>v1_Questionnaire_raw_data!HK31</f>
        <v>3.3333333333333335</v>
      </c>
      <c r="T31" s="38">
        <f>v1_Questionnaire_raw_data!KD31</f>
        <v>15</v>
      </c>
      <c r="U31" s="38">
        <f>v1_Questionnaire_raw_data!KE31</f>
        <v>5</v>
      </c>
      <c r="V31" s="38">
        <f>v1_Questionnaire_raw_data!KF31</f>
        <v>20</v>
      </c>
      <c r="W31" s="38">
        <f>v1_Questionnaire_raw_data!MV31</f>
        <v>66</v>
      </c>
      <c r="X31" s="38">
        <f>v1_Questionnaire_raw_data!NK31</f>
        <v>50</v>
      </c>
      <c r="Y31">
        <v>2</v>
      </c>
      <c r="Z31" t="s">
        <v>1257</v>
      </c>
      <c r="AA31" s="28">
        <v>59.771902806297021</v>
      </c>
      <c r="AB31">
        <v>3</v>
      </c>
      <c r="AC31" t="s">
        <v>1258</v>
      </c>
      <c r="AD31">
        <v>2</v>
      </c>
      <c r="AE31">
        <v>192</v>
      </c>
    </row>
    <row r="32" spans="1:31" x14ac:dyDescent="0.2">
      <c r="A32" t="s">
        <v>132</v>
      </c>
      <c r="B32">
        <v>31</v>
      </c>
      <c r="C32" s="26">
        <v>42664</v>
      </c>
      <c r="D32" s="38">
        <f>v1_Questionnaire_raw_data!V32</f>
        <v>9</v>
      </c>
      <c r="E32" s="38">
        <f>v1_Questionnaire_raw_data!AJ32</f>
        <v>13</v>
      </c>
      <c r="F32" s="38">
        <f>v1_Questionnaire_raw_data!AK32</f>
        <v>9</v>
      </c>
      <c r="G32" s="38">
        <f>v1_Questionnaire_raw_data!AL32</f>
        <v>14</v>
      </c>
      <c r="H32" s="38">
        <f>v1_Questionnaire_raw_data!AM32</f>
        <v>36</v>
      </c>
      <c r="I32" s="63">
        <f>v1_Questionnaire_raw_data!FK32</f>
        <v>5</v>
      </c>
      <c r="J32" s="38">
        <f>v1_Questionnaire_raw_data!FV32</f>
        <v>18</v>
      </c>
      <c r="K32" s="38">
        <f>v1_Questionnaire_raw_data!FW32</f>
        <v>11</v>
      </c>
      <c r="L32" s="38">
        <f>v1_Questionnaire_raw_data!HD32</f>
        <v>3</v>
      </c>
      <c r="M32" s="38">
        <f>v1_Questionnaire_raw_data!HE32</f>
        <v>2.6666666666666665</v>
      </c>
      <c r="N32" s="38">
        <f>v1_Questionnaire_raw_data!HF32</f>
        <v>3</v>
      </c>
      <c r="O32" s="38">
        <f>v1_Questionnaire_raw_data!HG32</f>
        <v>2.2857142857142856</v>
      </c>
      <c r="P32" s="38">
        <f>v1_Questionnaire_raw_data!HH32</f>
        <v>3.8</v>
      </c>
      <c r="Q32" s="38">
        <f>v1_Questionnaire_raw_data!HI32</f>
        <v>3.25</v>
      </c>
      <c r="R32" s="38">
        <f>v1_Questionnaire_raw_data!HJ32</f>
        <v>3</v>
      </c>
      <c r="S32" s="38">
        <f>v1_Questionnaire_raw_data!HK32</f>
        <v>2.3333333333333335</v>
      </c>
      <c r="T32" s="38">
        <f>v1_Questionnaire_raw_data!KD32</f>
        <v>3</v>
      </c>
      <c r="U32" s="38">
        <f>v1_Questionnaire_raw_data!KE32</f>
        <v>0</v>
      </c>
      <c r="V32" s="38">
        <f>v1_Questionnaire_raw_data!KF32</f>
        <v>3</v>
      </c>
      <c r="W32" s="38">
        <f>v1_Questionnaire_raw_data!MV32</f>
        <v>65</v>
      </c>
      <c r="X32" s="38">
        <f>v1_Questionnaire_raw_data!NK32</f>
        <v>46</v>
      </c>
      <c r="Y32">
        <v>2</v>
      </c>
      <c r="Z32" t="s">
        <v>1257</v>
      </c>
      <c r="AA32" s="28">
        <v>59.771902806297021</v>
      </c>
      <c r="AB32">
        <v>3</v>
      </c>
      <c r="AC32" t="s">
        <v>1258</v>
      </c>
      <c r="AD32">
        <v>2</v>
      </c>
      <c r="AE32">
        <v>52.142899999999997</v>
      </c>
    </row>
    <row r="33" spans="1:31" x14ac:dyDescent="0.2">
      <c r="A33" t="s">
        <v>113</v>
      </c>
      <c r="B33">
        <v>32</v>
      </c>
      <c r="C33" s="26">
        <v>42683</v>
      </c>
      <c r="D33" s="38">
        <f>v1_Questionnaire_raw_data!V33</f>
        <v>13</v>
      </c>
      <c r="E33" s="38">
        <f>v1_Questionnaire_raw_data!AJ33</f>
        <v>5</v>
      </c>
      <c r="F33" s="38">
        <f>v1_Questionnaire_raw_data!AK33</f>
        <v>4</v>
      </c>
      <c r="G33" s="38">
        <f>v1_Questionnaire_raw_data!AL33</f>
        <v>9</v>
      </c>
      <c r="H33" s="38">
        <f>v1_Questionnaire_raw_data!AM33</f>
        <v>18</v>
      </c>
      <c r="I33" s="63">
        <f>v1_Questionnaire_raw_data!FK33</f>
        <v>8</v>
      </c>
      <c r="J33" s="38">
        <f>v1_Questionnaire_raw_data!FV33</f>
        <v>15</v>
      </c>
      <c r="K33" s="38">
        <f>v1_Questionnaire_raw_data!FW33</f>
        <v>15</v>
      </c>
      <c r="L33" s="38">
        <f>v1_Questionnaire_raw_data!HD33</f>
        <v>4.5</v>
      </c>
      <c r="M33" s="38">
        <f>v1_Questionnaire_raw_data!HE33</f>
        <v>3.6666666666666665</v>
      </c>
      <c r="N33" s="38">
        <f>v1_Questionnaire_raw_data!HF33</f>
        <v>1</v>
      </c>
      <c r="O33" s="38">
        <f>v1_Questionnaire_raw_data!HG33</f>
        <v>2.7142857142857144</v>
      </c>
      <c r="P33" s="38">
        <f>v1_Questionnaire_raw_data!HH33</f>
        <v>4.8</v>
      </c>
      <c r="Q33" s="38">
        <f>v1_Questionnaire_raw_data!HI33</f>
        <v>2.75</v>
      </c>
      <c r="R33" s="38">
        <f>v1_Questionnaire_raw_data!HJ33</f>
        <v>4.333333333333333</v>
      </c>
      <c r="S33" s="38">
        <f>v1_Questionnaire_raw_data!HK33</f>
        <v>5</v>
      </c>
      <c r="T33" s="38">
        <f>v1_Questionnaire_raw_data!KD33</f>
        <v>11</v>
      </c>
      <c r="U33" s="38">
        <f>v1_Questionnaire_raw_data!KE33</f>
        <v>2</v>
      </c>
      <c r="V33" s="38">
        <f>v1_Questionnaire_raw_data!KF33</f>
        <v>13</v>
      </c>
      <c r="W33" s="38">
        <f>v1_Questionnaire_raw_data!MV33</f>
        <v>63</v>
      </c>
      <c r="X33" s="38">
        <f>v1_Questionnaire_raw_data!NK33</f>
        <v>26</v>
      </c>
      <c r="Y33">
        <v>2</v>
      </c>
      <c r="Z33" t="s">
        <v>1257</v>
      </c>
      <c r="AA33" s="28">
        <v>55.144763860369494</v>
      </c>
      <c r="AB33">
        <v>3</v>
      </c>
      <c r="AC33" t="s">
        <v>1258</v>
      </c>
      <c r="AD33">
        <v>2</v>
      </c>
      <c r="AE33" s="64">
        <v>208.57159999999999</v>
      </c>
    </row>
    <row r="34" spans="1:31" x14ac:dyDescent="0.2">
      <c r="A34" t="s">
        <v>114</v>
      </c>
      <c r="B34">
        <v>33</v>
      </c>
      <c r="C34" s="26">
        <v>42663</v>
      </c>
      <c r="D34" s="38">
        <f>v1_Questionnaire_raw_data!V34</f>
        <v>32</v>
      </c>
      <c r="E34" s="38">
        <f>v1_Questionnaire_raw_data!AJ34</f>
        <v>8</v>
      </c>
      <c r="F34" s="38">
        <f>v1_Questionnaire_raw_data!AK34</f>
        <v>8</v>
      </c>
      <c r="G34" s="38">
        <f>v1_Questionnaire_raw_data!AL34</f>
        <v>19</v>
      </c>
      <c r="H34" s="38">
        <f>v1_Questionnaire_raw_data!AM34</f>
        <v>35</v>
      </c>
      <c r="I34" s="63">
        <f>v1_Questionnaire_raw_data!FK34</f>
        <v>12</v>
      </c>
      <c r="J34" s="38">
        <f>v1_Questionnaire_raw_data!FV34</f>
        <v>24</v>
      </c>
      <c r="K34" s="38">
        <f>v1_Questionnaire_raw_data!FW34</f>
        <v>18</v>
      </c>
      <c r="L34" s="38">
        <f>v1_Questionnaire_raw_data!HD34</f>
        <v>3.75</v>
      </c>
      <c r="M34" s="38">
        <f>v1_Questionnaire_raw_data!HE34</f>
        <v>4</v>
      </c>
      <c r="N34" s="38">
        <f>v1_Questionnaire_raw_data!HF34</f>
        <v>4.333333333333333</v>
      </c>
      <c r="O34" s="38">
        <f>v1_Questionnaire_raw_data!HG34</f>
        <v>4.2857142857142856</v>
      </c>
      <c r="P34" s="38">
        <f>v1_Questionnaire_raw_data!HH34</f>
        <v>4.4000000000000004</v>
      </c>
      <c r="Q34" s="38">
        <f>v1_Questionnaire_raw_data!HI34</f>
        <v>2.75</v>
      </c>
      <c r="R34" s="38">
        <f>v1_Questionnaire_raw_data!HJ34</f>
        <v>3.6666666666666665</v>
      </c>
      <c r="S34" s="38">
        <f>v1_Questionnaire_raw_data!HK34</f>
        <v>5</v>
      </c>
      <c r="T34" s="38">
        <f>v1_Questionnaire_raw_data!KD34</f>
        <v>28</v>
      </c>
      <c r="U34" s="38">
        <f>v1_Questionnaire_raw_data!KE34</f>
        <v>9</v>
      </c>
      <c r="V34" s="38">
        <f>v1_Questionnaire_raw_data!KF34</f>
        <v>37</v>
      </c>
      <c r="W34" s="38">
        <f>v1_Questionnaire_raw_data!MV34</f>
        <v>49</v>
      </c>
      <c r="X34" s="38">
        <f>v1_Questionnaire_raw_data!NK34</f>
        <v>57.999999999999993</v>
      </c>
      <c r="Y34">
        <v>2</v>
      </c>
      <c r="Z34" t="s">
        <v>1257</v>
      </c>
      <c r="AA34" s="28">
        <v>58.305954825462095</v>
      </c>
      <c r="AB34">
        <v>3</v>
      </c>
      <c r="AC34" t="s">
        <v>1258</v>
      </c>
      <c r="AD34">
        <v>2</v>
      </c>
      <c r="AE34">
        <v>156.42869999999999</v>
      </c>
    </row>
    <row r="35" spans="1:31" x14ac:dyDescent="0.2">
      <c r="A35" t="s">
        <v>133</v>
      </c>
      <c r="B35">
        <v>34</v>
      </c>
      <c r="C35" s="26">
        <v>42669</v>
      </c>
      <c r="D35" s="38">
        <f>v1_Questionnaire_raw_data!V35</f>
        <v>15</v>
      </c>
      <c r="E35" s="38">
        <f>v1_Questionnaire_raw_data!AJ35</f>
        <v>14</v>
      </c>
      <c r="F35" s="38">
        <f>v1_Questionnaire_raw_data!AK35</f>
        <v>10</v>
      </c>
      <c r="G35" s="38">
        <f>v1_Questionnaire_raw_data!AL35</f>
        <v>19</v>
      </c>
      <c r="H35" s="38">
        <f>v1_Questionnaire_raw_data!AM35</f>
        <v>43</v>
      </c>
      <c r="I35" s="63">
        <f>v1_Questionnaire_raw_data!FK35</f>
        <v>4</v>
      </c>
      <c r="J35" s="38">
        <f>v1_Questionnaire_raw_data!FV35</f>
        <v>25</v>
      </c>
      <c r="K35" s="38">
        <f>v1_Questionnaire_raw_data!FW35</f>
        <v>21</v>
      </c>
      <c r="L35" s="38">
        <f>v1_Questionnaire_raw_data!HD35</f>
        <v>2</v>
      </c>
      <c r="M35" s="38">
        <f>v1_Questionnaire_raw_data!HE35</f>
        <v>4</v>
      </c>
      <c r="N35" s="38">
        <f>v1_Questionnaire_raw_data!HF35</f>
        <v>3.3333333333333335</v>
      </c>
      <c r="O35" s="38">
        <f>v1_Questionnaire_raw_data!HG35</f>
        <v>3.5714285714285716</v>
      </c>
      <c r="P35" s="38">
        <f>v1_Questionnaire_raw_data!HH35</f>
        <v>1.6</v>
      </c>
      <c r="Q35" s="38">
        <f>v1_Questionnaire_raw_data!HI35</f>
        <v>2.5</v>
      </c>
      <c r="R35" s="38">
        <f>v1_Questionnaire_raw_data!HJ35</f>
        <v>2</v>
      </c>
      <c r="S35" s="38">
        <f>v1_Questionnaire_raw_data!HK35</f>
        <v>3.6666666666666665</v>
      </c>
      <c r="T35" s="38">
        <f>v1_Questionnaire_raw_data!KD35</f>
        <v>26</v>
      </c>
      <c r="U35" s="38">
        <f>v1_Questionnaire_raw_data!KE35</f>
        <v>10</v>
      </c>
      <c r="V35" s="38">
        <f>v1_Questionnaire_raw_data!KF35</f>
        <v>36</v>
      </c>
      <c r="W35" s="38">
        <f>v1_Questionnaire_raw_data!MV35</f>
        <v>73</v>
      </c>
      <c r="X35" s="38">
        <f>v1_Questionnaire_raw_data!NK35</f>
        <v>54</v>
      </c>
      <c r="Y35">
        <v>1</v>
      </c>
      <c r="Z35" t="s">
        <v>1256</v>
      </c>
      <c r="AA35" s="28">
        <v>58.88809034907581</v>
      </c>
      <c r="AB35">
        <v>5</v>
      </c>
      <c r="AC35" t="s">
        <v>1260</v>
      </c>
      <c r="AD35">
        <v>1</v>
      </c>
      <c r="AE35">
        <v>208.57159999999999</v>
      </c>
    </row>
    <row r="36" spans="1:31" x14ac:dyDescent="0.2">
      <c r="A36" t="s">
        <v>134</v>
      </c>
      <c r="B36">
        <v>35</v>
      </c>
      <c r="C36" s="26">
        <v>42706</v>
      </c>
      <c r="D36" s="38">
        <f>v1_Questionnaire_raw_data!V36</f>
        <v>17</v>
      </c>
      <c r="E36" s="38">
        <f>v1_Questionnaire_raw_data!AJ36</f>
        <v>0</v>
      </c>
      <c r="F36" s="38">
        <f>v1_Questionnaire_raw_data!AK36</f>
        <v>0</v>
      </c>
      <c r="G36" s="38">
        <f>v1_Questionnaire_raw_data!AL36</f>
        <v>2</v>
      </c>
      <c r="H36" s="38">
        <f>v1_Questionnaire_raw_data!AM36</f>
        <v>2</v>
      </c>
      <c r="I36" s="63">
        <f>v1_Questionnaire_raw_data!FK36</f>
        <v>2</v>
      </c>
      <c r="J36" s="38">
        <f>v1_Questionnaire_raw_data!FV36</f>
        <v>30</v>
      </c>
      <c r="K36" s="38">
        <f>v1_Questionnaire_raw_data!FW36</f>
        <v>23</v>
      </c>
      <c r="L36" s="38">
        <f>v1_Questionnaire_raw_data!HD36</f>
        <v>5</v>
      </c>
      <c r="M36" s="38">
        <f>v1_Questionnaire_raw_data!HE36</f>
        <v>2.6666666666666665</v>
      </c>
      <c r="N36" s="38">
        <f>v1_Questionnaire_raw_data!HF36</f>
        <v>3.3333333333333335</v>
      </c>
      <c r="O36" s="38">
        <f>v1_Questionnaire_raw_data!HG36</f>
        <v>4.4285714285714288</v>
      </c>
      <c r="P36" s="38">
        <f>v1_Questionnaire_raw_data!HH36</f>
        <v>3</v>
      </c>
      <c r="Q36" s="38">
        <f>v1_Questionnaire_raw_data!HI36</f>
        <v>3.25</v>
      </c>
      <c r="R36" s="38">
        <f>v1_Questionnaire_raw_data!HJ36</f>
        <v>3</v>
      </c>
      <c r="S36" s="38">
        <f>v1_Questionnaire_raw_data!HK36</f>
        <v>5</v>
      </c>
      <c r="T36" s="38">
        <f>v1_Questionnaire_raw_data!KD36</f>
        <v>14</v>
      </c>
      <c r="U36" s="38">
        <f>v1_Questionnaire_raw_data!KE36</f>
        <v>0</v>
      </c>
      <c r="V36" s="38">
        <f>v1_Questionnaire_raw_data!KF36</f>
        <v>14</v>
      </c>
      <c r="W36" s="38">
        <f>v1_Questionnaire_raw_data!MV36</f>
        <v>59</v>
      </c>
      <c r="X36" s="38">
        <f>v1_Questionnaire_raw_data!NK36</f>
        <v>10</v>
      </c>
      <c r="Y36">
        <v>1</v>
      </c>
      <c r="Z36" t="s">
        <v>1256</v>
      </c>
      <c r="AA36" s="28">
        <v>36.178815879534568</v>
      </c>
      <c r="AB36">
        <v>5</v>
      </c>
      <c r="AC36" t="s">
        <v>1260</v>
      </c>
      <c r="AD36">
        <v>2</v>
      </c>
      <c r="AE36">
        <v>60</v>
      </c>
    </row>
    <row r="37" spans="1:31" x14ac:dyDescent="0.2">
      <c r="A37" t="s">
        <v>135</v>
      </c>
      <c r="B37">
        <v>36</v>
      </c>
      <c r="C37" s="26">
        <v>115418</v>
      </c>
      <c r="D37" s="38">
        <f>v1_Questionnaire_raw_data!V37</f>
        <v>15</v>
      </c>
      <c r="E37" s="38">
        <f>v1_Questionnaire_raw_data!AJ37</f>
        <v>6</v>
      </c>
      <c r="F37" s="38">
        <f>v1_Questionnaire_raw_data!AK37</f>
        <v>6</v>
      </c>
      <c r="G37" s="38">
        <f>v1_Questionnaire_raw_data!AL37</f>
        <v>8</v>
      </c>
      <c r="H37" s="38">
        <f>v1_Questionnaire_raw_data!AM37</f>
        <v>20</v>
      </c>
      <c r="I37" s="63">
        <f>v1_Questionnaire_raw_data!FK37</f>
        <v>9</v>
      </c>
      <c r="J37" s="38">
        <f>v1_Questionnaire_raw_data!FV37</f>
        <v>23</v>
      </c>
      <c r="K37" s="38">
        <f>v1_Questionnaire_raw_data!FW37</f>
        <v>15</v>
      </c>
      <c r="L37" s="38">
        <f>v1_Questionnaire_raw_data!HD37</f>
        <v>3.75</v>
      </c>
      <c r="M37" s="38">
        <f>v1_Questionnaire_raw_data!HE37</f>
        <v>3</v>
      </c>
      <c r="N37" s="38">
        <f>v1_Questionnaire_raw_data!HF37</f>
        <v>2</v>
      </c>
      <c r="O37" s="38">
        <f>v1_Questionnaire_raw_data!HG37</f>
        <v>4</v>
      </c>
      <c r="P37" s="38">
        <f>v1_Questionnaire_raw_data!HH37</f>
        <v>3.6</v>
      </c>
      <c r="Q37" s="38">
        <f>v1_Questionnaire_raw_data!HI37</f>
        <v>3.75</v>
      </c>
      <c r="R37" s="38">
        <f>v1_Questionnaire_raw_data!HJ37</f>
        <v>3</v>
      </c>
      <c r="S37" s="38">
        <f>v1_Questionnaire_raw_data!HK37</f>
        <v>4.333333333333333</v>
      </c>
      <c r="T37" s="38">
        <f>v1_Questionnaire_raw_data!KD37</f>
        <v>21</v>
      </c>
      <c r="U37" s="38">
        <f>v1_Questionnaire_raw_data!KE37</f>
        <v>4</v>
      </c>
      <c r="V37" s="38">
        <f>v1_Questionnaire_raw_data!KF37</f>
        <v>25</v>
      </c>
      <c r="W37" s="38">
        <f>v1_Questionnaire_raw_data!MV37</f>
        <v>56</v>
      </c>
      <c r="X37" s="38">
        <f>v1_Questionnaire_raw_data!NK37</f>
        <v>44</v>
      </c>
      <c r="Y37">
        <v>2</v>
      </c>
      <c r="Z37" t="s">
        <v>1257</v>
      </c>
      <c r="AA37" s="28">
        <v>49.379876796714598</v>
      </c>
      <c r="AB37">
        <v>3</v>
      </c>
      <c r="AC37" t="s">
        <v>1258</v>
      </c>
      <c r="AD37">
        <v>2</v>
      </c>
      <c r="AE37">
        <v>365.00029999999998</v>
      </c>
    </row>
    <row r="38" spans="1:31" x14ac:dyDescent="0.2">
      <c r="A38" t="s">
        <v>115</v>
      </c>
      <c r="B38">
        <v>37</v>
      </c>
      <c r="C38" s="26">
        <v>42678</v>
      </c>
      <c r="D38" s="38">
        <f>v1_Questionnaire_raw_data!V38</f>
        <v>13</v>
      </c>
      <c r="E38" s="38">
        <f>v1_Questionnaire_raw_data!AJ38</f>
        <v>8</v>
      </c>
      <c r="F38" s="38">
        <f>v1_Questionnaire_raw_data!AK38</f>
        <v>6</v>
      </c>
      <c r="G38" s="38">
        <f>v1_Questionnaire_raw_data!AL38</f>
        <v>9</v>
      </c>
      <c r="H38" s="38">
        <f>v1_Questionnaire_raw_data!AM38</f>
        <v>23</v>
      </c>
      <c r="I38" s="63">
        <f>v1_Questionnaire_raw_data!FK38</f>
        <v>4</v>
      </c>
      <c r="J38" s="38">
        <f>v1_Questionnaire_raw_data!FV38</f>
        <v>16</v>
      </c>
      <c r="K38" s="38">
        <f>v1_Questionnaire_raw_data!FW38</f>
        <v>16</v>
      </c>
      <c r="L38" s="38">
        <f>v1_Questionnaire_raw_data!HD38</f>
        <v>4.25</v>
      </c>
      <c r="M38" s="38">
        <f>v1_Questionnaire_raw_data!HE38</f>
        <v>4</v>
      </c>
      <c r="N38" s="38">
        <f>v1_Questionnaire_raw_data!HF38</f>
        <v>2.3333333333333335</v>
      </c>
      <c r="O38" s="38">
        <f>v1_Questionnaire_raw_data!HG38</f>
        <v>3.1428571428571428</v>
      </c>
      <c r="P38" s="38">
        <f>v1_Questionnaire_raw_data!HH38</f>
        <v>4.2</v>
      </c>
      <c r="Q38" s="38">
        <f>v1_Questionnaire_raw_data!HI38</f>
        <v>3.75</v>
      </c>
      <c r="R38" s="38">
        <f>v1_Questionnaire_raw_data!HJ38</f>
        <v>3</v>
      </c>
      <c r="S38" s="38">
        <f>v1_Questionnaire_raw_data!HK38</f>
        <v>4.333333333333333</v>
      </c>
      <c r="T38" s="38">
        <f>v1_Questionnaire_raw_data!KD38</f>
        <v>23</v>
      </c>
      <c r="U38" s="38">
        <f>v1_Questionnaire_raw_data!KE38</f>
        <v>10</v>
      </c>
      <c r="V38" s="38">
        <f>v1_Questionnaire_raw_data!KF38</f>
        <v>33</v>
      </c>
      <c r="W38" s="38">
        <f>v1_Questionnaire_raw_data!MV38</f>
        <v>64</v>
      </c>
      <c r="X38" s="38">
        <f>v1_Questionnaire_raw_data!NK38</f>
        <v>22</v>
      </c>
      <c r="Y38">
        <v>2</v>
      </c>
      <c r="Z38" t="s">
        <v>1257</v>
      </c>
      <c r="AA38" s="28">
        <v>43.289527720739216</v>
      </c>
      <c r="AB38">
        <v>5</v>
      </c>
      <c r="AC38" t="s">
        <v>1260</v>
      </c>
      <c r="AD38">
        <v>2</v>
      </c>
      <c r="AE38">
        <v>52.142899999999997</v>
      </c>
    </row>
    <row r="39" spans="1:31" x14ac:dyDescent="0.2">
      <c r="A39" t="s">
        <v>116</v>
      </c>
      <c r="B39">
        <v>38</v>
      </c>
      <c r="C39" s="26">
        <v>42683</v>
      </c>
      <c r="D39" s="38">
        <f>v1_Questionnaire_raw_data!V39</f>
        <v>20</v>
      </c>
      <c r="E39" s="38">
        <f>v1_Questionnaire_raw_data!AJ39</f>
        <v>14</v>
      </c>
      <c r="F39" s="38">
        <f>v1_Questionnaire_raw_data!AK39</f>
        <v>7</v>
      </c>
      <c r="G39" s="38">
        <f>v1_Questionnaire_raw_data!AL39</f>
        <v>20</v>
      </c>
      <c r="H39" s="38">
        <f>v1_Questionnaire_raw_data!AM39</f>
        <v>41</v>
      </c>
      <c r="I39" s="63">
        <f>v1_Questionnaire_raw_data!FK39</f>
        <v>15</v>
      </c>
      <c r="J39" s="38">
        <f>v1_Questionnaire_raw_data!FV39</f>
        <v>28</v>
      </c>
      <c r="K39" s="38">
        <f>v1_Questionnaire_raw_data!FW39</f>
        <v>26</v>
      </c>
      <c r="L39" s="38">
        <f>v1_Questionnaire_raw_data!HD39</f>
        <v>4.5</v>
      </c>
      <c r="M39" s="38">
        <f>v1_Questionnaire_raw_data!HE39</f>
        <v>4</v>
      </c>
      <c r="N39" s="38">
        <f>v1_Questionnaire_raw_data!HF39</f>
        <v>4.666666666666667</v>
      </c>
      <c r="O39" s="38">
        <f>v1_Questionnaire_raw_data!HG39</f>
        <v>4</v>
      </c>
      <c r="P39" s="38">
        <f>v1_Questionnaire_raw_data!HH39</f>
        <v>4.333333333333333</v>
      </c>
      <c r="Q39" s="38">
        <f>v1_Questionnaire_raw_data!HI39</f>
        <v>4</v>
      </c>
      <c r="R39" s="38">
        <f>v1_Questionnaire_raw_data!HJ39</f>
        <v>4.666666666666667</v>
      </c>
      <c r="S39" s="38">
        <f>v1_Questionnaire_raw_data!HK39</f>
        <v>4</v>
      </c>
      <c r="T39" s="38">
        <f>v1_Questionnaire_raw_data!KD39</f>
        <v>4.8888888888888893</v>
      </c>
      <c r="U39" s="38">
        <f>v1_Questionnaire_raw_data!KE39</f>
        <v>5.333333333333333</v>
      </c>
      <c r="V39" s="38">
        <f>v1_Questionnaire_raw_data!KF39</f>
        <v>10.222222222222221</v>
      </c>
      <c r="W39" s="38">
        <f>v1_Questionnaire_raw_data!MV39</f>
        <v>63</v>
      </c>
      <c r="X39" s="38">
        <f>v1_Questionnaire_raw_data!NK39</f>
        <v>40</v>
      </c>
      <c r="Y39">
        <v>2</v>
      </c>
      <c r="Z39" t="s">
        <v>1257</v>
      </c>
      <c r="AA39" s="28">
        <v>57.289527720739216</v>
      </c>
      <c r="AB39">
        <v>3</v>
      </c>
      <c r="AC39" t="s">
        <v>1258</v>
      </c>
      <c r="AD39">
        <v>2</v>
      </c>
      <c r="AE39">
        <v>417.14319999999998</v>
      </c>
    </row>
    <row r="40" spans="1:31" x14ac:dyDescent="0.2">
      <c r="A40" t="s">
        <v>136</v>
      </c>
      <c r="B40">
        <v>39</v>
      </c>
      <c r="C40" s="26">
        <v>42686</v>
      </c>
      <c r="D40" s="38">
        <f>v1_Questionnaire_raw_data!V40</f>
        <v>22</v>
      </c>
      <c r="E40" s="38">
        <f>v1_Questionnaire_raw_data!AJ40</f>
        <v>9</v>
      </c>
      <c r="F40" s="38">
        <f>v1_Questionnaire_raw_data!AK40</f>
        <v>9</v>
      </c>
      <c r="G40" s="38">
        <f>v1_Questionnaire_raw_data!AL40</f>
        <v>11</v>
      </c>
      <c r="H40" s="38">
        <f>v1_Questionnaire_raw_data!AM40</f>
        <v>29</v>
      </c>
      <c r="I40" s="63">
        <f>v1_Questionnaire_raw_data!FK40</f>
        <v>16</v>
      </c>
      <c r="J40" s="38">
        <f>v1_Questionnaire_raw_data!FV40</f>
        <v>20</v>
      </c>
      <c r="K40" s="38">
        <f>v1_Questionnaire_raw_data!FW40</f>
        <v>14</v>
      </c>
      <c r="L40" s="38">
        <f>v1_Questionnaire_raw_data!HD40</f>
        <v>3.5</v>
      </c>
      <c r="M40" s="38">
        <f>v1_Questionnaire_raw_data!HE40</f>
        <v>2.6666666666666665</v>
      </c>
      <c r="N40" s="38">
        <f>v1_Questionnaire_raw_data!HF40</f>
        <v>2</v>
      </c>
      <c r="O40" s="38">
        <f>v1_Questionnaire_raw_data!HG40</f>
        <v>2</v>
      </c>
      <c r="P40" s="38">
        <f>v1_Questionnaire_raw_data!HH40</f>
        <v>2.4</v>
      </c>
      <c r="Q40" s="38">
        <f>v1_Questionnaire_raw_data!HI40</f>
        <v>2.25</v>
      </c>
      <c r="R40" s="38">
        <f>v1_Questionnaire_raw_data!HJ40</f>
        <v>2.3333333333333335</v>
      </c>
      <c r="S40" s="38">
        <f>v1_Questionnaire_raw_data!HK40</f>
        <v>2.6666666666666665</v>
      </c>
      <c r="T40" s="38">
        <f>v1_Questionnaire_raw_data!KD40</f>
        <v>26</v>
      </c>
      <c r="U40" s="38">
        <f>v1_Questionnaire_raw_data!KE40</f>
        <v>8</v>
      </c>
      <c r="V40" s="38">
        <f>v1_Questionnaire_raw_data!KF40</f>
        <v>34</v>
      </c>
      <c r="W40" s="38">
        <f>v1_Questionnaire_raw_data!MV40</f>
        <v>64</v>
      </c>
      <c r="X40" s="38">
        <f>v1_Questionnaire_raw_data!NK40</f>
        <v>40</v>
      </c>
      <c r="Y40">
        <v>1</v>
      </c>
      <c r="Z40" t="s">
        <v>1256</v>
      </c>
      <c r="AA40" s="28">
        <v>47.717145790554468</v>
      </c>
      <c r="AB40">
        <v>3</v>
      </c>
      <c r="AC40" t="s">
        <v>1258</v>
      </c>
      <c r="AD40">
        <v>2</v>
      </c>
      <c r="AE40">
        <v>260.71449999999999</v>
      </c>
    </row>
    <row r="41" spans="1:31" x14ac:dyDescent="0.2">
      <c r="A41" t="s">
        <v>137</v>
      </c>
      <c r="B41">
        <v>40</v>
      </c>
      <c r="C41" s="26">
        <v>42690</v>
      </c>
      <c r="D41" s="38">
        <f>v1_Questionnaire_raw_data!V41</f>
        <v>20</v>
      </c>
      <c r="E41" s="38">
        <f>v1_Questionnaire_raw_data!AJ41</f>
        <v>14.666666666666666</v>
      </c>
      <c r="F41" s="60" t="str">
        <f>v1_Questionnaire_raw_data!AK41</f>
        <v>NaN</v>
      </c>
      <c r="G41" s="38">
        <f>v1_Questionnaire_raw_data!AL41</f>
        <v>14</v>
      </c>
      <c r="H41" s="38">
        <f>v1_Questionnaire_raw_data!AM41</f>
        <v>28.666666666666664</v>
      </c>
      <c r="I41" s="63">
        <f>v1_Questionnaire_raw_data!FK41</f>
        <v>11</v>
      </c>
      <c r="J41" s="38">
        <f>v1_Questionnaire_raw_data!FV41</f>
        <v>23</v>
      </c>
      <c r="K41" s="38">
        <f>v1_Questionnaire_raw_data!FW41</f>
        <v>17</v>
      </c>
      <c r="L41" s="38">
        <f>v1_Questionnaire_raw_data!HD41</f>
        <v>4.333333333333333</v>
      </c>
      <c r="M41" s="38">
        <f>v1_Questionnaire_raw_data!HE41</f>
        <v>3</v>
      </c>
      <c r="N41" s="38">
        <f>v1_Questionnaire_raw_data!HF41</f>
        <v>3.6666666666666665</v>
      </c>
      <c r="O41" s="38">
        <f>v1_Questionnaire_raw_data!HG41</f>
        <v>3.1666666666666665</v>
      </c>
      <c r="P41" s="38">
        <f>v1_Questionnaire_raw_data!HH41</f>
        <v>3.25</v>
      </c>
      <c r="Q41" s="38">
        <f>v1_Questionnaire_raw_data!HI41</f>
        <v>3.25</v>
      </c>
      <c r="R41" s="38">
        <f>v1_Questionnaire_raw_data!HJ41</f>
        <v>3.3333333333333335</v>
      </c>
      <c r="S41" s="38">
        <f>v1_Questionnaire_raw_data!HK41</f>
        <v>4.666666666666667</v>
      </c>
      <c r="T41" s="38">
        <f>v1_Questionnaire_raw_data!KD41</f>
        <v>24</v>
      </c>
      <c r="U41" s="38">
        <f>v1_Questionnaire_raw_data!KE41</f>
        <v>11</v>
      </c>
      <c r="V41" s="38">
        <f>v1_Questionnaire_raw_data!KF41</f>
        <v>35</v>
      </c>
      <c r="W41" s="38">
        <f>v1_Questionnaire_raw_data!MV41</f>
        <v>63</v>
      </c>
      <c r="X41" s="38">
        <f>v1_Questionnaire_raw_data!NK41</f>
        <v>28.000000000000004</v>
      </c>
      <c r="Y41">
        <v>1</v>
      </c>
      <c r="Z41" t="s">
        <v>1256</v>
      </c>
      <c r="AA41" s="28">
        <v>58.072381930184747</v>
      </c>
      <c r="AB41">
        <v>3</v>
      </c>
      <c r="AC41" t="s">
        <v>1258</v>
      </c>
      <c r="AD41">
        <v>2</v>
      </c>
      <c r="AE41">
        <v>480</v>
      </c>
    </row>
    <row r="42" spans="1:31" x14ac:dyDescent="0.2">
      <c r="A42" t="s">
        <v>138</v>
      </c>
      <c r="B42">
        <v>41</v>
      </c>
      <c r="C42" s="26">
        <v>42704</v>
      </c>
      <c r="D42" s="38">
        <f>v1_Questionnaire_raw_data!V42</f>
        <v>8</v>
      </c>
      <c r="E42" s="38">
        <f>v1_Questionnaire_raw_data!AJ42</f>
        <v>0</v>
      </c>
      <c r="F42" s="38">
        <f>v1_Questionnaire_raw_data!AK42</f>
        <v>0</v>
      </c>
      <c r="G42" s="38">
        <f>v1_Questionnaire_raw_data!AL42</f>
        <v>0</v>
      </c>
      <c r="H42" s="38">
        <f>v1_Questionnaire_raw_data!AM42</f>
        <v>0</v>
      </c>
      <c r="I42" s="63">
        <f>v1_Questionnaire_raw_data!FK42</f>
        <v>0</v>
      </c>
      <c r="J42" s="38">
        <f>v1_Questionnaire_raw_data!FV42</f>
        <v>17</v>
      </c>
      <c r="K42" s="38">
        <f>v1_Questionnaire_raw_data!FW42</f>
        <v>21</v>
      </c>
      <c r="L42" s="38">
        <f>v1_Questionnaire_raw_data!HD42</f>
        <v>5</v>
      </c>
      <c r="M42" s="38">
        <f>v1_Questionnaire_raw_data!HE42</f>
        <v>1.6666666666666667</v>
      </c>
      <c r="N42" s="38">
        <f>v1_Questionnaire_raw_data!HF42</f>
        <v>1.6666666666666667</v>
      </c>
      <c r="O42" s="38">
        <f>v1_Questionnaire_raw_data!HG42</f>
        <v>4.1428571428571432</v>
      </c>
      <c r="P42" s="38">
        <f>v1_Questionnaire_raw_data!HH42</f>
        <v>3</v>
      </c>
      <c r="Q42" s="38">
        <f>v1_Questionnaire_raw_data!HI42</f>
        <v>3.5</v>
      </c>
      <c r="R42" s="38">
        <f>v1_Questionnaire_raw_data!HJ42</f>
        <v>3</v>
      </c>
      <c r="S42" s="38">
        <f>v1_Questionnaire_raw_data!HK42</f>
        <v>5</v>
      </c>
      <c r="T42" s="38">
        <f>v1_Questionnaire_raw_data!KD42</f>
        <v>5</v>
      </c>
      <c r="U42" s="38">
        <f>v1_Questionnaire_raw_data!KE42</f>
        <v>0</v>
      </c>
      <c r="V42" s="38">
        <f>v1_Questionnaire_raw_data!KF42</f>
        <v>5</v>
      </c>
      <c r="W42" s="38">
        <f>v1_Questionnaire_raw_data!MV42</f>
        <v>58</v>
      </c>
      <c r="X42" s="38">
        <f>v1_Questionnaire_raw_data!NK42</f>
        <v>18</v>
      </c>
      <c r="Y42">
        <v>1</v>
      </c>
      <c r="Z42" t="s">
        <v>1256</v>
      </c>
      <c r="AA42" s="28">
        <v>68.562970568103992</v>
      </c>
      <c r="AB42">
        <v>5</v>
      </c>
      <c r="AC42" t="s">
        <v>1260</v>
      </c>
      <c r="AD42">
        <v>2</v>
      </c>
      <c r="AE42">
        <v>521.42899999999997</v>
      </c>
    </row>
    <row r="43" spans="1:31" x14ac:dyDescent="0.2">
      <c r="A43" t="s">
        <v>139</v>
      </c>
      <c r="B43">
        <v>42</v>
      </c>
      <c r="C43" s="26">
        <v>42703</v>
      </c>
      <c r="D43" s="38">
        <f>v1_Questionnaire_raw_data!V43</f>
        <v>23</v>
      </c>
      <c r="E43" s="38">
        <f>v1_Questionnaire_raw_data!AJ43</f>
        <v>5</v>
      </c>
      <c r="F43" s="38">
        <f>v1_Questionnaire_raw_data!AK43</f>
        <v>8</v>
      </c>
      <c r="G43" s="38">
        <f>v1_Questionnaire_raw_data!AL43</f>
        <v>8</v>
      </c>
      <c r="H43" s="38">
        <f>v1_Questionnaire_raw_data!AM43</f>
        <v>21</v>
      </c>
      <c r="I43" s="63">
        <f>v1_Questionnaire_raw_data!FK43</f>
        <v>17</v>
      </c>
      <c r="J43" s="38">
        <f>v1_Questionnaire_raw_data!FV43</f>
        <v>13</v>
      </c>
      <c r="K43" s="38">
        <f>v1_Questionnaire_raw_data!FW43</f>
        <v>16</v>
      </c>
      <c r="L43" s="38">
        <f>v1_Questionnaire_raw_data!HD43</f>
        <v>2.75</v>
      </c>
      <c r="M43" s="38">
        <f>v1_Questionnaire_raw_data!HE43</f>
        <v>3.3333333333333335</v>
      </c>
      <c r="N43" s="38">
        <f>v1_Questionnaire_raw_data!HF43</f>
        <v>2.3333333333333335</v>
      </c>
      <c r="O43" s="38">
        <f>v1_Questionnaire_raw_data!HG43</f>
        <v>2.5714285714285716</v>
      </c>
      <c r="P43" s="38">
        <f>v1_Questionnaire_raw_data!HH43</f>
        <v>2.4</v>
      </c>
      <c r="Q43" s="38">
        <f>v1_Questionnaire_raw_data!HI43</f>
        <v>2.75</v>
      </c>
      <c r="R43" s="38">
        <f>v1_Questionnaire_raw_data!HJ43</f>
        <v>2.6666666666666665</v>
      </c>
      <c r="S43" s="38">
        <f>v1_Questionnaire_raw_data!HK43</f>
        <v>2.3333333333333335</v>
      </c>
      <c r="T43" s="38">
        <f>v1_Questionnaire_raw_data!KD43</f>
        <v>17</v>
      </c>
      <c r="U43" s="38">
        <f>v1_Questionnaire_raw_data!KE43</f>
        <v>6</v>
      </c>
      <c r="V43" s="38">
        <f>v1_Questionnaire_raw_data!KF43</f>
        <v>23</v>
      </c>
      <c r="W43" s="38">
        <f>v1_Questionnaire_raw_data!MV43</f>
        <v>64</v>
      </c>
      <c r="X43" s="38">
        <f>v1_Questionnaire_raw_data!NK43</f>
        <v>66</v>
      </c>
      <c r="Y43">
        <v>2</v>
      </c>
      <c r="Z43" t="s">
        <v>1257</v>
      </c>
      <c r="AA43" s="28">
        <v>48.913928815879444</v>
      </c>
      <c r="AB43">
        <v>3</v>
      </c>
      <c r="AC43" t="s">
        <v>1258</v>
      </c>
      <c r="AD43">
        <v>2</v>
      </c>
      <c r="AE43">
        <v>156.42869999999999</v>
      </c>
    </row>
    <row r="44" spans="1:31" x14ac:dyDescent="0.2">
      <c r="A44" t="s">
        <v>117</v>
      </c>
      <c r="B44">
        <v>43</v>
      </c>
      <c r="C44" s="26">
        <v>42726</v>
      </c>
      <c r="D44" s="38">
        <f>v1_Questionnaire_raw_data!V44</f>
        <v>16</v>
      </c>
      <c r="E44" s="38">
        <f>v1_Questionnaire_raw_data!AJ44</f>
        <v>9</v>
      </c>
      <c r="F44" s="38">
        <f>v1_Questionnaire_raw_data!AK44</f>
        <v>2</v>
      </c>
      <c r="G44" s="38">
        <f>v1_Questionnaire_raw_data!AL44</f>
        <v>13</v>
      </c>
      <c r="H44" s="38">
        <f>v1_Questionnaire_raw_data!AM44</f>
        <v>24</v>
      </c>
      <c r="I44" s="63">
        <f>v1_Questionnaire_raw_data!FK44</f>
        <v>8</v>
      </c>
      <c r="J44" s="38">
        <f>v1_Questionnaire_raw_data!FV44</f>
        <v>26</v>
      </c>
      <c r="K44" s="38">
        <f>v1_Questionnaire_raw_data!FW44</f>
        <v>13</v>
      </c>
      <c r="L44" s="38">
        <f>v1_Questionnaire_raw_data!HD44</f>
        <v>3</v>
      </c>
      <c r="M44" s="38">
        <f>v1_Questionnaire_raw_data!HE44</f>
        <v>2.3333333333333335</v>
      </c>
      <c r="N44" s="38">
        <f>v1_Questionnaire_raw_data!HF44</f>
        <v>2</v>
      </c>
      <c r="O44" s="38">
        <f>v1_Questionnaire_raw_data!HG44</f>
        <v>2.5714285714285716</v>
      </c>
      <c r="P44" s="38">
        <f>v1_Questionnaire_raw_data!HH44</f>
        <v>1.6</v>
      </c>
      <c r="Q44" s="38">
        <f>v1_Questionnaire_raw_data!HI44</f>
        <v>2.25</v>
      </c>
      <c r="R44" s="38">
        <f>v1_Questionnaire_raw_data!HJ44</f>
        <v>0.33333333333333331</v>
      </c>
      <c r="S44" s="38">
        <f>v1_Questionnaire_raw_data!HK44</f>
        <v>2</v>
      </c>
      <c r="T44" s="38">
        <f>v1_Questionnaire_raw_data!KD44</f>
        <v>15</v>
      </c>
      <c r="U44" s="38">
        <f>v1_Questionnaire_raw_data!KE44</f>
        <v>6</v>
      </c>
      <c r="V44" s="38">
        <f>v1_Questionnaire_raw_data!KF44</f>
        <v>21</v>
      </c>
      <c r="W44" s="38">
        <f>v1_Questionnaire_raw_data!MV44</f>
        <v>60</v>
      </c>
      <c r="X44" s="38">
        <f>v1_Questionnaire_raw_data!NK44</f>
        <v>42</v>
      </c>
      <c r="Y44">
        <v>1</v>
      </c>
      <c r="Z44" t="s">
        <v>1256</v>
      </c>
      <c r="AA44" s="28">
        <v>48.116187542779016</v>
      </c>
      <c r="AB44">
        <v>5</v>
      </c>
      <c r="AC44" t="s">
        <v>1260</v>
      </c>
      <c r="AD44">
        <v>2</v>
      </c>
      <c r="AE44">
        <v>100</v>
      </c>
    </row>
    <row r="45" spans="1:31" x14ac:dyDescent="0.2">
      <c r="A45" t="s">
        <v>140</v>
      </c>
      <c r="B45">
        <v>44</v>
      </c>
      <c r="C45" s="26">
        <v>42725</v>
      </c>
      <c r="D45" s="38">
        <f>v1_Questionnaire_raw_data!V45</f>
        <v>9</v>
      </c>
      <c r="E45" s="38">
        <f>v1_Questionnaire_raw_data!AJ45</f>
        <v>12</v>
      </c>
      <c r="F45" s="38">
        <f>v1_Questionnaire_raw_data!AK45</f>
        <v>7</v>
      </c>
      <c r="G45" s="38">
        <f>v1_Questionnaire_raw_data!AL45</f>
        <v>12</v>
      </c>
      <c r="H45" s="38">
        <f>v1_Questionnaire_raw_data!AM45</f>
        <v>31</v>
      </c>
      <c r="I45" s="63">
        <f>v1_Questionnaire_raw_data!FK45</f>
        <v>11</v>
      </c>
      <c r="J45" s="38">
        <f>v1_Questionnaire_raw_data!FV45</f>
        <v>27</v>
      </c>
      <c r="K45" s="38">
        <f>v1_Questionnaire_raw_data!FW45</f>
        <v>24</v>
      </c>
      <c r="L45" s="38">
        <f>v1_Questionnaire_raw_data!HD45</f>
        <v>4</v>
      </c>
      <c r="M45" s="38">
        <f>v1_Questionnaire_raw_data!HE45</f>
        <v>3</v>
      </c>
      <c r="N45" s="38">
        <f>v1_Questionnaire_raw_data!HF45</f>
        <v>2.3333333333333335</v>
      </c>
      <c r="O45" s="38">
        <f>v1_Questionnaire_raw_data!HG45</f>
        <v>3.7142857142857144</v>
      </c>
      <c r="P45" s="38">
        <f>v1_Questionnaire_raw_data!HH45</f>
        <v>4</v>
      </c>
      <c r="Q45" s="38">
        <f>v1_Questionnaire_raw_data!HI45</f>
        <v>1.75</v>
      </c>
      <c r="R45" s="38">
        <f>v1_Questionnaire_raw_data!HJ45</f>
        <v>2.6666666666666665</v>
      </c>
      <c r="S45" s="38">
        <f>v1_Questionnaire_raw_data!HK45</f>
        <v>3.6666666666666665</v>
      </c>
      <c r="T45" s="38">
        <f>v1_Questionnaire_raw_data!KD45</f>
        <v>14</v>
      </c>
      <c r="U45" s="38">
        <f>v1_Questionnaire_raw_data!KE45</f>
        <v>5</v>
      </c>
      <c r="V45" s="38">
        <f>v1_Questionnaire_raw_data!KF45</f>
        <v>19</v>
      </c>
      <c r="W45" s="38">
        <f>v1_Questionnaire_raw_data!MV45</f>
        <v>65</v>
      </c>
      <c r="X45" s="38">
        <f>v1_Questionnaire_raw_data!NK45</f>
        <v>20</v>
      </c>
      <c r="Y45">
        <v>2</v>
      </c>
      <c r="Z45" t="s">
        <v>1257</v>
      </c>
      <c r="AA45" s="28">
        <v>52.174880219028182</v>
      </c>
      <c r="AB45">
        <v>3</v>
      </c>
      <c r="AC45" t="s">
        <v>1258</v>
      </c>
      <c r="AD45">
        <v>2</v>
      </c>
      <c r="AE45">
        <v>234</v>
      </c>
    </row>
    <row r="46" spans="1:31" x14ac:dyDescent="0.2">
      <c r="A46" t="s">
        <v>118</v>
      </c>
      <c r="B46">
        <v>45</v>
      </c>
      <c r="C46" s="26">
        <v>42712</v>
      </c>
      <c r="D46" s="38">
        <f>v1_Questionnaire_raw_data!V46</f>
        <v>19</v>
      </c>
      <c r="E46" s="38">
        <f>v1_Questionnaire_raw_data!AJ46</f>
        <v>16</v>
      </c>
      <c r="F46" s="38">
        <f>v1_Questionnaire_raw_data!AK46</f>
        <v>12</v>
      </c>
      <c r="G46" s="38">
        <f>v1_Questionnaire_raw_data!AL46</f>
        <v>12</v>
      </c>
      <c r="H46" s="38">
        <f>v1_Questionnaire_raw_data!AM46</f>
        <v>40</v>
      </c>
      <c r="I46" s="63">
        <f>v1_Questionnaire_raw_data!FK46</f>
        <v>20</v>
      </c>
      <c r="J46" s="38">
        <f>v1_Questionnaire_raw_data!FV46</f>
        <v>6</v>
      </c>
      <c r="K46" s="38">
        <f>v1_Questionnaire_raw_data!FW46</f>
        <v>3</v>
      </c>
      <c r="L46" s="38">
        <f>v1_Questionnaire_raw_data!HD46</f>
        <v>4.25</v>
      </c>
      <c r="M46" s="38">
        <f>v1_Questionnaire_raw_data!HE46</f>
        <v>3.3333333333333335</v>
      </c>
      <c r="N46" s="38">
        <f>v1_Questionnaire_raw_data!HF46</f>
        <v>3.3333333333333335</v>
      </c>
      <c r="O46" s="38">
        <f>v1_Questionnaire_raw_data!HG46</f>
        <v>0</v>
      </c>
      <c r="P46" s="38">
        <f>v1_Questionnaire_raw_data!HH46</f>
        <v>0</v>
      </c>
      <c r="Q46" s="38">
        <f>v1_Questionnaire_raw_data!HI46</f>
        <v>0</v>
      </c>
      <c r="R46" s="38">
        <f>v1_Questionnaire_raw_data!HJ46</f>
        <v>0</v>
      </c>
      <c r="S46" s="38">
        <f>v1_Questionnaire_raw_data!HK46</f>
        <v>0</v>
      </c>
      <c r="T46" s="38">
        <f>v1_Questionnaire_raw_data!KD46</f>
        <v>19</v>
      </c>
      <c r="U46" s="38">
        <f>v1_Questionnaire_raw_data!KE46</f>
        <v>6</v>
      </c>
      <c r="V46" s="38">
        <f>v1_Questionnaire_raw_data!KF46</f>
        <v>25</v>
      </c>
      <c r="W46" s="38">
        <f>v1_Questionnaire_raw_data!MV46</f>
        <v>44</v>
      </c>
      <c r="X46" s="38">
        <f>v1_Questionnaire_raw_data!NK46</f>
        <v>36</v>
      </c>
      <c r="Y46">
        <v>1</v>
      </c>
      <c r="Z46" t="s">
        <v>1256</v>
      </c>
      <c r="AA46" s="28">
        <v>30.46440793976717</v>
      </c>
      <c r="AB46">
        <v>3</v>
      </c>
      <c r="AC46" t="s">
        <v>1258</v>
      </c>
      <c r="AD46">
        <v>2</v>
      </c>
      <c r="AE46">
        <v>417.14319999999998</v>
      </c>
    </row>
    <row r="47" spans="1:31" x14ac:dyDescent="0.2">
      <c r="A47" t="s">
        <v>141</v>
      </c>
      <c r="B47">
        <v>46</v>
      </c>
      <c r="C47" s="26">
        <v>42753</v>
      </c>
      <c r="D47" s="38">
        <f>v1_Questionnaire_raw_data!V47</f>
        <v>12.428571428571429</v>
      </c>
      <c r="E47" s="38">
        <f>v1_Questionnaire_raw_data!AJ47</f>
        <v>14</v>
      </c>
      <c r="F47" s="38">
        <f>v1_Questionnaire_raw_data!AK47</f>
        <v>9</v>
      </c>
      <c r="G47" s="38">
        <f>v1_Questionnaire_raw_data!AL47</f>
        <v>22</v>
      </c>
      <c r="H47" s="38">
        <f>v1_Questionnaire_raw_data!AM47</f>
        <v>45</v>
      </c>
      <c r="I47" s="63">
        <f>v1_Questionnaire_raw_data!FK47</f>
        <v>11</v>
      </c>
      <c r="J47" s="38">
        <f>v1_Questionnaire_raw_data!FV47</f>
        <v>21</v>
      </c>
      <c r="K47" s="38">
        <f>v1_Questionnaire_raw_data!FW47</f>
        <v>17</v>
      </c>
      <c r="L47" s="38">
        <f>v1_Questionnaire_raw_data!HD47</f>
        <v>4.5</v>
      </c>
      <c r="M47" s="38">
        <f>v1_Questionnaire_raw_data!HE47</f>
        <v>5</v>
      </c>
      <c r="N47" s="38">
        <f>v1_Questionnaire_raw_data!HF47</f>
        <v>1.6666666666666667</v>
      </c>
      <c r="O47" s="38">
        <f>v1_Questionnaire_raw_data!HG47</f>
        <v>1</v>
      </c>
      <c r="P47" s="38">
        <f>v1_Questionnaire_raw_data!HH47</f>
        <v>4.8</v>
      </c>
      <c r="Q47" s="38">
        <f>v1_Questionnaire_raw_data!HI47</f>
        <v>3</v>
      </c>
      <c r="R47" s="38">
        <f>v1_Questionnaire_raw_data!HJ47</f>
        <v>3.6666666666666665</v>
      </c>
      <c r="S47" s="38">
        <f>v1_Questionnaire_raw_data!HK47</f>
        <v>5</v>
      </c>
      <c r="T47" s="38">
        <f>v1_Questionnaire_raw_data!KD47</f>
        <v>15</v>
      </c>
      <c r="U47" s="38">
        <f>v1_Questionnaire_raw_data!KE47</f>
        <v>12</v>
      </c>
      <c r="V47" s="38">
        <f>v1_Questionnaire_raw_data!KF47</f>
        <v>27</v>
      </c>
      <c r="W47" s="38">
        <f>v1_Questionnaire_raw_data!MV47</f>
        <v>67.27272727272728</v>
      </c>
      <c r="X47" s="38">
        <f>v1_Questionnaire_raw_data!NK47</f>
        <v>24</v>
      </c>
      <c r="Y47">
        <v>2</v>
      </c>
      <c r="Z47" t="s">
        <v>1257</v>
      </c>
      <c r="AA47" s="28">
        <v>44.922142368240884</v>
      </c>
      <c r="AB47">
        <v>99</v>
      </c>
      <c r="AC47" t="b">
        <v>0</v>
      </c>
      <c r="AD47">
        <v>4</v>
      </c>
      <c r="AE47">
        <v>391.07174999999995</v>
      </c>
    </row>
    <row r="48" spans="1:31" x14ac:dyDescent="0.2">
      <c r="A48" t="s">
        <v>119</v>
      </c>
      <c r="B48">
        <v>47</v>
      </c>
      <c r="C48" s="26">
        <v>42772</v>
      </c>
      <c r="D48" s="38">
        <f>v1_Questionnaire_raw_data!V48</f>
        <v>17</v>
      </c>
      <c r="E48" s="38">
        <f>v1_Questionnaire_raw_data!AJ48</f>
        <v>6</v>
      </c>
      <c r="F48" s="38">
        <f>v1_Questionnaire_raw_data!AK48</f>
        <v>5</v>
      </c>
      <c r="G48" s="38">
        <f>v1_Questionnaire_raw_data!AL48</f>
        <v>0</v>
      </c>
      <c r="H48" s="38">
        <f>v1_Questionnaire_raw_data!AM48</f>
        <v>11</v>
      </c>
      <c r="I48" s="63">
        <f>v1_Questionnaire_raw_data!FK48</f>
        <v>6</v>
      </c>
      <c r="J48" s="38">
        <f>v1_Questionnaire_raw_data!FV48</f>
        <v>30</v>
      </c>
      <c r="K48" s="38">
        <f>v1_Questionnaire_raw_data!FW48</f>
        <v>23</v>
      </c>
      <c r="L48" s="38">
        <f>v1_Questionnaire_raw_data!HD48</f>
        <v>3.25</v>
      </c>
      <c r="M48" s="38">
        <f>v1_Questionnaire_raw_data!HE48</f>
        <v>3</v>
      </c>
      <c r="N48" s="38">
        <f>v1_Questionnaire_raw_data!HF48</f>
        <v>2</v>
      </c>
      <c r="O48" s="38">
        <f>v1_Questionnaire_raw_data!HG48</f>
        <v>4</v>
      </c>
      <c r="P48" s="38">
        <f>v1_Questionnaire_raw_data!HH48</f>
        <v>1.4</v>
      </c>
      <c r="Q48" s="38">
        <f>v1_Questionnaire_raw_data!HI48</f>
        <v>5</v>
      </c>
      <c r="R48" s="38">
        <f>v1_Questionnaire_raw_data!HJ48</f>
        <v>1.3333333333333333</v>
      </c>
      <c r="S48" s="38">
        <f>v1_Questionnaire_raw_data!HK48</f>
        <v>5</v>
      </c>
      <c r="T48" s="60" t="str">
        <f>v1_Questionnaire_raw_data!KD48</f>
        <v>NaN</v>
      </c>
      <c r="U48" s="60" t="str">
        <f>v1_Questionnaire_raw_data!KE48</f>
        <v>NaN</v>
      </c>
      <c r="V48" s="60" t="str">
        <f>v1_Questionnaire_raw_data!KF48</f>
        <v>NaN</v>
      </c>
      <c r="W48" s="38">
        <f>v1_Questionnaire_raw_data!MV48</f>
        <v>71</v>
      </c>
      <c r="X48" s="38">
        <f>v1_Questionnaire_raw_data!NK48</f>
        <v>28.000000000000004</v>
      </c>
      <c r="Y48">
        <v>1</v>
      </c>
      <c r="Z48" t="s">
        <v>1256</v>
      </c>
      <c r="AA48" s="28">
        <v>51.034052019164847</v>
      </c>
      <c r="AB48">
        <v>3</v>
      </c>
      <c r="AC48" t="s">
        <v>1258</v>
      </c>
      <c r="AD48">
        <v>2</v>
      </c>
      <c r="AE48">
        <v>52.142899999999997</v>
      </c>
    </row>
    <row r="49" spans="1:31" x14ac:dyDescent="0.2">
      <c r="A49" t="s">
        <v>142</v>
      </c>
      <c r="B49">
        <v>48</v>
      </c>
      <c r="C49" s="26">
        <v>42716</v>
      </c>
      <c r="D49" s="38">
        <f>v1_Questionnaire_raw_data!V49</f>
        <v>8</v>
      </c>
      <c r="E49" s="38">
        <f>v1_Questionnaire_raw_data!AJ49</f>
        <v>5</v>
      </c>
      <c r="F49" s="38">
        <f>v1_Questionnaire_raw_data!AK49</f>
        <v>3</v>
      </c>
      <c r="G49" s="38">
        <f>v1_Questionnaire_raw_data!AL49</f>
        <v>4</v>
      </c>
      <c r="H49" s="38">
        <f>v1_Questionnaire_raw_data!AM49</f>
        <v>12</v>
      </c>
      <c r="I49" s="63">
        <f>v1_Questionnaire_raw_data!FK49</f>
        <v>0</v>
      </c>
      <c r="J49" s="38">
        <f>v1_Questionnaire_raw_data!FV49</f>
        <v>24</v>
      </c>
      <c r="K49" s="38">
        <f>v1_Questionnaire_raw_data!FW49</f>
        <v>11</v>
      </c>
      <c r="L49" s="38">
        <f>v1_Questionnaire_raw_data!HD49</f>
        <v>4.5</v>
      </c>
      <c r="M49" s="38">
        <f>v1_Questionnaire_raw_data!HE49</f>
        <v>3.3333333333333335</v>
      </c>
      <c r="N49" s="38">
        <f>v1_Questionnaire_raw_data!HF49</f>
        <v>2.3333333333333335</v>
      </c>
      <c r="O49" s="38">
        <f>v1_Questionnaire_raw_data!HG49</f>
        <v>3.1428571428571428</v>
      </c>
      <c r="P49" s="38">
        <f>v1_Questionnaire_raw_data!HH49</f>
        <v>4.4000000000000004</v>
      </c>
      <c r="Q49" s="38">
        <f>v1_Questionnaire_raw_data!HI49</f>
        <v>5</v>
      </c>
      <c r="R49" s="38">
        <f>v1_Questionnaire_raw_data!HJ49</f>
        <v>5</v>
      </c>
      <c r="S49" s="38">
        <f>v1_Questionnaire_raw_data!HK49</f>
        <v>5</v>
      </c>
      <c r="T49" s="38">
        <f>v1_Questionnaire_raw_data!KD49</f>
        <v>10</v>
      </c>
      <c r="U49" s="38">
        <f>v1_Questionnaire_raw_data!KE49</f>
        <v>1</v>
      </c>
      <c r="V49" s="38">
        <f>v1_Questionnaire_raw_data!KF49</f>
        <v>11</v>
      </c>
      <c r="W49" s="38">
        <f>v1_Questionnaire_raw_data!MV49</f>
        <v>63</v>
      </c>
      <c r="X49" s="38">
        <f>v1_Questionnaire_raw_data!NK49</f>
        <v>18</v>
      </c>
      <c r="Y49">
        <v>2</v>
      </c>
      <c r="Z49" t="s">
        <v>1257</v>
      </c>
      <c r="AA49" s="28">
        <v>60.352498288843208</v>
      </c>
      <c r="AB49">
        <v>5</v>
      </c>
      <c r="AC49" t="s">
        <v>1260</v>
      </c>
      <c r="AD49">
        <v>1</v>
      </c>
      <c r="AE49">
        <v>204</v>
      </c>
    </row>
    <row r="50" spans="1:31" x14ac:dyDescent="0.2">
      <c r="A50" t="s">
        <v>143</v>
      </c>
      <c r="B50">
        <v>49</v>
      </c>
      <c r="C50" s="26">
        <v>42744</v>
      </c>
      <c r="D50" s="38">
        <f>v1_Questionnaire_raw_data!V50</f>
        <v>12</v>
      </c>
      <c r="E50" s="38">
        <f>v1_Questionnaire_raw_data!AJ50</f>
        <v>1</v>
      </c>
      <c r="F50" s="38">
        <f>v1_Questionnaire_raw_data!AK50</f>
        <v>1</v>
      </c>
      <c r="G50" s="38">
        <f>v1_Questionnaire_raw_data!AL50</f>
        <v>2</v>
      </c>
      <c r="H50" s="38">
        <f>v1_Questionnaire_raw_data!AM50</f>
        <v>4</v>
      </c>
      <c r="I50" s="63">
        <f>v1_Questionnaire_raw_data!FK50</f>
        <v>7</v>
      </c>
      <c r="J50" s="38">
        <f>v1_Questionnaire_raw_data!FV50</f>
        <v>35</v>
      </c>
      <c r="K50" s="38">
        <f>v1_Questionnaire_raw_data!FW50</f>
        <v>24</v>
      </c>
      <c r="L50" s="38">
        <f>v1_Questionnaire_raw_data!HD50</f>
        <v>1.75</v>
      </c>
      <c r="M50" s="38">
        <f>v1_Questionnaire_raw_data!HE50</f>
        <v>1</v>
      </c>
      <c r="N50" s="38">
        <f>v1_Questionnaire_raw_data!HF50</f>
        <v>0.33333333333333331</v>
      </c>
      <c r="O50" s="38">
        <f>v1_Questionnaire_raw_data!HG50</f>
        <v>0.7142857142857143</v>
      </c>
      <c r="P50" s="38">
        <f>v1_Questionnaire_raw_data!HH50</f>
        <v>4.2</v>
      </c>
      <c r="Q50" s="38">
        <f>v1_Questionnaire_raw_data!HI50</f>
        <v>3</v>
      </c>
      <c r="R50" s="38">
        <f>v1_Questionnaire_raw_data!HJ50</f>
        <v>0.66666666666666663</v>
      </c>
      <c r="S50" s="38">
        <f>v1_Questionnaire_raw_data!HK50</f>
        <v>3.3333333333333335</v>
      </c>
      <c r="T50" s="38">
        <f>v1_Questionnaire_raw_data!KD50</f>
        <v>22</v>
      </c>
      <c r="U50" s="38">
        <f>v1_Questionnaire_raw_data!KE50</f>
        <v>9</v>
      </c>
      <c r="V50" s="38">
        <f>v1_Questionnaire_raw_data!KF50</f>
        <v>31</v>
      </c>
      <c r="W50" s="38">
        <f>v1_Questionnaire_raw_data!MV50</f>
        <v>56</v>
      </c>
      <c r="X50" s="38">
        <f>v1_Questionnaire_raw_data!NK50</f>
        <v>16</v>
      </c>
      <c r="Y50">
        <v>2</v>
      </c>
      <c r="Z50" t="s">
        <v>1257</v>
      </c>
      <c r="AA50" s="28">
        <v>42.405715263518232</v>
      </c>
      <c r="AB50">
        <v>3</v>
      </c>
      <c r="AC50" t="s">
        <v>1258</v>
      </c>
      <c r="AD50">
        <v>2</v>
      </c>
      <c r="AE50">
        <v>104.28579999999999</v>
      </c>
    </row>
    <row r="51" spans="1:31" x14ac:dyDescent="0.2">
      <c r="A51" t="s">
        <v>120</v>
      </c>
      <c r="B51">
        <v>50</v>
      </c>
      <c r="C51" s="26">
        <v>42767</v>
      </c>
      <c r="D51" s="38">
        <f>v1_Questionnaire_raw_data!V51</f>
        <v>16</v>
      </c>
      <c r="E51" s="38">
        <f>v1_Questionnaire_raw_data!AJ51</f>
        <v>9</v>
      </c>
      <c r="F51" s="38">
        <f>v1_Questionnaire_raw_data!AK51</f>
        <v>4</v>
      </c>
      <c r="G51" s="38">
        <f>v1_Questionnaire_raw_data!AL51</f>
        <v>10</v>
      </c>
      <c r="H51" s="38">
        <f>v1_Questionnaire_raw_data!AM51</f>
        <v>23</v>
      </c>
      <c r="I51" s="63">
        <f>v1_Questionnaire_raw_data!FK51</f>
        <v>11</v>
      </c>
      <c r="J51" s="38">
        <f>v1_Questionnaire_raw_data!FV51</f>
        <v>18</v>
      </c>
      <c r="K51" s="38">
        <f>v1_Questionnaire_raw_data!FW51</f>
        <v>17</v>
      </c>
      <c r="L51" s="38">
        <f>v1_Questionnaire_raw_data!HD51</f>
        <v>2.25</v>
      </c>
      <c r="M51" s="38">
        <f>v1_Questionnaire_raw_data!HE51</f>
        <v>2.3333333333333335</v>
      </c>
      <c r="N51" s="38">
        <f>v1_Questionnaire_raw_data!HF51</f>
        <v>2</v>
      </c>
      <c r="O51" s="38">
        <f>v1_Questionnaire_raw_data!HG51</f>
        <v>2.5714285714285716</v>
      </c>
      <c r="P51" s="38">
        <f>v1_Questionnaire_raw_data!HH51</f>
        <v>2.2000000000000002</v>
      </c>
      <c r="Q51" s="38">
        <f>v1_Questionnaire_raw_data!HI51</f>
        <v>2.25</v>
      </c>
      <c r="R51" s="38">
        <f>v1_Questionnaire_raw_data!HJ51</f>
        <v>2</v>
      </c>
      <c r="S51" s="38">
        <f>v1_Questionnaire_raw_data!HK51</f>
        <v>2.6666666666666665</v>
      </c>
      <c r="T51" s="38">
        <f>v1_Questionnaire_raw_data!KD51</f>
        <v>13</v>
      </c>
      <c r="U51" s="38">
        <f>v1_Questionnaire_raw_data!KE51</f>
        <v>5</v>
      </c>
      <c r="V51" s="38">
        <f>v1_Questionnaire_raw_data!KF51</f>
        <v>18</v>
      </c>
      <c r="W51" s="38">
        <f>v1_Questionnaire_raw_data!MV51</f>
        <v>64</v>
      </c>
      <c r="X51" s="38">
        <f>v1_Questionnaire_raw_data!NK51</f>
        <v>30</v>
      </c>
      <c r="Y51">
        <v>1</v>
      </c>
      <c r="Z51" t="s">
        <v>1256</v>
      </c>
      <c r="AA51" s="28">
        <v>60.423340177960426</v>
      </c>
      <c r="AB51">
        <v>3</v>
      </c>
      <c r="AC51" t="s">
        <v>1258</v>
      </c>
      <c r="AD51">
        <v>2</v>
      </c>
      <c r="AE51">
        <v>469.28609999999998</v>
      </c>
    </row>
    <row r="52" spans="1:31" x14ac:dyDescent="0.2">
      <c r="A52" t="s">
        <v>121</v>
      </c>
      <c r="B52">
        <v>51</v>
      </c>
      <c r="C52" s="26">
        <v>42744</v>
      </c>
      <c r="D52" s="38">
        <f>v1_Questionnaire_raw_data!V52</f>
        <v>3</v>
      </c>
      <c r="E52" s="38">
        <f>v1_Questionnaire_raw_data!AJ52</f>
        <v>8</v>
      </c>
      <c r="F52" s="38">
        <f>v1_Questionnaire_raw_data!AK52</f>
        <v>5</v>
      </c>
      <c r="G52" s="38">
        <f>v1_Questionnaire_raw_data!AL52</f>
        <v>1</v>
      </c>
      <c r="H52" s="38">
        <f>v1_Questionnaire_raw_data!AM52</f>
        <v>14</v>
      </c>
      <c r="I52" s="63">
        <f>v1_Questionnaire_raw_data!FK52</f>
        <v>1</v>
      </c>
      <c r="J52" s="38">
        <f>v1_Questionnaire_raw_data!FV52</f>
        <v>0</v>
      </c>
      <c r="K52" s="38">
        <f>v1_Questionnaire_raw_data!FW52</f>
        <v>0</v>
      </c>
      <c r="L52" s="38">
        <f>v1_Questionnaire_raw_data!HD52</f>
        <v>0</v>
      </c>
      <c r="M52" s="38">
        <f>v1_Questionnaire_raw_data!HE52</f>
        <v>0</v>
      </c>
      <c r="N52" s="38">
        <f>v1_Questionnaire_raw_data!HF52</f>
        <v>0</v>
      </c>
      <c r="O52" s="38">
        <f>v1_Questionnaire_raw_data!HG52</f>
        <v>0</v>
      </c>
      <c r="P52" s="38">
        <f>v1_Questionnaire_raw_data!HH52</f>
        <v>0</v>
      </c>
      <c r="Q52" s="38">
        <f>v1_Questionnaire_raw_data!HI52</f>
        <v>0</v>
      </c>
      <c r="R52" s="38">
        <f>v1_Questionnaire_raw_data!HJ52</f>
        <v>0</v>
      </c>
      <c r="S52" s="38">
        <f>v1_Questionnaire_raw_data!HK52</f>
        <v>0</v>
      </c>
      <c r="T52" s="38">
        <f>v1_Questionnaire_raw_data!KD52</f>
        <v>18</v>
      </c>
      <c r="U52" s="38">
        <f>v1_Questionnaire_raw_data!KE52</f>
        <v>8</v>
      </c>
      <c r="V52" s="38">
        <f>v1_Questionnaire_raw_data!KF52</f>
        <v>26</v>
      </c>
      <c r="W52" s="38">
        <f>v1_Questionnaire_raw_data!MV52</f>
        <v>40</v>
      </c>
      <c r="X52" s="38">
        <f>v1_Questionnaire_raw_data!NK52</f>
        <v>8</v>
      </c>
      <c r="Y52">
        <v>1</v>
      </c>
      <c r="Z52" t="s">
        <v>1256</v>
      </c>
      <c r="AA52" s="28">
        <v>54.177618069815253</v>
      </c>
      <c r="AB52">
        <v>3</v>
      </c>
      <c r="AC52" t="s">
        <v>1258</v>
      </c>
      <c r="AD52">
        <v>2</v>
      </c>
      <c r="AE52">
        <v>1042.8579999999999</v>
      </c>
    </row>
    <row r="53" spans="1:31" x14ac:dyDescent="0.2">
      <c r="A53" t="s">
        <v>144</v>
      </c>
      <c r="B53">
        <v>52</v>
      </c>
      <c r="C53" s="26">
        <v>42723</v>
      </c>
      <c r="D53" s="38">
        <f>v1_Questionnaire_raw_data!V53</f>
        <v>5</v>
      </c>
      <c r="E53" s="38">
        <f>v1_Questionnaire_raw_data!AJ53</f>
        <v>6</v>
      </c>
      <c r="F53" s="38">
        <f>v1_Questionnaire_raw_data!AK53</f>
        <v>1</v>
      </c>
      <c r="G53" s="38">
        <f>v1_Questionnaire_raw_data!AL53</f>
        <v>6</v>
      </c>
      <c r="H53" s="38">
        <f>v1_Questionnaire_raw_data!AM53</f>
        <v>13</v>
      </c>
      <c r="I53" s="63">
        <f>v1_Questionnaire_raw_data!FK53</f>
        <v>0</v>
      </c>
      <c r="J53" s="38">
        <f>v1_Questionnaire_raw_data!FV53</f>
        <v>37</v>
      </c>
      <c r="K53" s="38">
        <f>v1_Questionnaire_raw_data!FW53</f>
        <v>27</v>
      </c>
      <c r="L53" s="38">
        <f>v1_Questionnaire_raw_data!HD53</f>
        <v>5</v>
      </c>
      <c r="M53" s="38">
        <f>v1_Questionnaire_raw_data!HE53</f>
        <v>4.333333333333333</v>
      </c>
      <c r="N53" s="38">
        <f>v1_Questionnaire_raw_data!HF53</f>
        <v>1.6666666666666667</v>
      </c>
      <c r="O53" s="38">
        <f>v1_Questionnaire_raw_data!HG53</f>
        <v>4.4285714285714288</v>
      </c>
      <c r="P53" s="38">
        <f>v1_Questionnaire_raw_data!HH53</f>
        <v>4.4000000000000004</v>
      </c>
      <c r="Q53" s="38">
        <f>v1_Questionnaire_raw_data!HI53</f>
        <v>3.75</v>
      </c>
      <c r="R53" s="38">
        <f>v1_Questionnaire_raw_data!HJ53</f>
        <v>3</v>
      </c>
      <c r="S53" s="38">
        <f>v1_Questionnaire_raw_data!HK53</f>
        <v>5</v>
      </c>
      <c r="T53" s="38">
        <f>v1_Questionnaire_raw_data!KD53</f>
        <v>14</v>
      </c>
      <c r="U53" s="38">
        <f>v1_Questionnaire_raw_data!KE53</f>
        <v>2</v>
      </c>
      <c r="V53" s="38">
        <f>v1_Questionnaire_raw_data!KF53</f>
        <v>16</v>
      </c>
      <c r="W53" s="38">
        <f>v1_Questionnaire_raw_data!MV53</f>
        <v>57</v>
      </c>
      <c r="X53" s="38">
        <f>v1_Questionnaire_raw_data!NK53</f>
        <v>4</v>
      </c>
      <c r="Y53">
        <v>1</v>
      </c>
      <c r="Z53" t="s">
        <v>1256</v>
      </c>
      <c r="AA53" s="28">
        <v>46.338809034907626</v>
      </c>
      <c r="AB53">
        <v>3</v>
      </c>
      <c r="AC53" t="s">
        <v>1258</v>
      </c>
      <c r="AD53">
        <v>4</v>
      </c>
      <c r="AE53">
        <v>260.71449999999999</v>
      </c>
    </row>
    <row r="54" spans="1:31" x14ac:dyDescent="0.2">
      <c r="A54" t="s">
        <v>122</v>
      </c>
      <c r="B54">
        <v>53</v>
      </c>
      <c r="C54" s="26">
        <v>42747</v>
      </c>
      <c r="D54" s="38">
        <f>v1_Questionnaire_raw_data!V54</f>
        <v>9</v>
      </c>
      <c r="E54" s="38">
        <f>v1_Questionnaire_raw_data!AJ54</f>
        <v>4</v>
      </c>
      <c r="F54" s="38">
        <f>v1_Questionnaire_raw_data!AK54</f>
        <v>0</v>
      </c>
      <c r="G54" s="38">
        <f>v1_Questionnaire_raw_data!AL54</f>
        <v>1</v>
      </c>
      <c r="H54" s="38">
        <f>v1_Questionnaire_raw_data!AM54</f>
        <v>5</v>
      </c>
      <c r="I54" s="63">
        <f>v1_Questionnaire_raw_data!FK54</f>
        <v>3</v>
      </c>
      <c r="J54" s="38">
        <f>v1_Questionnaire_raw_data!FV54</f>
        <v>13</v>
      </c>
      <c r="K54" s="38">
        <f>v1_Questionnaire_raw_data!FW54</f>
        <v>5</v>
      </c>
      <c r="L54" s="38">
        <f>v1_Questionnaire_raw_data!HD54</f>
        <v>1.25</v>
      </c>
      <c r="M54" s="38">
        <f>v1_Questionnaire_raw_data!HE54</f>
        <v>2</v>
      </c>
      <c r="N54" s="38">
        <f>v1_Questionnaire_raw_data!HF54</f>
        <v>0</v>
      </c>
      <c r="O54" s="38">
        <f>v1_Questionnaire_raw_data!HG54</f>
        <v>0.8571428571428571</v>
      </c>
      <c r="P54" s="38">
        <f>v1_Questionnaire_raw_data!HH54</f>
        <v>0</v>
      </c>
      <c r="Q54" s="38">
        <f>v1_Questionnaire_raw_data!HI54</f>
        <v>1</v>
      </c>
      <c r="R54" s="38">
        <f>v1_Questionnaire_raw_data!HJ54</f>
        <v>0.66666666666666663</v>
      </c>
      <c r="S54" s="38">
        <f>v1_Questionnaire_raw_data!HK54</f>
        <v>5</v>
      </c>
      <c r="T54" s="38">
        <f>v1_Questionnaire_raw_data!KD54</f>
        <v>13</v>
      </c>
      <c r="U54" s="38">
        <f>v1_Questionnaire_raw_data!KE54</f>
        <v>0</v>
      </c>
      <c r="V54" s="38">
        <f>v1_Questionnaire_raw_data!KF54</f>
        <v>13</v>
      </c>
      <c r="W54" s="38">
        <f>v1_Questionnaire_raw_data!MV54</f>
        <v>57</v>
      </c>
      <c r="X54" s="38">
        <f>v1_Questionnaire_raw_data!NK54</f>
        <v>10</v>
      </c>
      <c r="Y54">
        <v>1</v>
      </c>
      <c r="Z54" t="s">
        <v>1256</v>
      </c>
      <c r="AA54" s="28">
        <v>37.349760438056137</v>
      </c>
      <c r="AB54">
        <v>3</v>
      </c>
      <c r="AC54" t="s">
        <v>1258</v>
      </c>
      <c r="AD54">
        <v>4</v>
      </c>
      <c r="AE54">
        <v>1042.8579999999999</v>
      </c>
    </row>
    <row r="55" spans="1:31" x14ac:dyDescent="0.2">
      <c r="A55" t="s">
        <v>145</v>
      </c>
      <c r="B55">
        <v>54</v>
      </c>
      <c r="C55" s="26">
        <v>42740</v>
      </c>
      <c r="D55" s="38">
        <f>v1_Questionnaire_raw_data!V55</f>
        <v>11</v>
      </c>
      <c r="E55" s="38">
        <f>v1_Questionnaire_raw_data!AJ55</f>
        <v>9</v>
      </c>
      <c r="F55" s="38">
        <f>v1_Questionnaire_raw_data!AK55</f>
        <v>6</v>
      </c>
      <c r="G55" s="38">
        <f>v1_Questionnaire_raw_data!AL55</f>
        <v>12</v>
      </c>
      <c r="H55" s="38">
        <f>v1_Questionnaire_raw_data!AM55</f>
        <v>27</v>
      </c>
      <c r="I55" s="63">
        <f>v1_Questionnaire_raw_data!FK55</f>
        <v>10</v>
      </c>
      <c r="J55" s="38">
        <f>v1_Questionnaire_raw_data!FV55</f>
        <v>21</v>
      </c>
      <c r="K55" s="38">
        <f>v1_Questionnaire_raw_data!FW55</f>
        <v>21</v>
      </c>
      <c r="L55" s="38">
        <f>v1_Questionnaire_raw_data!HD55</f>
        <v>4.5</v>
      </c>
      <c r="M55" s="38">
        <f>v1_Questionnaire_raw_data!HE55</f>
        <v>3.3333333333333335</v>
      </c>
      <c r="N55" s="38">
        <f>v1_Questionnaire_raw_data!HF55</f>
        <v>2.3333333333333335</v>
      </c>
      <c r="O55" s="38">
        <f>v1_Questionnaire_raw_data!HG55</f>
        <v>3.5714285714285716</v>
      </c>
      <c r="P55" s="38">
        <f>v1_Questionnaire_raw_data!HH55</f>
        <v>3.8</v>
      </c>
      <c r="Q55" s="38">
        <f>v1_Questionnaire_raw_data!HI55</f>
        <v>3.25</v>
      </c>
      <c r="R55" s="38">
        <f>v1_Questionnaire_raw_data!HJ55</f>
        <v>0.33333333333333331</v>
      </c>
      <c r="S55" s="38">
        <f>v1_Questionnaire_raw_data!HK55</f>
        <v>3</v>
      </c>
      <c r="T55" s="38">
        <f>v1_Questionnaire_raw_data!KD55</f>
        <v>20</v>
      </c>
      <c r="U55" s="38">
        <f>v1_Questionnaire_raw_data!KE55</f>
        <v>9</v>
      </c>
      <c r="V55" s="38">
        <f>v1_Questionnaire_raw_data!KF55</f>
        <v>29</v>
      </c>
      <c r="W55" s="38">
        <f>v1_Questionnaire_raw_data!MV55</f>
        <v>52</v>
      </c>
      <c r="X55" s="38">
        <f>v1_Questionnaire_raw_data!NK55</f>
        <v>32</v>
      </c>
      <c r="Y55">
        <v>1</v>
      </c>
      <c r="Z55" t="s">
        <v>1256</v>
      </c>
      <c r="AA55" s="28">
        <v>53.098220396988381</v>
      </c>
      <c r="AB55">
        <v>3</v>
      </c>
      <c r="AC55" t="s">
        <v>1258</v>
      </c>
      <c r="AD55">
        <v>2</v>
      </c>
      <c r="AE55">
        <v>312.85739999999998</v>
      </c>
    </row>
    <row r="56" spans="1:31" x14ac:dyDescent="0.2">
      <c r="A56" t="s">
        <v>146</v>
      </c>
      <c r="B56">
        <v>55</v>
      </c>
      <c r="C56" s="26">
        <v>42741</v>
      </c>
      <c r="D56" s="38">
        <f>v1_Questionnaire_raw_data!V56</f>
        <v>18</v>
      </c>
      <c r="E56" s="38">
        <f>v1_Questionnaire_raw_data!AJ56</f>
        <v>16</v>
      </c>
      <c r="F56" s="38">
        <f>v1_Questionnaire_raw_data!AK56</f>
        <v>12</v>
      </c>
      <c r="G56" s="38">
        <f>v1_Questionnaire_raw_data!AL56</f>
        <v>20</v>
      </c>
      <c r="H56" s="38">
        <f>v1_Questionnaire_raw_data!AM56</f>
        <v>48</v>
      </c>
      <c r="I56" s="63">
        <f>v1_Questionnaire_raw_data!FK56</f>
        <v>12</v>
      </c>
      <c r="J56" s="38">
        <f>v1_Questionnaire_raw_data!FV56</f>
        <v>42</v>
      </c>
      <c r="K56" s="38">
        <f>v1_Questionnaire_raw_data!FW56</f>
        <v>28</v>
      </c>
      <c r="L56" s="38">
        <f>v1_Questionnaire_raw_data!HD56</f>
        <v>5</v>
      </c>
      <c r="M56" s="38">
        <f>v1_Questionnaire_raw_data!HE56</f>
        <v>5</v>
      </c>
      <c r="N56" s="38">
        <f>v1_Questionnaire_raw_data!HF56</f>
        <v>5</v>
      </c>
      <c r="O56" s="38">
        <f>v1_Questionnaire_raw_data!HG56</f>
        <v>5</v>
      </c>
      <c r="P56" s="38">
        <f>v1_Questionnaire_raw_data!HH56</f>
        <v>5</v>
      </c>
      <c r="Q56" s="38">
        <f>v1_Questionnaire_raw_data!HI56</f>
        <v>5</v>
      </c>
      <c r="R56" s="38">
        <f>v1_Questionnaire_raw_data!HJ56</f>
        <v>5</v>
      </c>
      <c r="S56" s="38">
        <f>v1_Questionnaire_raw_data!HK56</f>
        <v>5</v>
      </c>
      <c r="T56" s="38">
        <f>v1_Questionnaire_raw_data!KD56</f>
        <v>23</v>
      </c>
      <c r="U56" s="38">
        <f>v1_Questionnaire_raw_data!KE56</f>
        <v>8</v>
      </c>
      <c r="V56" s="38">
        <f>v1_Questionnaire_raw_data!KF56</f>
        <v>31</v>
      </c>
      <c r="W56" s="38">
        <f>v1_Questionnaire_raw_data!MV56</f>
        <v>50</v>
      </c>
      <c r="X56" s="38">
        <f>v1_Questionnaire_raw_data!NK56</f>
        <v>26</v>
      </c>
      <c r="Y56">
        <v>1</v>
      </c>
      <c r="Z56" t="s">
        <v>1256</v>
      </c>
      <c r="AA56" s="28">
        <v>50.867385352498331</v>
      </c>
      <c r="AB56">
        <v>3</v>
      </c>
      <c r="AC56" t="s">
        <v>1258</v>
      </c>
      <c r="AD56">
        <v>4</v>
      </c>
      <c r="AE56">
        <v>26.071449999999999</v>
      </c>
    </row>
    <row r="57" spans="1:31" x14ac:dyDescent="0.2">
      <c r="A57" t="s">
        <v>147</v>
      </c>
      <c r="B57">
        <v>56</v>
      </c>
      <c r="C57" s="26">
        <v>42760</v>
      </c>
      <c r="D57" s="38">
        <f>v1_Questionnaire_raw_data!V57</f>
        <v>15</v>
      </c>
      <c r="E57" s="38">
        <f>v1_Questionnaire_raw_data!AJ57</f>
        <v>4</v>
      </c>
      <c r="F57" s="38">
        <f>v1_Questionnaire_raw_data!AK57</f>
        <v>2</v>
      </c>
      <c r="G57" s="38">
        <f>v1_Questionnaire_raw_data!AL57</f>
        <v>2</v>
      </c>
      <c r="H57" s="38">
        <f>v1_Questionnaire_raw_data!AM57</f>
        <v>8</v>
      </c>
      <c r="I57" s="63">
        <f>v1_Questionnaire_raw_data!FK57</f>
        <v>0</v>
      </c>
      <c r="J57" s="38">
        <f>v1_Questionnaire_raw_data!FV57</f>
        <v>42</v>
      </c>
      <c r="K57" s="38">
        <f>v1_Questionnaire_raw_data!FW57</f>
        <v>28</v>
      </c>
      <c r="L57" s="38">
        <f>v1_Questionnaire_raw_data!HD57</f>
        <v>3.75</v>
      </c>
      <c r="M57" s="38">
        <f>v1_Questionnaire_raw_data!HE57</f>
        <v>3.6666666666666665</v>
      </c>
      <c r="N57" s="38">
        <f>v1_Questionnaire_raw_data!HF57</f>
        <v>3</v>
      </c>
      <c r="O57" s="38">
        <f>v1_Questionnaire_raw_data!HG57</f>
        <v>3.1428571428571428</v>
      </c>
      <c r="P57" s="38">
        <f>v1_Questionnaire_raw_data!HH57</f>
        <v>3</v>
      </c>
      <c r="Q57" s="38">
        <f>v1_Questionnaire_raw_data!HI57</f>
        <v>3</v>
      </c>
      <c r="R57" s="38">
        <f>v1_Questionnaire_raw_data!HJ57</f>
        <v>3</v>
      </c>
      <c r="S57" s="38">
        <f>v1_Questionnaire_raw_data!HK57</f>
        <v>3</v>
      </c>
      <c r="T57" s="38">
        <f>v1_Questionnaire_raw_data!KD57</f>
        <v>23</v>
      </c>
      <c r="U57" s="38">
        <f>v1_Questionnaire_raw_data!KE57</f>
        <v>9</v>
      </c>
      <c r="V57" s="38">
        <f>v1_Questionnaire_raw_data!KF57</f>
        <v>32</v>
      </c>
      <c r="W57" s="38">
        <f>v1_Questionnaire_raw_data!MV57</f>
        <v>64</v>
      </c>
      <c r="X57" s="38">
        <f>v1_Questionnaire_raw_data!NK57</f>
        <v>22</v>
      </c>
      <c r="Y57">
        <v>2</v>
      </c>
      <c r="Z57" t="s">
        <v>1257</v>
      </c>
      <c r="AA57" s="28">
        <v>47.263689253935581</v>
      </c>
      <c r="AB57">
        <v>3</v>
      </c>
      <c r="AC57" t="s">
        <v>1258</v>
      </c>
      <c r="AD57">
        <v>2</v>
      </c>
      <c r="AE57">
        <v>52.142899999999997</v>
      </c>
    </row>
    <row r="58" spans="1:31" x14ac:dyDescent="0.2">
      <c r="A58" t="s">
        <v>148</v>
      </c>
      <c r="B58">
        <v>57</v>
      </c>
      <c r="C58" s="26">
        <v>42775</v>
      </c>
      <c r="D58" s="38">
        <f>v1_Questionnaire_raw_data!V58</f>
        <v>9</v>
      </c>
      <c r="E58" s="38">
        <f>v1_Questionnaire_raw_data!AJ58</f>
        <v>9</v>
      </c>
      <c r="F58" s="38">
        <f>v1_Questionnaire_raw_data!AK58</f>
        <v>4</v>
      </c>
      <c r="G58" s="38">
        <f>v1_Questionnaire_raw_data!AL58</f>
        <v>8</v>
      </c>
      <c r="H58" s="38">
        <f>v1_Questionnaire_raw_data!AM58</f>
        <v>21</v>
      </c>
      <c r="I58" s="63">
        <f>v1_Questionnaire_raw_data!FK58</f>
        <v>3</v>
      </c>
      <c r="J58" s="38">
        <f>v1_Questionnaire_raw_data!FV58</f>
        <v>26</v>
      </c>
      <c r="K58" s="38">
        <f>v1_Questionnaire_raw_data!FW58</f>
        <v>15</v>
      </c>
      <c r="L58" s="38">
        <f>v1_Questionnaire_raw_data!HD58</f>
        <v>3.25</v>
      </c>
      <c r="M58" s="38">
        <f>v1_Questionnaire_raw_data!HE58</f>
        <v>3</v>
      </c>
      <c r="N58" s="38">
        <f>v1_Questionnaire_raw_data!HF58</f>
        <v>0.66666666666666663</v>
      </c>
      <c r="O58" s="38">
        <f>v1_Questionnaire_raw_data!HG58</f>
        <v>1.4285714285714286</v>
      </c>
      <c r="P58" s="38">
        <f>v1_Questionnaire_raw_data!HH58</f>
        <v>1.2</v>
      </c>
      <c r="Q58" s="38">
        <f>v1_Questionnaire_raw_data!HI58</f>
        <v>1.75</v>
      </c>
      <c r="R58" s="38">
        <f>v1_Questionnaire_raw_data!HJ58</f>
        <v>1.3333333333333333</v>
      </c>
      <c r="S58" s="38">
        <f>v1_Questionnaire_raw_data!HK58</f>
        <v>2</v>
      </c>
      <c r="T58" s="38">
        <f>v1_Questionnaire_raw_data!KD58</f>
        <v>15</v>
      </c>
      <c r="U58" s="38">
        <f>v1_Questionnaire_raw_data!KE58</f>
        <v>2</v>
      </c>
      <c r="V58" s="38">
        <f>v1_Questionnaire_raw_data!KF58</f>
        <v>17</v>
      </c>
      <c r="W58" s="38">
        <f>v1_Questionnaire_raw_data!MV58</f>
        <v>62</v>
      </c>
      <c r="X58" s="38">
        <f>v1_Questionnaire_raw_data!NK58</f>
        <v>32</v>
      </c>
      <c r="Y58">
        <v>1</v>
      </c>
      <c r="Z58" t="s">
        <v>1256</v>
      </c>
      <c r="AA58" s="28">
        <v>36.053216974674797</v>
      </c>
      <c r="AB58">
        <v>5</v>
      </c>
      <c r="AC58" t="s">
        <v>1260</v>
      </c>
      <c r="AD58">
        <v>2</v>
      </c>
      <c r="AE58">
        <v>947.26268333333337</v>
      </c>
    </row>
    <row r="59" spans="1:31" x14ac:dyDescent="0.2">
      <c r="A59" t="s">
        <v>123</v>
      </c>
      <c r="B59">
        <v>58</v>
      </c>
      <c r="C59" s="26">
        <v>42762</v>
      </c>
      <c r="D59" s="38">
        <f>v1_Questionnaire_raw_data!V59</f>
        <v>2</v>
      </c>
      <c r="E59" s="38">
        <f>v1_Questionnaire_raw_data!AJ59</f>
        <v>0</v>
      </c>
      <c r="F59" s="38">
        <f>v1_Questionnaire_raw_data!AK59</f>
        <v>1</v>
      </c>
      <c r="G59" s="38">
        <f>v1_Questionnaire_raw_data!AL59</f>
        <v>1</v>
      </c>
      <c r="H59" s="38">
        <f>v1_Questionnaire_raw_data!AM59</f>
        <v>2</v>
      </c>
      <c r="I59" s="63">
        <f>v1_Questionnaire_raw_data!FK59</f>
        <v>4</v>
      </c>
      <c r="J59" s="38">
        <f>v1_Questionnaire_raw_data!FV59</f>
        <v>14</v>
      </c>
      <c r="K59" s="38">
        <f>v1_Questionnaire_raw_data!FW59</f>
        <v>8</v>
      </c>
      <c r="L59" s="38">
        <f>v1_Questionnaire_raw_data!HD59</f>
        <v>3.5</v>
      </c>
      <c r="M59" s="38">
        <f>v1_Questionnaire_raw_data!HE59</f>
        <v>3.6666666666666665</v>
      </c>
      <c r="N59" s="38">
        <f>v1_Questionnaire_raw_data!HF59</f>
        <v>1.3333333333333333</v>
      </c>
      <c r="O59" s="38">
        <f>v1_Questionnaire_raw_data!HG59</f>
        <v>2.4285714285714284</v>
      </c>
      <c r="P59" s="38">
        <f>v1_Questionnaire_raw_data!HH59</f>
        <v>2.6</v>
      </c>
      <c r="Q59" s="38">
        <f>v1_Questionnaire_raw_data!HI59</f>
        <v>2</v>
      </c>
      <c r="R59" s="38">
        <f>v1_Questionnaire_raw_data!HJ59</f>
        <v>2.6666666666666665</v>
      </c>
      <c r="S59" s="38">
        <f>v1_Questionnaire_raw_data!HK59</f>
        <v>5</v>
      </c>
      <c r="T59" s="38">
        <f>v1_Questionnaire_raw_data!KD59</f>
        <v>4</v>
      </c>
      <c r="U59" s="38">
        <f>v1_Questionnaire_raw_data!KE59</f>
        <v>1</v>
      </c>
      <c r="V59" s="38">
        <f>v1_Questionnaire_raw_data!KF59</f>
        <v>5</v>
      </c>
      <c r="W59" s="38">
        <f>v1_Questionnaire_raw_data!MV59</f>
        <v>73</v>
      </c>
      <c r="X59" s="38">
        <f>v1_Questionnaire_raw_data!NK59</f>
        <v>16</v>
      </c>
      <c r="Y59">
        <v>2</v>
      </c>
      <c r="Z59" t="s">
        <v>1257</v>
      </c>
      <c r="AA59" s="28">
        <v>36.086071184120556</v>
      </c>
      <c r="AB59">
        <v>2</v>
      </c>
      <c r="AC59" t="s">
        <v>1261</v>
      </c>
      <c r="AD59">
        <v>2</v>
      </c>
      <c r="AE59">
        <v>1042.8579999999999</v>
      </c>
    </row>
    <row r="60" spans="1:31" x14ac:dyDescent="0.2">
      <c r="A60" t="s">
        <v>149</v>
      </c>
      <c r="B60">
        <v>59</v>
      </c>
      <c r="C60" s="26">
        <v>42774</v>
      </c>
      <c r="D60" s="38">
        <f>v1_Questionnaire_raw_data!V60</f>
        <v>19</v>
      </c>
      <c r="E60" s="38">
        <f>v1_Questionnaire_raw_data!AJ60</f>
        <v>15</v>
      </c>
      <c r="F60" s="38">
        <f>v1_Questionnaire_raw_data!AK60</f>
        <v>12</v>
      </c>
      <c r="G60" s="38">
        <f>v1_Questionnaire_raw_data!AL60</f>
        <v>22</v>
      </c>
      <c r="H60" s="38">
        <f>v1_Questionnaire_raw_data!AM60</f>
        <v>49</v>
      </c>
      <c r="I60" s="63">
        <f>v1_Questionnaire_raw_data!FK60</f>
        <v>20</v>
      </c>
      <c r="J60" s="38">
        <f>v1_Questionnaire_raw_data!FV60</f>
        <v>19</v>
      </c>
      <c r="K60" s="38">
        <f>v1_Questionnaire_raw_data!FW60</f>
        <v>16</v>
      </c>
      <c r="L60" s="38">
        <f>v1_Questionnaire_raw_data!HD60</f>
        <v>4</v>
      </c>
      <c r="M60" s="38">
        <f>v1_Questionnaire_raw_data!HE60</f>
        <v>2</v>
      </c>
      <c r="N60" s="38">
        <f>v1_Questionnaire_raw_data!HF60</f>
        <v>5</v>
      </c>
      <c r="O60" s="38">
        <f>v1_Questionnaire_raw_data!HG60</f>
        <v>2.2857142857142856</v>
      </c>
      <c r="P60" s="38">
        <f>v1_Questionnaire_raw_data!HH60</f>
        <v>3.8</v>
      </c>
      <c r="Q60" s="38">
        <f>v1_Questionnaire_raw_data!HI60</f>
        <v>2</v>
      </c>
      <c r="R60" s="38">
        <f>v1_Questionnaire_raw_data!HJ60</f>
        <v>2</v>
      </c>
      <c r="S60" s="38">
        <f>v1_Questionnaire_raw_data!HK60</f>
        <v>1</v>
      </c>
      <c r="T60" s="38">
        <f>v1_Questionnaire_raw_data!KD60</f>
        <v>33</v>
      </c>
      <c r="U60" s="38">
        <f>v1_Questionnaire_raw_data!KE60</f>
        <v>11</v>
      </c>
      <c r="V60" s="38">
        <f>v1_Questionnaire_raw_data!KF60</f>
        <v>44</v>
      </c>
      <c r="W60" s="38">
        <f>v1_Questionnaire_raw_data!MV60</f>
        <v>71</v>
      </c>
      <c r="X60" s="38">
        <f>v1_Questionnaire_raw_data!NK60</f>
        <v>32</v>
      </c>
      <c r="Y60">
        <v>1</v>
      </c>
      <c r="Z60" t="s">
        <v>1256</v>
      </c>
      <c r="AA60" s="28">
        <v>51.741786447638788</v>
      </c>
      <c r="AB60">
        <v>5</v>
      </c>
      <c r="AC60" t="s">
        <v>1260</v>
      </c>
      <c r="AD60">
        <v>2</v>
      </c>
      <c r="AE60" s="64">
        <v>677.85770000000002</v>
      </c>
    </row>
    <row r="61" spans="1:31" x14ac:dyDescent="0.2">
      <c r="A61" t="s">
        <v>150</v>
      </c>
      <c r="B61">
        <v>60</v>
      </c>
      <c r="C61" s="26">
        <v>42762</v>
      </c>
      <c r="D61" s="38">
        <f>v1_Questionnaire_raw_data!V61</f>
        <v>12</v>
      </c>
      <c r="E61" s="38">
        <f>v1_Questionnaire_raw_data!AJ61</f>
        <v>8</v>
      </c>
      <c r="F61" s="38">
        <f>v1_Questionnaire_raw_data!AK61</f>
        <v>4</v>
      </c>
      <c r="G61" s="38">
        <f>v1_Questionnaire_raw_data!AL61</f>
        <v>8</v>
      </c>
      <c r="H61" s="38">
        <f>v1_Questionnaire_raw_data!AM61</f>
        <v>20</v>
      </c>
      <c r="I61" s="63">
        <f>v1_Questionnaire_raw_data!FK61</f>
        <v>10</v>
      </c>
      <c r="J61" s="38">
        <f>v1_Questionnaire_raw_data!FV61</f>
        <v>25</v>
      </c>
      <c r="K61" s="38">
        <f>v1_Questionnaire_raw_data!FW61</f>
        <v>20</v>
      </c>
      <c r="L61" s="38">
        <f>v1_Questionnaire_raw_data!HD61</f>
        <v>3</v>
      </c>
      <c r="M61" s="38">
        <f>v1_Questionnaire_raw_data!HE61</f>
        <v>4</v>
      </c>
      <c r="N61" s="38">
        <f>v1_Questionnaire_raw_data!HF61</f>
        <v>3</v>
      </c>
      <c r="O61" s="38">
        <f>v1_Questionnaire_raw_data!HG61</f>
        <v>3.8571428571428572</v>
      </c>
      <c r="P61" s="38">
        <f>v1_Questionnaire_raw_data!HH61</f>
        <v>1.6</v>
      </c>
      <c r="Q61" s="38">
        <f>v1_Questionnaire_raw_data!HI61</f>
        <v>3.25</v>
      </c>
      <c r="R61" s="38">
        <f>v1_Questionnaire_raw_data!HJ61</f>
        <v>1</v>
      </c>
      <c r="S61" s="38">
        <f>v1_Questionnaire_raw_data!HK61</f>
        <v>4</v>
      </c>
      <c r="T61" s="38">
        <f>v1_Questionnaire_raw_data!KD61</f>
        <v>12</v>
      </c>
      <c r="U61" s="38">
        <f>v1_Questionnaire_raw_data!KE61</f>
        <v>1</v>
      </c>
      <c r="V61" s="38">
        <f>v1_Questionnaire_raw_data!KF61</f>
        <v>13</v>
      </c>
      <c r="W61" s="38">
        <f>v1_Questionnaire_raw_data!MV61</f>
        <v>60</v>
      </c>
      <c r="X61" s="38">
        <f>v1_Questionnaire_raw_data!NK61</f>
        <v>18</v>
      </c>
      <c r="Y61">
        <v>1</v>
      </c>
      <c r="Z61" t="s">
        <v>1256</v>
      </c>
      <c r="AA61" s="28">
        <v>51.568446269678361</v>
      </c>
      <c r="AB61">
        <v>3</v>
      </c>
      <c r="AC61" t="s">
        <v>1258</v>
      </c>
      <c r="AD61">
        <v>2</v>
      </c>
      <c r="AE61">
        <v>48</v>
      </c>
    </row>
    <row r="62" spans="1:31" x14ac:dyDescent="0.2">
      <c r="A62" t="s">
        <v>124</v>
      </c>
      <c r="B62">
        <v>61</v>
      </c>
      <c r="C62" s="26">
        <v>42773</v>
      </c>
      <c r="D62" s="38">
        <f>v1_Questionnaire_raw_data!V62</f>
        <v>3</v>
      </c>
      <c r="E62" s="38">
        <f>v1_Questionnaire_raw_data!AJ62</f>
        <v>2</v>
      </c>
      <c r="F62" s="38">
        <f>v1_Questionnaire_raw_data!AK62</f>
        <v>1</v>
      </c>
      <c r="G62" s="38">
        <f>v1_Questionnaire_raw_data!AL62</f>
        <v>1</v>
      </c>
      <c r="H62" s="38">
        <f>v1_Questionnaire_raw_data!AM62</f>
        <v>4</v>
      </c>
      <c r="I62" s="63">
        <f>v1_Questionnaire_raw_data!FK62</f>
        <v>4</v>
      </c>
      <c r="J62" s="38">
        <f>v1_Questionnaire_raw_data!FV62</f>
        <v>28</v>
      </c>
      <c r="K62" s="38">
        <f>v1_Questionnaire_raw_data!FW62</f>
        <v>21</v>
      </c>
      <c r="L62" s="38">
        <f>v1_Questionnaire_raw_data!HD62</f>
        <v>4.25</v>
      </c>
      <c r="M62" s="38">
        <f>v1_Questionnaire_raw_data!HE62</f>
        <v>5</v>
      </c>
      <c r="N62" s="38">
        <f>v1_Questionnaire_raw_data!HF62</f>
        <v>2.3333333333333335</v>
      </c>
      <c r="O62" s="38">
        <f>v1_Questionnaire_raw_data!HG62</f>
        <v>4.7142857142857144</v>
      </c>
      <c r="P62" s="38">
        <f>v1_Questionnaire_raw_data!HH62</f>
        <v>4</v>
      </c>
      <c r="Q62" s="38">
        <f>v1_Questionnaire_raw_data!HI62</f>
        <v>4</v>
      </c>
      <c r="R62" s="38">
        <f>v1_Questionnaire_raw_data!HJ62</f>
        <v>4</v>
      </c>
      <c r="S62" s="38">
        <f>v1_Questionnaire_raw_data!HK62</f>
        <v>4</v>
      </c>
      <c r="T62" s="38">
        <f>v1_Questionnaire_raw_data!KD62</f>
        <v>18</v>
      </c>
      <c r="U62" s="38">
        <f>v1_Questionnaire_raw_data!KE62</f>
        <v>3</v>
      </c>
      <c r="V62" s="38">
        <f>v1_Questionnaire_raw_data!KF62</f>
        <v>21</v>
      </c>
      <c r="W62" s="38">
        <f>v1_Questionnaire_raw_data!MV62</f>
        <v>64</v>
      </c>
      <c r="X62" s="38">
        <f>v1_Questionnaire_raw_data!NK62</f>
        <v>30</v>
      </c>
      <c r="Y62">
        <v>2</v>
      </c>
      <c r="Z62" t="s">
        <v>1257</v>
      </c>
      <c r="AA62" s="28">
        <v>46.286789869952145</v>
      </c>
      <c r="AB62">
        <v>5</v>
      </c>
      <c r="AC62" t="s">
        <v>1260</v>
      </c>
      <c r="AD62">
        <v>2</v>
      </c>
      <c r="AE62">
        <v>521.42899999999997</v>
      </c>
    </row>
    <row r="63" spans="1:31" x14ac:dyDescent="0.2">
      <c r="A63" t="s">
        <v>151</v>
      </c>
      <c r="B63">
        <v>62</v>
      </c>
      <c r="C63" s="26">
        <v>42769</v>
      </c>
      <c r="D63" s="38">
        <f>v1_Questionnaire_raw_data!V63</f>
        <v>9</v>
      </c>
      <c r="E63" s="38">
        <f>v1_Questionnaire_raw_data!AJ63</f>
        <v>13</v>
      </c>
      <c r="F63" s="38">
        <f>v1_Questionnaire_raw_data!AK63</f>
        <v>6</v>
      </c>
      <c r="G63" s="38">
        <f>v1_Questionnaire_raw_data!AL63</f>
        <v>13</v>
      </c>
      <c r="H63" s="38">
        <f>v1_Questionnaire_raw_data!AM63</f>
        <v>32</v>
      </c>
      <c r="I63" s="63">
        <f>v1_Questionnaire_raw_data!FK63</f>
        <v>6</v>
      </c>
      <c r="J63" s="38">
        <f>v1_Questionnaire_raw_data!FV63</f>
        <v>26</v>
      </c>
      <c r="K63" s="38">
        <f>v1_Questionnaire_raw_data!FW63</f>
        <v>20</v>
      </c>
      <c r="L63" s="38">
        <f>v1_Questionnaire_raw_data!HD63</f>
        <v>3</v>
      </c>
      <c r="M63" s="38">
        <f>v1_Questionnaire_raw_data!HE63</f>
        <v>3</v>
      </c>
      <c r="N63" s="38">
        <f>v1_Questionnaire_raw_data!HF63</f>
        <v>2.6666666666666665</v>
      </c>
      <c r="O63" s="38">
        <f>v1_Questionnaire_raw_data!HG63</f>
        <v>2.5714285714285716</v>
      </c>
      <c r="P63" s="38">
        <f>v1_Questionnaire_raw_data!HH63</f>
        <v>3.6</v>
      </c>
      <c r="Q63" s="38">
        <f>v1_Questionnaire_raw_data!HI63</f>
        <v>3</v>
      </c>
      <c r="R63" s="38">
        <f>v1_Questionnaire_raw_data!HJ63</f>
        <v>3.3333333333333335</v>
      </c>
      <c r="S63" s="38">
        <f>v1_Questionnaire_raw_data!HK63</f>
        <v>4.333333333333333</v>
      </c>
      <c r="T63" s="38">
        <f>v1_Questionnaire_raw_data!KD63</f>
        <v>19</v>
      </c>
      <c r="U63" s="38">
        <f>v1_Questionnaire_raw_data!KE63</f>
        <v>1</v>
      </c>
      <c r="V63" s="38">
        <f>v1_Questionnaire_raw_data!KF63</f>
        <v>20</v>
      </c>
      <c r="W63" s="38">
        <f>v1_Questionnaire_raw_data!MV63</f>
        <v>62</v>
      </c>
      <c r="X63" s="38">
        <f>v1_Questionnaire_raw_data!NK63</f>
        <v>28.000000000000004</v>
      </c>
      <c r="Y63">
        <v>1</v>
      </c>
      <c r="Z63" t="s">
        <v>1256</v>
      </c>
      <c r="AA63" s="28">
        <v>64.18702943189578</v>
      </c>
      <c r="AB63">
        <v>5</v>
      </c>
      <c r="AC63" t="s">
        <v>1260</v>
      </c>
      <c r="AD63">
        <v>2</v>
      </c>
      <c r="AE63">
        <v>208.57159999999999</v>
      </c>
    </row>
    <row r="64" spans="1:31" x14ac:dyDescent="0.2">
      <c r="A64" t="s">
        <v>152</v>
      </c>
      <c r="B64">
        <v>63</v>
      </c>
      <c r="C64" s="26">
        <v>42759</v>
      </c>
      <c r="D64" s="38">
        <f>v1_Questionnaire_raw_data!V64</f>
        <v>10</v>
      </c>
      <c r="E64" s="38">
        <f>v1_Questionnaire_raw_data!AJ64</f>
        <v>15</v>
      </c>
      <c r="F64" s="38">
        <f>v1_Questionnaire_raw_data!AK64</f>
        <v>11</v>
      </c>
      <c r="G64" s="38">
        <f>v1_Questionnaire_raw_data!AL64</f>
        <v>18</v>
      </c>
      <c r="H64" s="38">
        <f>v1_Questionnaire_raw_data!AM64</f>
        <v>44</v>
      </c>
      <c r="I64" s="63">
        <f>v1_Questionnaire_raw_data!FK64</f>
        <v>7</v>
      </c>
      <c r="J64" s="38">
        <f>v1_Questionnaire_raw_data!FV64</f>
        <v>34</v>
      </c>
      <c r="K64" s="38">
        <f>v1_Questionnaire_raw_data!FW64</f>
        <v>28</v>
      </c>
      <c r="L64" s="38">
        <f>v1_Questionnaire_raw_data!HD64</f>
        <v>4.5</v>
      </c>
      <c r="M64" s="38">
        <f>v1_Questionnaire_raw_data!HE64</f>
        <v>4.666666666666667</v>
      </c>
      <c r="N64" s="38">
        <f>v1_Questionnaire_raw_data!HF64</f>
        <v>2.6666666666666665</v>
      </c>
      <c r="O64" s="38">
        <f>v1_Questionnaire_raw_data!HG64</f>
        <v>4.8571428571428568</v>
      </c>
      <c r="P64" s="38">
        <f>v1_Questionnaire_raw_data!HH64</f>
        <v>5</v>
      </c>
      <c r="Q64" s="38">
        <f>v1_Questionnaire_raw_data!HI64</f>
        <v>4.75</v>
      </c>
      <c r="R64" s="38">
        <f>v1_Questionnaire_raw_data!HJ64</f>
        <v>4.666666666666667</v>
      </c>
      <c r="S64" s="38">
        <f>v1_Questionnaire_raw_data!HK64</f>
        <v>5</v>
      </c>
      <c r="T64" s="38">
        <f>v1_Questionnaire_raw_data!KD64</f>
        <v>24</v>
      </c>
      <c r="U64" s="38">
        <f>v1_Questionnaire_raw_data!KE64</f>
        <v>12</v>
      </c>
      <c r="V64" s="38">
        <f>v1_Questionnaire_raw_data!KF64</f>
        <v>36</v>
      </c>
      <c r="W64" s="38">
        <f>v1_Questionnaire_raw_data!MV64</f>
        <v>60</v>
      </c>
      <c r="X64" s="38">
        <f>v1_Questionnaire_raw_data!NK64</f>
        <v>16</v>
      </c>
      <c r="Y64">
        <v>2</v>
      </c>
      <c r="Z64" t="s">
        <v>1257</v>
      </c>
      <c r="AA64" s="28">
        <v>55.377138945927527</v>
      </c>
      <c r="AB64">
        <v>3</v>
      </c>
      <c r="AC64" t="s">
        <v>1258</v>
      </c>
      <c r="AD64">
        <v>4</v>
      </c>
      <c r="AE64">
        <v>26.071449999999999</v>
      </c>
    </row>
    <row r="65" spans="1:31" x14ac:dyDescent="0.2">
      <c r="A65" t="s">
        <v>153</v>
      </c>
      <c r="B65">
        <v>64</v>
      </c>
      <c r="C65" s="26">
        <v>42758</v>
      </c>
      <c r="D65" s="38">
        <f>v1_Questionnaire_raw_data!V65</f>
        <v>21</v>
      </c>
      <c r="E65" s="38">
        <f>v1_Questionnaire_raw_data!AJ65</f>
        <v>2</v>
      </c>
      <c r="F65" s="38">
        <f>v1_Questionnaire_raw_data!AK65</f>
        <v>4</v>
      </c>
      <c r="G65" s="38">
        <f>v1_Questionnaire_raw_data!AL65</f>
        <v>9</v>
      </c>
      <c r="H65" s="38">
        <f>v1_Questionnaire_raw_data!AM65</f>
        <v>15</v>
      </c>
      <c r="I65" s="63">
        <f>v1_Questionnaire_raw_data!FK65</f>
        <v>20</v>
      </c>
      <c r="J65" s="38">
        <f>v1_Questionnaire_raw_data!FV65</f>
        <v>26</v>
      </c>
      <c r="K65" s="38">
        <f>v1_Questionnaire_raw_data!FW65</f>
        <v>19</v>
      </c>
      <c r="L65" s="38">
        <f>v1_Questionnaire_raw_data!HD65</f>
        <v>3</v>
      </c>
      <c r="M65" s="38">
        <f>v1_Questionnaire_raw_data!HE65</f>
        <v>4</v>
      </c>
      <c r="N65" s="38">
        <f>v1_Questionnaire_raw_data!HF65</f>
        <v>3.3333333333333335</v>
      </c>
      <c r="O65" s="38">
        <f>v1_Questionnaire_raw_data!HG65</f>
        <v>3.8571428571428572</v>
      </c>
      <c r="P65" s="38">
        <f>v1_Questionnaire_raw_data!HH65</f>
        <v>2.6</v>
      </c>
      <c r="Q65" s="38">
        <f>v1_Questionnaire_raw_data!HI65</f>
        <v>3</v>
      </c>
      <c r="R65" s="38">
        <f>v1_Questionnaire_raw_data!HJ65</f>
        <v>1</v>
      </c>
      <c r="S65" s="38">
        <f>v1_Questionnaire_raw_data!HK65</f>
        <v>1</v>
      </c>
      <c r="T65" s="38">
        <f>v1_Questionnaire_raw_data!KD65</f>
        <v>6</v>
      </c>
      <c r="U65" s="38">
        <f>v1_Questionnaire_raw_data!KE65</f>
        <v>4</v>
      </c>
      <c r="V65" s="38">
        <f>v1_Questionnaire_raw_data!KF65</f>
        <v>10</v>
      </c>
      <c r="W65" s="38">
        <f>v1_Questionnaire_raw_data!MV65</f>
        <v>77.89473684210526</v>
      </c>
      <c r="X65" s="38">
        <f>v1_Questionnaire_raw_data!NK65</f>
        <v>34</v>
      </c>
      <c r="Y65">
        <v>2</v>
      </c>
      <c r="Z65" t="s">
        <v>1257</v>
      </c>
      <c r="AA65" s="28">
        <v>61.588809034907626</v>
      </c>
      <c r="AB65">
        <v>5</v>
      </c>
      <c r="AC65" t="s">
        <v>1260</v>
      </c>
      <c r="AD65">
        <v>2</v>
      </c>
      <c r="AE65">
        <v>1042.8579999999999</v>
      </c>
    </row>
    <row r="66" spans="1:31" x14ac:dyDescent="0.2">
      <c r="A66" t="s">
        <v>154</v>
      </c>
      <c r="B66">
        <v>65</v>
      </c>
      <c r="C66" s="26">
        <v>42762</v>
      </c>
      <c r="D66" s="38">
        <f>v1_Questionnaire_raw_data!V66</f>
        <v>12</v>
      </c>
      <c r="E66" s="38">
        <f>v1_Questionnaire_raw_data!AJ66</f>
        <v>16</v>
      </c>
      <c r="F66" s="38">
        <f>v1_Questionnaire_raw_data!AK66</f>
        <v>8</v>
      </c>
      <c r="G66" s="38">
        <f>v1_Questionnaire_raw_data!AL66</f>
        <v>16</v>
      </c>
      <c r="H66" s="38">
        <f>v1_Questionnaire_raw_data!AM66</f>
        <v>40</v>
      </c>
      <c r="I66" s="63">
        <f>v1_Questionnaire_raw_data!FK66</f>
        <v>21</v>
      </c>
      <c r="J66" s="38">
        <f>v1_Questionnaire_raw_data!FV66</f>
        <v>25</v>
      </c>
      <c r="K66" s="38">
        <f>v1_Questionnaire_raw_data!FW66</f>
        <v>16</v>
      </c>
      <c r="L66" s="38">
        <f>v1_Questionnaire_raw_data!HD66</f>
        <v>3</v>
      </c>
      <c r="M66" s="38">
        <f>v1_Questionnaire_raw_data!HE66</f>
        <v>4</v>
      </c>
      <c r="N66" s="38">
        <f>v1_Questionnaire_raw_data!HF66</f>
        <v>3</v>
      </c>
      <c r="O66" s="38">
        <f>v1_Questionnaire_raw_data!HG66</f>
        <v>2.4285714285714284</v>
      </c>
      <c r="P66" s="38">
        <f>v1_Questionnaire_raw_data!HH66</f>
        <v>2.4</v>
      </c>
      <c r="Q66" s="38">
        <f>v1_Questionnaire_raw_data!HI66</f>
        <v>2.25</v>
      </c>
      <c r="R66" s="38">
        <f>v1_Questionnaire_raw_data!HJ66</f>
        <v>2.6666666666666665</v>
      </c>
      <c r="S66" s="38">
        <f>v1_Questionnaire_raw_data!HK66</f>
        <v>3</v>
      </c>
      <c r="T66" s="38">
        <f>v1_Questionnaire_raw_data!KD66</f>
        <v>26</v>
      </c>
      <c r="U66" s="38">
        <f>v1_Questionnaire_raw_data!KE66</f>
        <v>6</v>
      </c>
      <c r="V66" s="38">
        <f>v1_Questionnaire_raw_data!KF66</f>
        <v>32</v>
      </c>
      <c r="W66" s="38">
        <f>v1_Questionnaire_raw_data!MV66</f>
        <v>58</v>
      </c>
      <c r="X66" s="38">
        <f>v1_Questionnaire_raw_data!NK66</f>
        <v>54</v>
      </c>
      <c r="Y66">
        <v>1</v>
      </c>
      <c r="Z66" t="s">
        <v>1256</v>
      </c>
      <c r="AA66" s="28">
        <v>65.213210130048083</v>
      </c>
      <c r="AB66">
        <v>5</v>
      </c>
      <c r="AC66" t="s">
        <v>1260</v>
      </c>
      <c r="AD66">
        <v>2</v>
      </c>
      <c r="AE66">
        <v>260.71449999999999</v>
      </c>
    </row>
    <row r="67" spans="1:31" x14ac:dyDescent="0.2">
      <c r="A67" t="s">
        <v>155</v>
      </c>
      <c r="B67">
        <v>66</v>
      </c>
      <c r="C67" s="26">
        <v>42773</v>
      </c>
      <c r="D67" s="38">
        <f>v1_Questionnaire_raw_data!V67</f>
        <v>12</v>
      </c>
      <c r="E67" s="38">
        <f>v1_Questionnaire_raw_data!AJ67</f>
        <v>8</v>
      </c>
      <c r="F67" s="38">
        <f>v1_Questionnaire_raw_data!AK67</f>
        <v>4</v>
      </c>
      <c r="G67" s="38">
        <f>v1_Questionnaire_raw_data!AL67</f>
        <v>9</v>
      </c>
      <c r="H67" s="38">
        <f>v1_Questionnaire_raw_data!AM67</f>
        <v>21</v>
      </c>
      <c r="I67" s="63">
        <f>v1_Questionnaire_raw_data!FK67</f>
        <v>4</v>
      </c>
      <c r="J67" s="38">
        <f>v1_Questionnaire_raw_data!FV67</f>
        <v>24</v>
      </c>
      <c r="K67" s="38">
        <f>v1_Questionnaire_raw_data!FW67</f>
        <v>19</v>
      </c>
      <c r="L67" s="38">
        <f>v1_Questionnaire_raw_data!HD67</f>
        <v>4.5</v>
      </c>
      <c r="M67" s="38">
        <f>v1_Questionnaire_raw_data!HE67</f>
        <v>3.3333333333333335</v>
      </c>
      <c r="N67" s="38">
        <f>v1_Questionnaire_raw_data!HF67</f>
        <v>1.3333333333333333</v>
      </c>
      <c r="O67" s="38">
        <f>v1_Questionnaire_raw_data!HG67</f>
        <v>4.1428571428571432</v>
      </c>
      <c r="P67" s="38">
        <f>v1_Questionnaire_raw_data!HH67</f>
        <v>3.4</v>
      </c>
      <c r="Q67" s="38">
        <f>v1_Questionnaire_raw_data!HI67</f>
        <v>3.75</v>
      </c>
      <c r="R67" s="38">
        <f>v1_Questionnaire_raw_data!HJ67</f>
        <v>3.3333333333333335</v>
      </c>
      <c r="S67" s="38">
        <f>v1_Questionnaire_raw_data!HK67</f>
        <v>4</v>
      </c>
      <c r="T67" s="38">
        <f>v1_Questionnaire_raw_data!KD67</f>
        <v>4</v>
      </c>
      <c r="U67" s="38">
        <f>v1_Questionnaire_raw_data!KE67</f>
        <v>1</v>
      </c>
      <c r="V67" s="38">
        <f>v1_Questionnaire_raw_data!KF67</f>
        <v>5</v>
      </c>
      <c r="W67" s="38">
        <f>v1_Questionnaire_raw_data!MV67</f>
        <v>57</v>
      </c>
      <c r="X67" s="38">
        <f>v1_Questionnaire_raw_data!NK67</f>
        <v>16</v>
      </c>
      <c r="Y67">
        <v>1</v>
      </c>
      <c r="Z67" t="s">
        <v>1256</v>
      </c>
      <c r="AA67" s="28">
        <v>33.781314168378003</v>
      </c>
      <c r="AB67">
        <v>6</v>
      </c>
      <c r="AC67" t="s">
        <v>1259</v>
      </c>
      <c r="AD67">
        <v>1</v>
      </c>
      <c r="AE67" s="64">
        <v>782.1434999999999</v>
      </c>
    </row>
    <row r="68" spans="1:31" x14ac:dyDescent="0.2">
      <c r="A68" t="s">
        <v>156</v>
      </c>
      <c r="B68">
        <v>67</v>
      </c>
      <c r="C68" s="26">
        <v>42791</v>
      </c>
      <c r="D68" s="38">
        <f>v1_Questionnaire_raw_data!V68</f>
        <v>20</v>
      </c>
      <c r="E68" s="38">
        <f>v1_Questionnaire_raw_data!AJ68</f>
        <v>16</v>
      </c>
      <c r="F68" s="38">
        <f>v1_Questionnaire_raw_data!AK68</f>
        <v>10</v>
      </c>
      <c r="G68" s="38">
        <f>v1_Questionnaire_raw_data!AL68</f>
        <v>18</v>
      </c>
      <c r="H68" s="38">
        <f>v1_Questionnaire_raw_data!AM68</f>
        <v>44</v>
      </c>
      <c r="I68" s="63">
        <f>v1_Questionnaire_raw_data!FK68</f>
        <v>40</v>
      </c>
      <c r="J68" s="38">
        <f>v1_Questionnaire_raw_data!FV68</f>
        <v>31</v>
      </c>
      <c r="K68" s="38">
        <f>v1_Questionnaire_raw_data!FW68</f>
        <v>22</v>
      </c>
      <c r="L68" s="38">
        <f>v1_Questionnaire_raw_data!HD68</f>
        <v>4.75</v>
      </c>
      <c r="M68" s="38">
        <f>v1_Questionnaire_raw_data!HE68</f>
        <v>1.6666666666666667</v>
      </c>
      <c r="N68" s="38">
        <f>v1_Questionnaire_raw_data!HF68</f>
        <v>3.3333333333333335</v>
      </c>
      <c r="O68" s="38">
        <f>v1_Questionnaire_raw_data!HG68</f>
        <v>3.5714285714285716</v>
      </c>
      <c r="P68" s="38">
        <f>v1_Questionnaire_raw_data!HH68</f>
        <v>1</v>
      </c>
      <c r="Q68" s="38">
        <f>v1_Questionnaire_raw_data!HI68</f>
        <v>1.75</v>
      </c>
      <c r="R68" s="38">
        <f>v1_Questionnaire_raw_data!HJ68</f>
        <v>1</v>
      </c>
      <c r="S68" s="38">
        <f>v1_Questionnaire_raw_data!HK68</f>
        <v>1</v>
      </c>
      <c r="T68" s="38">
        <f>v1_Questionnaire_raw_data!KD68</f>
        <v>14</v>
      </c>
      <c r="U68" s="38">
        <f>v1_Questionnaire_raw_data!KE68</f>
        <v>10</v>
      </c>
      <c r="V68" s="38">
        <f>v1_Questionnaire_raw_data!KF68</f>
        <v>24</v>
      </c>
      <c r="W68" s="38">
        <f>v1_Questionnaire_raw_data!MV68</f>
        <v>70</v>
      </c>
      <c r="X68" s="38">
        <f>v1_Questionnaire_raw_data!NK68</f>
        <v>50</v>
      </c>
      <c r="Y68">
        <v>2</v>
      </c>
      <c r="Z68" t="s">
        <v>1257</v>
      </c>
      <c r="AA68" s="28">
        <v>58.577857631758889</v>
      </c>
      <c r="AB68">
        <v>5</v>
      </c>
      <c r="AC68" t="s">
        <v>1260</v>
      </c>
      <c r="AD68">
        <v>2</v>
      </c>
      <c r="AE68">
        <v>156</v>
      </c>
    </row>
    <row r="69" spans="1:31" x14ac:dyDescent="0.2">
      <c r="A69" t="s">
        <v>157</v>
      </c>
      <c r="B69">
        <v>68</v>
      </c>
      <c r="C69" s="26">
        <v>42776</v>
      </c>
      <c r="D69" s="38">
        <f>v1_Questionnaire_raw_data!V69</f>
        <v>5</v>
      </c>
      <c r="E69" s="38">
        <f>v1_Questionnaire_raw_data!AJ69</f>
        <v>15</v>
      </c>
      <c r="F69" s="38">
        <f>v1_Questionnaire_raw_data!AK69</f>
        <v>5</v>
      </c>
      <c r="G69" s="38">
        <f>v1_Questionnaire_raw_data!AL69</f>
        <v>10</v>
      </c>
      <c r="H69" s="38">
        <f>v1_Questionnaire_raw_data!AM69</f>
        <v>30</v>
      </c>
      <c r="I69" s="63">
        <f>v1_Questionnaire_raw_data!FK69</f>
        <v>5</v>
      </c>
      <c r="J69" s="38">
        <f>v1_Questionnaire_raw_data!FV69</f>
        <v>25</v>
      </c>
      <c r="K69" s="38">
        <f>v1_Questionnaire_raw_data!FW69</f>
        <v>17</v>
      </c>
      <c r="L69" s="38">
        <f>v1_Questionnaire_raw_data!HD69</f>
        <v>5</v>
      </c>
      <c r="M69" s="38">
        <f>v1_Questionnaire_raw_data!HE69</f>
        <v>5</v>
      </c>
      <c r="N69" s="38">
        <f>v1_Questionnaire_raw_data!HF69</f>
        <v>5</v>
      </c>
      <c r="O69" s="38">
        <f>v1_Questionnaire_raw_data!HG69</f>
        <v>5</v>
      </c>
      <c r="P69" s="38">
        <f>v1_Questionnaire_raw_data!HH69</f>
        <v>5</v>
      </c>
      <c r="Q69" s="38">
        <f>v1_Questionnaire_raw_data!HI69</f>
        <v>5</v>
      </c>
      <c r="R69" s="38">
        <f>v1_Questionnaire_raw_data!HJ69</f>
        <v>5</v>
      </c>
      <c r="S69" s="38">
        <f>v1_Questionnaire_raw_data!HK69</f>
        <v>5</v>
      </c>
      <c r="T69" s="38">
        <f>v1_Questionnaire_raw_data!KD69</f>
        <v>7</v>
      </c>
      <c r="U69" s="38">
        <f>v1_Questionnaire_raw_data!KE69</f>
        <v>3</v>
      </c>
      <c r="V69" s="38">
        <f>v1_Questionnaire_raw_data!KF69</f>
        <v>10</v>
      </c>
      <c r="W69" s="38">
        <f>v1_Questionnaire_raw_data!MV69</f>
        <v>72</v>
      </c>
      <c r="X69" s="38">
        <f>v1_Questionnaire_raw_data!NK69</f>
        <v>26</v>
      </c>
      <c r="Y69">
        <v>2</v>
      </c>
      <c r="Z69" t="s">
        <v>1257</v>
      </c>
      <c r="AA69" s="28">
        <v>57.099760438056137</v>
      </c>
      <c r="AB69">
        <v>3</v>
      </c>
      <c r="AC69" t="s">
        <v>1258</v>
      </c>
      <c r="AD69">
        <v>2</v>
      </c>
      <c r="AE69" s="64">
        <v>677.85770000000002</v>
      </c>
    </row>
    <row r="70" spans="1:31" x14ac:dyDescent="0.2">
      <c r="A70" t="s">
        <v>158</v>
      </c>
      <c r="B70">
        <v>69</v>
      </c>
      <c r="C70" s="26">
        <v>42773</v>
      </c>
      <c r="D70" s="38">
        <f>v1_Questionnaire_raw_data!V70</f>
        <v>10</v>
      </c>
      <c r="E70" s="38">
        <f>v1_Questionnaire_raw_data!AJ70</f>
        <v>6</v>
      </c>
      <c r="F70" s="38">
        <f>v1_Questionnaire_raw_data!AK70</f>
        <v>2</v>
      </c>
      <c r="G70" s="38">
        <f>v1_Questionnaire_raw_data!AL70</f>
        <v>9</v>
      </c>
      <c r="H70" s="38">
        <f>v1_Questionnaire_raw_data!AM70</f>
        <v>17</v>
      </c>
      <c r="I70" s="63">
        <f>v1_Questionnaire_raw_data!FK70</f>
        <v>9</v>
      </c>
      <c r="J70" s="38">
        <f>v1_Questionnaire_raw_data!FV70</f>
        <v>24</v>
      </c>
      <c r="K70" s="38">
        <f>v1_Questionnaire_raw_data!FW70</f>
        <v>17</v>
      </c>
      <c r="L70" s="38">
        <f>v1_Questionnaire_raw_data!HD70</f>
        <v>4.75</v>
      </c>
      <c r="M70" s="38">
        <f>v1_Questionnaire_raw_data!HE70</f>
        <v>0</v>
      </c>
      <c r="N70" s="38">
        <f>v1_Questionnaire_raw_data!HF70</f>
        <v>2</v>
      </c>
      <c r="O70" s="38">
        <f>v1_Questionnaire_raw_data!HG70</f>
        <v>5</v>
      </c>
      <c r="P70" s="38">
        <f>v1_Questionnaire_raw_data!HH70</f>
        <v>5</v>
      </c>
      <c r="Q70" s="38">
        <f>v1_Questionnaire_raw_data!HI70</f>
        <v>5</v>
      </c>
      <c r="R70" s="38">
        <f>v1_Questionnaire_raw_data!HJ70</f>
        <v>5</v>
      </c>
      <c r="S70" s="38">
        <f>v1_Questionnaire_raw_data!HK70</f>
        <v>5</v>
      </c>
      <c r="T70" s="38">
        <f>v1_Questionnaire_raw_data!KD70</f>
        <v>21</v>
      </c>
      <c r="U70" s="38">
        <f>v1_Questionnaire_raw_data!KE70</f>
        <v>3</v>
      </c>
      <c r="V70" s="38">
        <f>v1_Questionnaire_raw_data!KF70</f>
        <v>24</v>
      </c>
      <c r="W70" s="38">
        <f>v1_Questionnaire_raw_data!MV70</f>
        <v>51</v>
      </c>
      <c r="X70" s="38">
        <f>v1_Questionnaire_raw_data!NK70</f>
        <v>20</v>
      </c>
      <c r="Y70">
        <v>2</v>
      </c>
      <c r="Z70" t="s">
        <v>1257</v>
      </c>
      <c r="AA70" s="28">
        <v>39.838809034907626</v>
      </c>
      <c r="AB70">
        <v>3</v>
      </c>
      <c r="AC70" t="s">
        <v>1258</v>
      </c>
      <c r="AD70">
        <v>2</v>
      </c>
      <c r="AE70">
        <v>78.214349999999996</v>
      </c>
    </row>
    <row r="71" spans="1:31" x14ac:dyDescent="0.2">
      <c r="A71" t="s">
        <v>159</v>
      </c>
      <c r="B71">
        <v>70</v>
      </c>
      <c r="C71" s="26">
        <v>42781</v>
      </c>
      <c r="D71" s="38">
        <f>v1_Questionnaire_raw_data!V71</f>
        <v>5</v>
      </c>
      <c r="E71" s="38">
        <f>v1_Questionnaire_raw_data!AJ71</f>
        <v>2</v>
      </c>
      <c r="F71" s="38">
        <f>v1_Questionnaire_raw_data!AK71</f>
        <v>0</v>
      </c>
      <c r="G71" s="38">
        <f>v1_Questionnaire_raw_data!AL71</f>
        <v>3</v>
      </c>
      <c r="H71" s="38">
        <f>v1_Questionnaire_raw_data!AM71</f>
        <v>5</v>
      </c>
      <c r="I71" s="63">
        <f>v1_Questionnaire_raw_data!FK71</f>
        <v>13</v>
      </c>
      <c r="J71" s="38">
        <f>v1_Questionnaire_raw_data!FV71</f>
        <v>29</v>
      </c>
      <c r="K71" s="38">
        <f>v1_Questionnaire_raw_data!FW71</f>
        <v>27</v>
      </c>
      <c r="L71" s="38">
        <f>v1_Questionnaire_raw_data!HD71</f>
        <v>3</v>
      </c>
      <c r="M71" s="38">
        <f>v1_Questionnaire_raw_data!HE71</f>
        <v>4.666666666666667</v>
      </c>
      <c r="N71" s="38">
        <f>v1_Questionnaire_raw_data!HF71</f>
        <v>2.3333333333333335</v>
      </c>
      <c r="O71" s="38">
        <f>v1_Questionnaire_raw_data!HG71</f>
        <v>2.5714285714285716</v>
      </c>
      <c r="P71" s="38">
        <f>v1_Questionnaire_raw_data!HH71</f>
        <v>1.2</v>
      </c>
      <c r="Q71" s="38">
        <f>v1_Questionnaire_raw_data!HI71</f>
        <v>3.25</v>
      </c>
      <c r="R71" s="38">
        <f>v1_Questionnaire_raw_data!HJ71</f>
        <v>0.33333333333333331</v>
      </c>
      <c r="S71" s="38">
        <f>v1_Questionnaire_raw_data!HK71</f>
        <v>1</v>
      </c>
      <c r="T71" s="38">
        <f>v1_Questionnaire_raw_data!KD71</f>
        <v>8</v>
      </c>
      <c r="U71" s="38">
        <f>v1_Questionnaire_raw_data!KE71</f>
        <v>1</v>
      </c>
      <c r="V71" s="38">
        <f>v1_Questionnaire_raw_data!KF71</f>
        <v>9</v>
      </c>
      <c r="W71" s="38">
        <f>v1_Questionnaire_raw_data!MV71</f>
        <v>54</v>
      </c>
      <c r="X71" s="38">
        <f>v1_Questionnaire_raw_data!NK71</f>
        <v>22</v>
      </c>
      <c r="Y71">
        <v>1</v>
      </c>
      <c r="Z71" t="s">
        <v>1256</v>
      </c>
      <c r="AA71" s="28">
        <v>38.202258726899345</v>
      </c>
      <c r="AB71">
        <v>6</v>
      </c>
      <c r="AC71" t="s">
        <v>1259</v>
      </c>
      <c r="AD71">
        <v>1</v>
      </c>
      <c r="AE71">
        <v>670</v>
      </c>
    </row>
    <row r="72" spans="1:31" x14ac:dyDescent="0.2">
      <c r="A72" t="s">
        <v>160</v>
      </c>
      <c r="B72">
        <v>71</v>
      </c>
      <c r="C72" s="26">
        <v>42796</v>
      </c>
      <c r="D72" s="38">
        <f>v1_Questionnaire_raw_data!V72</f>
        <v>15</v>
      </c>
      <c r="E72" s="38">
        <f>v1_Questionnaire_raw_data!AJ72</f>
        <v>8</v>
      </c>
      <c r="F72" s="38">
        <f>v1_Questionnaire_raw_data!AK72</f>
        <v>0</v>
      </c>
      <c r="G72" s="38">
        <f>v1_Questionnaire_raw_data!AL72</f>
        <v>6</v>
      </c>
      <c r="H72" s="38">
        <f>v1_Questionnaire_raw_data!AM72</f>
        <v>14</v>
      </c>
      <c r="I72" s="63">
        <f>v1_Questionnaire_raw_data!FK72</f>
        <v>13</v>
      </c>
      <c r="J72" s="38">
        <f>v1_Questionnaire_raw_data!FV72</f>
        <v>18</v>
      </c>
      <c r="K72" s="38">
        <f>v1_Questionnaire_raw_data!FW72</f>
        <v>17</v>
      </c>
      <c r="L72" s="38">
        <f>v1_Questionnaire_raw_data!HD72</f>
        <v>3.5</v>
      </c>
      <c r="M72" s="38">
        <f>v1_Questionnaire_raw_data!HE72</f>
        <v>3</v>
      </c>
      <c r="N72" s="38">
        <f>v1_Questionnaire_raw_data!HF72</f>
        <v>2.3333333333333335</v>
      </c>
      <c r="O72" s="38">
        <f>v1_Questionnaire_raw_data!HG72</f>
        <v>4</v>
      </c>
      <c r="P72" s="38">
        <f>v1_Questionnaire_raw_data!HH72</f>
        <v>3.8</v>
      </c>
      <c r="Q72" s="38">
        <f>v1_Questionnaire_raw_data!HI72</f>
        <v>4.5</v>
      </c>
      <c r="R72" s="38">
        <f>v1_Questionnaire_raw_data!HJ72</f>
        <v>2.6666666666666665</v>
      </c>
      <c r="S72" s="38">
        <f>v1_Questionnaire_raw_data!HK72</f>
        <v>3.3333333333333335</v>
      </c>
      <c r="T72" s="38">
        <f>v1_Questionnaire_raw_data!KD72</f>
        <v>13</v>
      </c>
      <c r="U72" s="38">
        <f>v1_Questionnaire_raw_data!KE72</f>
        <v>5</v>
      </c>
      <c r="V72" s="38">
        <f>v1_Questionnaire_raw_data!KF72</f>
        <v>18</v>
      </c>
      <c r="W72" s="38">
        <f>v1_Questionnaire_raw_data!MV72</f>
        <v>63</v>
      </c>
      <c r="X72" s="38">
        <f>v1_Questionnaire_raw_data!NK72</f>
        <v>30</v>
      </c>
      <c r="Y72">
        <v>2</v>
      </c>
      <c r="Z72" t="s">
        <v>1257</v>
      </c>
      <c r="AA72" s="28">
        <v>73.273100616016563</v>
      </c>
      <c r="AB72">
        <v>5</v>
      </c>
      <c r="AC72" t="s">
        <v>1260</v>
      </c>
      <c r="AD72">
        <v>2</v>
      </c>
      <c r="AE72">
        <v>60.833383333333337</v>
      </c>
    </row>
    <row r="73" spans="1:31" x14ac:dyDescent="0.2">
      <c r="A73" t="s">
        <v>161</v>
      </c>
      <c r="B73">
        <v>72</v>
      </c>
      <c r="C73" s="26">
        <v>42782</v>
      </c>
      <c r="D73" s="38">
        <f>v1_Questionnaire_raw_data!V73</f>
        <v>15</v>
      </c>
      <c r="E73" s="38">
        <f>v1_Questionnaire_raw_data!AJ73</f>
        <v>9</v>
      </c>
      <c r="F73" s="38">
        <f>v1_Questionnaire_raw_data!AK73</f>
        <v>8</v>
      </c>
      <c r="G73" s="38">
        <f>v1_Questionnaire_raw_data!AL73</f>
        <v>9</v>
      </c>
      <c r="H73" s="38">
        <f>v1_Questionnaire_raw_data!AM73</f>
        <v>26</v>
      </c>
      <c r="I73" s="63">
        <f>v1_Questionnaire_raw_data!FK73</f>
        <v>6</v>
      </c>
      <c r="J73" s="38">
        <f>v1_Questionnaire_raw_data!FV73</f>
        <v>29</v>
      </c>
      <c r="K73" s="38">
        <f>v1_Questionnaire_raw_data!FW73</f>
        <v>20</v>
      </c>
      <c r="L73" s="38">
        <f>v1_Questionnaire_raw_data!HD73</f>
        <v>3</v>
      </c>
      <c r="M73" s="38">
        <f>v1_Questionnaire_raw_data!HE73</f>
        <v>3.6666666666666665</v>
      </c>
      <c r="N73" s="38">
        <f>v1_Questionnaire_raw_data!HF73</f>
        <v>3</v>
      </c>
      <c r="O73" s="38">
        <f>v1_Questionnaire_raw_data!HG73</f>
        <v>2.7142857142857144</v>
      </c>
      <c r="P73" s="38">
        <f>v1_Questionnaire_raw_data!HH73</f>
        <v>4.8</v>
      </c>
      <c r="Q73" s="38">
        <f>v1_Questionnaire_raw_data!HI73</f>
        <v>3.5</v>
      </c>
      <c r="R73" s="38">
        <f>v1_Questionnaire_raw_data!HJ73</f>
        <v>2.6666666666666665</v>
      </c>
      <c r="S73" s="38">
        <f>v1_Questionnaire_raw_data!HK73</f>
        <v>4.666666666666667</v>
      </c>
      <c r="T73" s="38">
        <f>v1_Questionnaire_raw_data!KD73</f>
        <v>16</v>
      </c>
      <c r="U73" s="38">
        <f>v1_Questionnaire_raw_data!KE73</f>
        <v>10</v>
      </c>
      <c r="V73" s="38">
        <f>v1_Questionnaire_raw_data!KF73</f>
        <v>26</v>
      </c>
      <c r="W73" s="38">
        <f>v1_Questionnaire_raw_data!MV73</f>
        <v>74</v>
      </c>
      <c r="X73" s="38">
        <f>v1_Questionnaire_raw_data!NK73</f>
        <v>48</v>
      </c>
      <c r="Y73">
        <v>2</v>
      </c>
      <c r="Z73" t="s">
        <v>1257</v>
      </c>
      <c r="AA73" s="28">
        <v>76.881074606433913</v>
      </c>
      <c r="AB73">
        <v>3</v>
      </c>
      <c r="AC73" t="s">
        <v>1258</v>
      </c>
      <c r="AD73">
        <v>2</v>
      </c>
      <c r="AE73">
        <v>1564.2869999999998</v>
      </c>
    </row>
    <row r="74" spans="1:31" x14ac:dyDescent="0.2">
      <c r="A74" t="s">
        <v>162</v>
      </c>
      <c r="B74">
        <v>73</v>
      </c>
      <c r="C74" s="26">
        <v>42810</v>
      </c>
      <c r="D74" s="38">
        <f>v1_Questionnaire_raw_data!V74</f>
        <v>2</v>
      </c>
      <c r="E74" s="38">
        <f>v1_Questionnaire_raw_data!AJ74</f>
        <v>5</v>
      </c>
      <c r="F74" s="38">
        <f>v1_Questionnaire_raw_data!AK74</f>
        <v>0</v>
      </c>
      <c r="G74" s="38">
        <f>v1_Questionnaire_raw_data!AL74</f>
        <v>5</v>
      </c>
      <c r="H74" s="38">
        <f>v1_Questionnaire_raw_data!AM74</f>
        <v>10</v>
      </c>
      <c r="I74" s="63">
        <f>v1_Questionnaire_raw_data!FK74</f>
        <v>11</v>
      </c>
      <c r="J74" s="38">
        <f>v1_Questionnaire_raw_data!FV74</f>
        <v>297</v>
      </c>
      <c r="K74" s="38">
        <f>v1_Questionnaire_raw_data!FW74</f>
        <v>203</v>
      </c>
      <c r="L74" s="38">
        <f>v1_Questionnaire_raw_data!HD74</f>
        <v>4</v>
      </c>
      <c r="M74" s="38">
        <f>v1_Questionnaire_raw_data!HE74</f>
        <v>0</v>
      </c>
      <c r="N74" s="38">
        <f>v1_Questionnaire_raw_data!HF74</f>
        <v>0.66666666666666663</v>
      </c>
      <c r="O74" s="38">
        <f>v1_Questionnaire_raw_data!HG74</f>
        <v>3</v>
      </c>
      <c r="P74" s="38">
        <f>v1_Questionnaire_raw_data!HH74</f>
        <v>1.25</v>
      </c>
      <c r="Q74" s="38">
        <f>v1_Questionnaire_raw_data!HI74</f>
        <v>0</v>
      </c>
      <c r="R74" s="38">
        <f>v1_Questionnaire_raw_data!HJ74</f>
        <v>0</v>
      </c>
      <c r="S74" s="38">
        <f>v1_Questionnaire_raw_data!HK74</f>
        <v>2</v>
      </c>
      <c r="T74" s="38">
        <f>v1_Questionnaire_raw_data!KD74</f>
        <v>3</v>
      </c>
      <c r="U74" s="38">
        <f>v1_Questionnaire_raw_data!KE74</f>
        <v>2</v>
      </c>
      <c r="V74" s="38">
        <f>v1_Questionnaire_raw_data!KF74</f>
        <v>5</v>
      </c>
      <c r="W74" s="38">
        <f>v1_Questionnaire_raw_data!MV74</f>
        <v>50.769230769230774</v>
      </c>
      <c r="X74" s="38">
        <f>v1_Questionnaire_raw_data!NK74</f>
        <v>26</v>
      </c>
      <c r="Y74">
        <v>1</v>
      </c>
      <c r="Z74" t="s">
        <v>1256</v>
      </c>
      <c r="AA74" s="28">
        <v>70.588809034907626</v>
      </c>
      <c r="AB74">
        <v>5</v>
      </c>
      <c r="AC74" t="s">
        <v>1260</v>
      </c>
      <c r="AD74">
        <v>3</v>
      </c>
      <c r="AE74">
        <v>52</v>
      </c>
    </row>
    <row r="75" spans="1:31" x14ac:dyDescent="0.2">
      <c r="A75" t="s">
        <v>163</v>
      </c>
      <c r="B75">
        <v>74</v>
      </c>
      <c r="C75" s="26">
        <v>42796</v>
      </c>
      <c r="D75" s="38">
        <f>v1_Questionnaire_raw_data!V75</f>
        <v>22</v>
      </c>
      <c r="E75" s="38">
        <f>v1_Questionnaire_raw_data!AJ75</f>
        <v>9</v>
      </c>
      <c r="F75" s="38">
        <f>v1_Questionnaire_raw_data!AK75</f>
        <v>7</v>
      </c>
      <c r="G75" s="38">
        <f>v1_Questionnaire_raw_data!AL75</f>
        <v>15</v>
      </c>
      <c r="H75" s="38">
        <f>v1_Questionnaire_raw_data!AM75</f>
        <v>31</v>
      </c>
      <c r="I75" s="63">
        <f>v1_Questionnaire_raw_data!FK75</f>
        <v>28</v>
      </c>
      <c r="J75" s="38">
        <f>v1_Questionnaire_raw_data!FV75</f>
        <v>17</v>
      </c>
      <c r="K75" s="38">
        <f>v1_Questionnaire_raw_data!FW75</f>
        <v>15</v>
      </c>
      <c r="L75" s="38">
        <f>v1_Questionnaire_raw_data!HD75</f>
        <v>4.75</v>
      </c>
      <c r="M75" s="38">
        <f>v1_Questionnaire_raw_data!HE75</f>
        <v>2</v>
      </c>
      <c r="N75" s="38">
        <f>v1_Questionnaire_raw_data!HF75</f>
        <v>3.6666666666666665</v>
      </c>
      <c r="O75" s="38">
        <f>v1_Questionnaire_raw_data!HG75</f>
        <v>3</v>
      </c>
      <c r="P75" s="38">
        <f>v1_Questionnaire_raw_data!HH75</f>
        <v>4.4000000000000004</v>
      </c>
      <c r="Q75" s="38">
        <f>v1_Questionnaire_raw_data!HI75</f>
        <v>2.25</v>
      </c>
      <c r="R75" s="38">
        <f>v1_Questionnaire_raw_data!HJ75</f>
        <v>3.3333333333333335</v>
      </c>
      <c r="S75" s="38">
        <f>v1_Questionnaire_raw_data!HK75</f>
        <v>5</v>
      </c>
      <c r="T75" s="38">
        <f>v1_Questionnaire_raw_data!KD75</f>
        <v>16</v>
      </c>
      <c r="U75" s="38">
        <f>v1_Questionnaire_raw_data!KE75</f>
        <v>5</v>
      </c>
      <c r="V75" s="38">
        <f>v1_Questionnaire_raw_data!KF75</f>
        <v>21</v>
      </c>
      <c r="W75" s="38">
        <f>v1_Questionnaire_raw_data!MV75</f>
        <v>69</v>
      </c>
      <c r="X75" s="38">
        <f>v1_Questionnaire_raw_data!NK75</f>
        <v>42</v>
      </c>
      <c r="Y75">
        <v>2</v>
      </c>
      <c r="Z75" t="s">
        <v>1257</v>
      </c>
      <c r="AA75" s="28">
        <v>58.117385352498331</v>
      </c>
      <c r="AB75">
        <v>5</v>
      </c>
      <c r="AC75" t="s">
        <v>1260</v>
      </c>
      <c r="AD75">
        <v>2</v>
      </c>
      <c r="AE75">
        <v>400</v>
      </c>
    </row>
    <row r="76" spans="1:31" x14ac:dyDescent="0.2">
      <c r="A76" t="s">
        <v>164</v>
      </c>
      <c r="B76">
        <v>75</v>
      </c>
      <c r="C76" s="26">
        <v>42809</v>
      </c>
      <c r="D76" s="38">
        <f>v1_Questionnaire_raw_data!V76</f>
        <v>15</v>
      </c>
      <c r="E76" s="38">
        <f>v1_Questionnaire_raw_data!AJ76</f>
        <v>6</v>
      </c>
      <c r="F76" s="38">
        <f>v1_Questionnaire_raw_data!AK76</f>
        <v>3</v>
      </c>
      <c r="G76" s="38">
        <f>v1_Questionnaire_raw_data!AL76</f>
        <v>8</v>
      </c>
      <c r="H76" s="38">
        <f>v1_Questionnaire_raw_data!AM76</f>
        <v>17</v>
      </c>
      <c r="I76" s="63">
        <f>v1_Questionnaire_raw_data!FK76</f>
        <v>27</v>
      </c>
      <c r="J76" s="38">
        <f>v1_Questionnaire_raw_data!FV76</f>
        <v>25</v>
      </c>
      <c r="K76" s="38">
        <f>v1_Questionnaire_raw_data!FW76</f>
        <v>17</v>
      </c>
      <c r="L76" s="38">
        <f>v1_Questionnaire_raw_data!HD76</f>
        <v>3.75</v>
      </c>
      <c r="M76" s="38">
        <f>v1_Questionnaire_raw_data!HE76</f>
        <v>3.3333333333333335</v>
      </c>
      <c r="N76" s="38">
        <f>v1_Questionnaire_raw_data!HF76</f>
        <v>3</v>
      </c>
      <c r="O76" s="38">
        <f>v1_Questionnaire_raw_data!HG76</f>
        <v>3.2857142857142856</v>
      </c>
      <c r="P76" s="38">
        <f>v1_Questionnaire_raw_data!HH76</f>
        <v>3.6</v>
      </c>
      <c r="Q76" s="38">
        <f>v1_Questionnaire_raw_data!HI76</f>
        <v>3.5</v>
      </c>
      <c r="R76" s="38">
        <f>v1_Questionnaire_raw_data!HJ76</f>
        <v>3.6666666666666665</v>
      </c>
      <c r="S76" s="38">
        <f>v1_Questionnaire_raw_data!HK76</f>
        <v>3.6666666666666665</v>
      </c>
      <c r="T76" s="38">
        <f>v1_Questionnaire_raw_data!KD76</f>
        <v>20</v>
      </c>
      <c r="U76" s="38">
        <f>v1_Questionnaire_raw_data!KE76</f>
        <v>7</v>
      </c>
      <c r="V76" s="38">
        <f>v1_Questionnaire_raw_data!KF76</f>
        <v>27</v>
      </c>
      <c r="W76" s="38">
        <f>v1_Questionnaire_raw_data!MV76</f>
        <v>78.94736842105263</v>
      </c>
      <c r="X76" s="38">
        <f>v1_Questionnaire_raw_data!NK76</f>
        <v>48</v>
      </c>
      <c r="Y76">
        <v>2</v>
      </c>
      <c r="Z76" t="s">
        <v>1257</v>
      </c>
      <c r="AA76" s="28">
        <v>65.98083504449005</v>
      </c>
      <c r="AB76">
        <v>5</v>
      </c>
      <c r="AC76" t="s">
        <v>1260</v>
      </c>
      <c r="AD76">
        <v>2</v>
      </c>
      <c r="AE76">
        <v>1500</v>
      </c>
    </row>
    <row r="77" spans="1:31" x14ac:dyDescent="0.2">
      <c r="A77" t="s">
        <v>165</v>
      </c>
      <c r="B77">
        <v>76</v>
      </c>
      <c r="C77" s="26">
        <v>42804</v>
      </c>
      <c r="D77" s="38">
        <f>v1_Questionnaire_raw_data!V77</f>
        <v>25</v>
      </c>
      <c r="E77" s="38">
        <f>v1_Questionnaire_raw_data!AJ77</f>
        <v>16</v>
      </c>
      <c r="F77" s="38">
        <f>v1_Questionnaire_raw_data!AK77</f>
        <v>7</v>
      </c>
      <c r="G77" s="38">
        <f>v1_Questionnaire_raw_data!AL77</f>
        <v>22</v>
      </c>
      <c r="H77" s="38">
        <f>v1_Questionnaire_raw_data!AM77</f>
        <v>45</v>
      </c>
      <c r="I77" s="63">
        <f>v1_Questionnaire_raw_data!FK77</f>
        <v>17</v>
      </c>
      <c r="J77" s="38">
        <f>v1_Questionnaire_raw_data!FV77</f>
        <v>35</v>
      </c>
      <c r="K77" s="38">
        <f>v1_Questionnaire_raw_data!FW77</f>
        <v>23</v>
      </c>
      <c r="L77" s="38">
        <f>v1_Questionnaire_raw_data!HD77</f>
        <v>5</v>
      </c>
      <c r="M77" s="38">
        <f>v1_Questionnaire_raw_data!HE77</f>
        <v>5</v>
      </c>
      <c r="N77" s="38">
        <f>v1_Questionnaire_raw_data!HF77</f>
        <v>5</v>
      </c>
      <c r="O77" s="38">
        <f>v1_Questionnaire_raw_data!HG77</f>
        <v>4.4285714285714288</v>
      </c>
      <c r="P77" s="38">
        <f>v1_Questionnaire_raw_data!HH77</f>
        <v>2</v>
      </c>
      <c r="Q77" s="38">
        <f>v1_Questionnaire_raw_data!HI77</f>
        <v>0</v>
      </c>
      <c r="R77" s="38">
        <f>v1_Questionnaire_raw_data!HJ77</f>
        <v>2</v>
      </c>
      <c r="S77" s="38">
        <f>v1_Questionnaire_raw_data!HK77</f>
        <v>5</v>
      </c>
      <c r="T77" s="38">
        <f>v1_Questionnaire_raw_data!KD77</f>
        <v>33</v>
      </c>
      <c r="U77" s="38">
        <f>v1_Questionnaire_raw_data!KE77</f>
        <v>12</v>
      </c>
      <c r="V77" s="38">
        <f>v1_Questionnaire_raw_data!KF77</f>
        <v>45</v>
      </c>
      <c r="W77" s="38">
        <f>v1_Questionnaire_raw_data!MV77</f>
        <v>68</v>
      </c>
      <c r="X77" s="38">
        <f>v1_Questionnaire_raw_data!NK77</f>
        <v>36</v>
      </c>
      <c r="Y77">
        <v>1</v>
      </c>
      <c r="Z77" t="s">
        <v>1256</v>
      </c>
      <c r="AA77" s="28">
        <v>33.371663244353158</v>
      </c>
      <c r="AB77">
        <v>6</v>
      </c>
      <c r="AC77" t="s">
        <v>1259</v>
      </c>
      <c r="AD77">
        <v>1</v>
      </c>
      <c r="AE77">
        <v>1000</v>
      </c>
    </row>
    <row r="78" spans="1:31" x14ac:dyDescent="0.2">
      <c r="A78" t="s">
        <v>166</v>
      </c>
      <c r="B78">
        <v>77</v>
      </c>
      <c r="C78" s="26">
        <v>42795</v>
      </c>
      <c r="D78" s="38">
        <f>v1_Questionnaire_raw_data!V78</f>
        <v>7</v>
      </c>
      <c r="E78" s="38">
        <f>v1_Questionnaire_raw_data!AJ78</f>
        <v>3</v>
      </c>
      <c r="F78" s="38">
        <f>v1_Questionnaire_raw_data!AK78</f>
        <v>2</v>
      </c>
      <c r="G78" s="38">
        <f>v1_Questionnaire_raw_data!AL78</f>
        <v>2</v>
      </c>
      <c r="H78" s="38">
        <f>v1_Questionnaire_raw_data!AM78</f>
        <v>7</v>
      </c>
      <c r="I78" s="63">
        <f>v1_Questionnaire_raw_data!FK78</f>
        <v>5</v>
      </c>
      <c r="J78" s="38">
        <f>v1_Questionnaire_raw_data!FV78</f>
        <v>30</v>
      </c>
      <c r="K78" s="38">
        <f>v1_Questionnaire_raw_data!FW78</f>
        <v>23</v>
      </c>
      <c r="L78" s="38">
        <f>v1_Questionnaire_raw_data!HD78</f>
        <v>3.25</v>
      </c>
      <c r="M78" s="38">
        <f>v1_Questionnaire_raw_data!HE78</f>
        <v>3.6666666666666665</v>
      </c>
      <c r="N78" s="38">
        <f>v1_Questionnaire_raw_data!HF78</f>
        <v>3.3333333333333335</v>
      </c>
      <c r="O78" s="38">
        <f>v1_Questionnaire_raw_data!HG78</f>
        <v>4.166666666666667</v>
      </c>
      <c r="P78" s="38">
        <f>v1_Questionnaire_raw_data!HH78</f>
        <v>1</v>
      </c>
      <c r="Q78" s="38">
        <f>v1_Questionnaire_raw_data!HI78</f>
        <v>2.5</v>
      </c>
      <c r="R78" s="38">
        <f>v1_Questionnaire_raw_data!HJ78</f>
        <v>2.3333333333333335</v>
      </c>
      <c r="S78" s="38">
        <f>v1_Questionnaire_raw_data!HK78</f>
        <v>4.666666666666667</v>
      </c>
      <c r="T78" s="38">
        <f>v1_Questionnaire_raw_data!KD78</f>
        <v>14</v>
      </c>
      <c r="U78" s="38">
        <f>v1_Questionnaire_raw_data!KE78</f>
        <v>2</v>
      </c>
      <c r="V78" s="38">
        <f>v1_Questionnaire_raw_data!KF78</f>
        <v>16</v>
      </c>
      <c r="W78" s="38">
        <f>v1_Questionnaire_raw_data!MV78</f>
        <v>71</v>
      </c>
      <c r="X78" s="38">
        <f>v1_Questionnaire_raw_data!NK78</f>
        <v>28.000000000000004</v>
      </c>
      <c r="Y78">
        <v>1</v>
      </c>
      <c r="Z78" t="s">
        <v>1256</v>
      </c>
      <c r="AA78" s="28">
        <v>39.811430527036237</v>
      </c>
      <c r="AB78">
        <v>5</v>
      </c>
      <c r="AC78" t="s">
        <v>1260</v>
      </c>
      <c r="AD78">
        <v>2</v>
      </c>
      <c r="AE78">
        <v>32</v>
      </c>
    </row>
    <row r="79" spans="1:31" x14ac:dyDescent="0.2">
      <c r="A79" t="s">
        <v>167</v>
      </c>
      <c r="B79">
        <v>78</v>
      </c>
      <c r="C79" s="26">
        <v>42832</v>
      </c>
      <c r="D79" s="38">
        <f>v1_Questionnaire_raw_data!V79</f>
        <v>17</v>
      </c>
      <c r="E79" s="38">
        <f>v1_Questionnaire_raw_data!AJ79</f>
        <v>9</v>
      </c>
      <c r="F79" s="38">
        <f>v1_Questionnaire_raw_data!AK79</f>
        <v>2</v>
      </c>
      <c r="G79" s="38">
        <f>v1_Questionnaire_raw_data!AL79</f>
        <v>11</v>
      </c>
      <c r="H79" s="38">
        <f>v1_Questionnaire_raw_data!AM79</f>
        <v>22</v>
      </c>
      <c r="I79" s="63">
        <f>v1_Questionnaire_raw_data!FK79</f>
        <v>13</v>
      </c>
      <c r="J79" s="38">
        <f>v1_Questionnaire_raw_data!FV79</f>
        <v>31</v>
      </c>
      <c r="K79" s="38">
        <f>v1_Questionnaire_raw_data!FW79</f>
        <v>22</v>
      </c>
      <c r="L79" s="38">
        <f>v1_Questionnaire_raw_data!HD79</f>
        <v>3.5</v>
      </c>
      <c r="M79" s="38">
        <f>v1_Questionnaire_raw_data!HE79</f>
        <v>3.6666666666666665</v>
      </c>
      <c r="N79" s="38">
        <f>v1_Questionnaire_raw_data!HF79</f>
        <v>2.3333333333333335</v>
      </c>
      <c r="O79" s="38">
        <f>v1_Questionnaire_raw_data!HG79</f>
        <v>4</v>
      </c>
      <c r="P79" s="38">
        <f>v1_Questionnaire_raw_data!HH79</f>
        <v>2.8</v>
      </c>
      <c r="Q79" s="38">
        <f>v1_Questionnaire_raw_data!HI79</f>
        <v>3</v>
      </c>
      <c r="R79" s="38">
        <f>v1_Questionnaire_raw_data!HJ79</f>
        <v>3</v>
      </c>
      <c r="S79" s="38">
        <f>v1_Questionnaire_raw_data!HK79</f>
        <v>5</v>
      </c>
      <c r="T79" s="38">
        <f>v1_Questionnaire_raw_data!KD79</f>
        <v>22</v>
      </c>
      <c r="U79" s="38">
        <f>v1_Questionnaire_raw_data!KE79</f>
        <v>6</v>
      </c>
      <c r="V79" s="38">
        <f>v1_Questionnaire_raw_data!KF79</f>
        <v>28</v>
      </c>
      <c r="W79" s="38">
        <f>v1_Questionnaire_raw_data!MV79</f>
        <v>56</v>
      </c>
      <c r="X79" s="38">
        <f>v1_Questionnaire_raw_data!NK79</f>
        <v>42</v>
      </c>
      <c r="Y79">
        <v>1</v>
      </c>
      <c r="Z79" t="s">
        <v>1256</v>
      </c>
      <c r="AA79" s="28">
        <v>64.558692676249166</v>
      </c>
      <c r="AB79">
        <v>3</v>
      </c>
      <c r="AC79" t="s">
        <v>1258</v>
      </c>
      <c r="AD79">
        <v>2</v>
      </c>
      <c r="AE79">
        <v>382.38126666666665</v>
      </c>
    </row>
    <row r="80" spans="1:31" x14ac:dyDescent="0.2">
      <c r="A80" t="s">
        <v>168</v>
      </c>
      <c r="B80">
        <v>79</v>
      </c>
      <c r="C80" s="26">
        <v>42804</v>
      </c>
      <c r="D80" s="38">
        <f>v1_Questionnaire_raw_data!V80</f>
        <v>29</v>
      </c>
      <c r="E80" s="38">
        <f>v1_Questionnaire_raw_data!AJ80</f>
        <v>6</v>
      </c>
      <c r="F80" s="38">
        <f>v1_Questionnaire_raw_data!AK80</f>
        <v>6</v>
      </c>
      <c r="G80" s="38">
        <f>v1_Questionnaire_raw_data!AL80</f>
        <v>9</v>
      </c>
      <c r="H80" s="38">
        <f>v1_Questionnaire_raw_data!AM80</f>
        <v>21</v>
      </c>
      <c r="I80" s="63">
        <f>v1_Questionnaire_raw_data!FK80</f>
        <v>15</v>
      </c>
      <c r="J80" s="38">
        <f>v1_Questionnaire_raw_data!FV80</f>
        <v>19</v>
      </c>
      <c r="K80" s="38">
        <f>v1_Questionnaire_raw_data!FW80</f>
        <v>14</v>
      </c>
      <c r="L80" s="38">
        <f>v1_Questionnaire_raw_data!HD80</f>
        <v>3.25</v>
      </c>
      <c r="M80" s="38">
        <f>v1_Questionnaire_raw_data!HE80</f>
        <v>3.3333333333333335</v>
      </c>
      <c r="N80" s="38">
        <f>v1_Questionnaire_raw_data!HF80</f>
        <v>2.6666666666666665</v>
      </c>
      <c r="O80" s="38">
        <f>v1_Questionnaire_raw_data!HG80</f>
        <v>1.2857142857142858</v>
      </c>
      <c r="P80" s="38">
        <f>v1_Questionnaire_raw_data!HH80</f>
        <v>3</v>
      </c>
      <c r="Q80" s="38">
        <f>v1_Questionnaire_raw_data!HI80</f>
        <v>1.25</v>
      </c>
      <c r="R80" s="38">
        <f>v1_Questionnaire_raw_data!HJ80</f>
        <v>1.3333333333333333</v>
      </c>
      <c r="S80" s="38">
        <f>v1_Questionnaire_raw_data!HK80</f>
        <v>1</v>
      </c>
      <c r="T80" s="38">
        <f>v1_Questionnaire_raw_data!KD80</f>
        <v>21</v>
      </c>
      <c r="U80" s="38">
        <f>v1_Questionnaire_raw_data!KE80</f>
        <v>8</v>
      </c>
      <c r="V80" s="38">
        <f>v1_Questionnaire_raw_data!KF80</f>
        <v>29</v>
      </c>
      <c r="W80" s="38">
        <f>v1_Questionnaire_raw_data!MV80</f>
        <v>66</v>
      </c>
      <c r="X80" s="38">
        <f>v1_Questionnaire_raw_data!NK80</f>
        <v>44</v>
      </c>
      <c r="Y80">
        <v>2</v>
      </c>
      <c r="Z80" t="s">
        <v>1257</v>
      </c>
      <c r="AA80" s="28">
        <v>32.632614647501669</v>
      </c>
      <c r="AB80">
        <v>6</v>
      </c>
      <c r="AC80" t="s">
        <v>1259</v>
      </c>
      <c r="AD80">
        <v>2</v>
      </c>
      <c r="AE80">
        <v>160</v>
      </c>
    </row>
    <row r="81" spans="1:31" x14ac:dyDescent="0.2">
      <c r="A81" t="s">
        <v>169</v>
      </c>
      <c r="B81">
        <v>80</v>
      </c>
      <c r="C81" s="26">
        <v>42816</v>
      </c>
      <c r="D81" s="38">
        <f>v1_Questionnaire_raw_data!V81</f>
        <v>8</v>
      </c>
      <c r="E81" s="38">
        <f>v1_Questionnaire_raw_data!AJ81</f>
        <v>4</v>
      </c>
      <c r="F81" s="38">
        <f>v1_Questionnaire_raw_data!AK81</f>
        <v>1</v>
      </c>
      <c r="G81" s="38">
        <f>v1_Questionnaire_raw_data!AL81</f>
        <v>3</v>
      </c>
      <c r="H81" s="38">
        <f>v1_Questionnaire_raw_data!AM81</f>
        <v>8</v>
      </c>
      <c r="I81" s="63">
        <f>v1_Questionnaire_raw_data!FK81</f>
        <v>1</v>
      </c>
      <c r="J81" s="38">
        <f>v1_Questionnaire_raw_data!FV81</f>
        <v>17</v>
      </c>
      <c r="K81" s="38">
        <f>v1_Questionnaire_raw_data!FW81</f>
        <v>13</v>
      </c>
      <c r="L81" s="38">
        <f>v1_Questionnaire_raw_data!HD81</f>
        <v>1</v>
      </c>
      <c r="M81" s="38">
        <f>v1_Questionnaire_raw_data!HE81</f>
        <v>2.3333333333333335</v>
      </c>
      <c r="N81" s="38">
        <f>v1_Questionnaire_raw_data!HF81</f>
        <v>1</v>
      </c>
      <c r="O81" s="38">
        <f>v1_Questionnaire_raw_data!HG81</f>
        <v>0.5714285714285714</v>
      </c>
      <c r="P81" s="38">
        <f>v1_Questionnaire_raw_data!HH81</f>
        <v>0.8</v>
      </c>
      <c r="Q81" s="38">
        <f>v1_Questionnaire_raw_data!HI81</f>
        <v>1</v>
      </c>
      <c r="R81" s="38">
        <f>v1_Questionnaire_raw_data!HJ81</f>
        <v>0</v>
      </c>
      <c r="S81" s="38" t="str">
        <f>v1_Questionnaire_raw_data!HK81</f>
        <v>NaN</v>
      </c>
      <c r="T81" s="38">
        <f>v1_Questionnaire_raw_data!KD81</f>
        <v>9</v>
      </c>
      <c r="U81" s="38">
        <f>v1_Questionnaire_raw_data!KE81</f>
        <v>0</v>
      </c>
      <c r="V81" s="38">
        <f>v1_Questionnaire_raw_data!KF81</f>
        <v>9</v>
      </c>
      <c r="W81" s="38">
        <f>v1_Questionnaire_raw_data!MV81</f>
        <v>52</v>
      </c>
      <c r="X81" s="38">
        <f>v1_Questionnaire_raw_data!NK81</f>
        <v>28.000000000000004</v>
      </c>
      <c r="Y81">
        <v>1</v>
      </c>
      <c r="Z81" t="s">
        <v>1256</v>
      </c>
      <c r="AA81" s="28">
        <v>47.52737850787139</v>
      </c>
      <c r="AB81">
        <v>3</v>
      </c>
      <c r="AC81" t="s">
        <v>1258</v>
      </c>
      <c r="AD81">
        <v>2</v>
      </c>
      <c r="AE81">
        <v>521.42899999999997</v>
      </c>
    </row>
    <row r="82" spans="1:31" x14ac:dyDescent="0.2">
      <c r="A82" t="s">
        <v>170</v>
      </c>
      <c r="B82">
        <v>81</v>
      </c>
      <c r="C82" s="26">
        <v>42808</v>
      </c>
      <c r="D82" s="38">
        <f>v1_Questionnaire_raw_data!V82</f>
        <v>9</v>
      </c>
      <c r="E82" s="38">
        <f>v1_Questionnaire_raw_data!AJ82</f>
        <v>1</v>
      </c>
      <c r="F82" s="38">
        <f>v1_Questionnaire_raw_data!AK82</f>
        <v>3</v>
      </c>
      <c r="G82" s="38">
        <f>v1_Questionnaire_raw_data!AL82</f>
        <v>0</v>
      </c>
      <c r="H82" s="38">
        <f>v1_Questionnaire_raw_data!AM82</f>
        <v>4</v>
      </c>
      <c r="I82" s="63">
        <f>v1_Questionnaire_raw_data!FK82</f>
        <v>3</v>
      </c>
      <c r="J82" s="38">
        <f>v1_Questionnaire_raw_data!FV82</f>
        <v>22</v>
      </c>
      <c r="K82" s="38">
        <f>v1_Questionnaire_raw_data!FW82</f>
        <v>21</v>
      </c>
      <c r="L82" s="38">
        <f>v1_Questionnaire_raw_data!HD82</f>
        <v>2.75</v>
      </c>
      <c r="M82" s="38">
        <f>v1_Questionnaire_raw_data!HE82</f>
        <v>2.3333333333333335</v>
      </c>
      <c r="N82" s="38">
        <f>v1_Questionnaire_raw_data!HF82</f>
        <v>1.3333333333333333</v>
      </c>
      <c r="O82" s="38">
        <f>v1_Questionnaire_raw_data!HG82</f>
        <v>3.5714285714285716</v>
      </c>
      <c r="P82" s="38">
        <f>v1_Questionnaire_raw_data!HH82</f>
        <v>3</v>
      </c>
      <c r="Q82" s="38">
        <f>v1_Questionnaire_raw_data!HI82</f>
        <v>3.5</v>
      </c>
      <c r="R82" s="38">
        <f>v1_Questionnaire_raw_data!HJ82</f>
        <v>3.3333333333333335</v>
      </c>
      <c r="S82" s="38">
        <f>v1_Questionnaire_raw_data!HK82</f>
        <v>4</v>
      </c>
      <c r="T82" s="38">
        <f>v1_Questionnaire_raw_data!KD82</f>
        <v>6</v>
      </c>
      <c r="U82" s="38">
        <f>v1_Questionnaire_raw_data!KE82</f>
        <v>0</v>
      </c>
      <c r="V82" s="38">
        <f>v1_Questionnaire_raw_data!KF82</f>
        <v>6</v>
      </c>
      <c r="W82" s="38">
        <f>v1_Questionnaire_raw_data!MV82</f>
        <v>43</v>
      </c>
      <c r="X82" s="38">
        <f>v1_Questionnaire_raw_data!NK82</f>
        <v>10</v>
      </c>
      <c r="Y82">
        <v>1</v>
      </c>
      <c r="Z82" t="s">
        <v>1256</v>
      </c>
      <c r="AA82" s="28">
        <v>63.944045174538132</v>
      </c>
      <c r="AB82">
        <v>5</v>
      </c>
      <c r="AC82" t="s">
        <v>1260</v>
      </c>
      <c r="AD82">
        <v>2</v>
      </c>
      <c r="AE82">
        <v>34.761933333333332</v>
      </c>
    </row>
    <row r="83" spans="1:31" x14ac:dyDescent="0.2">
      <c r="A83" t="s">
        <v>171</v>
      </c>
      <c r="B83">
        <v>82</v>
      </c>
      <c r="C83" s="26">
        <v>42822</v>
      </c>
      <c r="D83" s="38">
        <f>v1_Questionnaire_raw_data!V83</f>
        <v>8</v>
      </c>
      <c r="E83" s="38">
        <f>v1_Questionnaire_raw_data!AJ83</f>
        <v>7</v>
      </c>
      <c r="F83" s="38">
        <f>v1_Questionnaire_raw_data!AK83</f>
        <v>4</v>
      </c>
      <c r="G83" s="38">
        <f>v1_Questionnaire_raw_data!AL83</f>
        <v>7</v>
      </c>
      <c r="H83" s="38">
        <f>v1_Questionnaire_raw_data!AM83</f>
        <v>18</v>
      </c>
      <c r="I83" s="63">
        <f>v1_Questionnaire_raw_data!FK83</f>
        <v>5</v>
      </c>
      <c r="J83" s="38">
        <f>v1_Questionnaire_raw_data!FV83</f>
        <v>25</v>
      </c>
      <c r="K83" s="38">
        <f>v1_Questionnaire_raw_data!FW83</f>
        <v>18</v>
      </c>
      <c r="L83" s="38">
        <f>v1_Questionnaire_raw_data!HD83</f>
        <v>3.5</v>
      </c>
      <c r="M83" s="38">
        <f>v1_Questionnaire_raw_data!HE83</f>
        <v>2.3333333333333335</v>
      </c>
      <c r="N83" s="38">
        <f>v1_Questionnaire_raw_data!HF83</f>
        <v>1.6666666666666667</v>
      </c>
      <c r="O83" s="38">
        <f>v1_Questionnaire_raw_data!HG83</f>
        <v>3</v>
      </c>
      <c r="P83" s="38">
        <f>v1_Questionnaire_raw_data!HH83</f>
        <v>2.2000000000000002</v>
      </c>
      <c r="Q83" s="38">
        <f>v1_Questionnaire_raw_data!HI83</f>
        <v>2.25</v>
      </c>
      <c r="R83" s="38">
        <f>v1_Questionnaire_raw_data!HJ83</f>
        <v>1.6666666666666667</v>
      </c>
      <c r="S83" s="38">
        <f>v1_Questionnaire_raw_data!HK83</f>
        <v>3</v>
      </c>
      <c r="T83" s="38">
        <f>v1_Questionnaire_raw_data!KD83</f>
        <v>13</v>
      </c>
      <c r="U83" s="38">
        <f>v1_Questionnaire_raw_data!KE83</f>
        <v>1</v>
      </c>
      <c r="V83" s="38">
        <f>v1_Questionnaire_raw_data!KF83</f>
        <v>14</v>
      </c>
      <c r="W83" s="38">
        <f>v1_Questionnaire_raw_data!MV83</f>
        <v>64</v>
      </c>
      <c r="X83" s="38">
        <f>v1_Questionnaire_raw_data!NK83</f>
        <v>16</v>
      </c>
      <c r="Y83">
        <v>1</v>
      </c>
      <c r="Z83" t="s">
        <v>1256</v>
      </c>
      <c r="AA83" s="28">
        <v>46.740588637919245</v>
      </c>
      <c r="AB83">
        <v>5</v>
      </c>
      <c r="AC83" t="s">
        <v>1260</v>
      </c>
      <c r="AD83">
        <v>2</v>
      </c>
      <c r="AE83">
        <v>260.71449999999999</v>
      </c>
    </row>
    <row r="84" spans="1:31" x14ac:dyDescent="0.2">
      <c r="A84" t="s">
        <v>172</v>
      </c>
      <c r="B84">
        <v>83</v>
      </c>
      <c r="C84" s="26">
        <v>42844</v>
      </c>
      <c r="D84" s="38">
        <f>v1_Questionnaire_raw_data!V84</f>
        <v>2</v>
      </c>
      <c r="E84" s="38">
        <f>v1_Questionnaire_raw_data!AJ84</f>
        <v>0</v>
      </c>
      <c r="F84" s="38">
        <f>v1_Questionnaire_raw_data!AK84</f>
        <v>2</v>
      </c>
      <c r="G84" s="38">
        <f>v1_Questionnaire_raw_data!AL84</f>
        <v>0</v>
      </c>
      <c r="H84" s="38">
        <f>v1_Questionnaire_raw_data!AM84</f>
        <v>2</v>
      </c>
      <c r="I84" s="63">
        <f>v1_Questionnaire_raw_data!FK84</f>
        <v>13</v>
      </c>
      <c r="J84" s="38">
        <f>v1_Questionnaire_raw_data!FV84</f>
        <v>12</v>
      </c>
      <c r="K84" s="38">
        <f>v1_Questionnaire_raw_data!FW84</f>
        <v>6</v>
      </c>
      <c r="L84" s="38">
        <f>v1_Questionnaire_raw_data!HD84</f>
        <v>0.5</v>
      </c>
      <c r="M84" s="38">
        <f>v1_Questionnaire_raw_data!HE84</f>
        <v>0.66666666666666663</v>
      </c>
      <c r="N84" s="38">
        <f>v1_Questionnaire_raw_data!HF84</f>
        <v>0</v>
      </c>
      <c r="O84" s="38">
        <f>v1_Questionnaire_raw_data!HG84</f>
        <v>0.8571428571428571</v>
      </c>
      <c r="P84" s="38">
        <f>v1_Questionnaire_raw_data!HH84</f>
        <v>3</v>
      </c>
      <c r="Q84" s="38">
        <f>v1_Questionnaire_raw_data!HI84</f>
        <v>3</v>
      </c>
      <c r="R84" s="38">
        <f>v1_Questionnaire_raw_data!HJ84</f>
        <v>3</v>
      </c>
      <c r="S84" s="38">
        <f>v1_Questionnaire_raw_data!HK84</f>
        <v>3</v>
      </c>
      <c r="T84" s="38">
        <f>v1_Questionnaire_raw_data!KD84</f>
        <v>8</v>
      </c>
      <c r="U84" s="38">
        <f>v1_Questionnaire_raw_data!KE84</f>
        <v>0</v>
      </c>
      <c r="V84" s="38">
        <f>v1_Questionnaire_raw_data!KF84</f>
        <v>8</v>
      </c>
      <c r="W84" s="38">
        <f>v1_Questionnaire_raw_data!MV84</f>
        <v>58</v>
      </c>
      <c r="X84" s="38">
        <f>v1_Questionnaire_raw_data!NK84</f>
        <v>24</v>
      </c>
      <c r="Y84">
        <v>1</v>
      </c>
      <c r="Z84" t="s">
        <v>1256</v>
      </c>
      <c r="AA84" s="28">
        <v>65.225359342915681</v>
      </c>
      <c r="AB84">
        <v>5</v>
      </c>
      <c r="AC84" t="s">
        <v>1260</v>
      </c>
      <c r="AD84">
        <v>4</v>
      </c>
      <c r="AE84">
        <v>26.071449999999999</v>
      </c>
    </row>
    <row r="85" spans="1:31" x14ac:dyDescent="0.2">
      <c r="A85" t="s">
        <v>173</v>
      </c>
      <c r="B85">
        <v>84</v>
      </c>
      <c r="C85" s="26">
        <v>42830</v>
      </c>
      <c r="D85" s="38">
        <f>v1_Questionnaire_raw_data!V85</f>
        <v>0</v>
      </c>
      <c r="E85" s="38">
        <f>v1_Questionnaire_raw_data!AJ85</f>
        <v>0</v>
      </c>
      <c r="F85" s="38">
        <f>v1_Questionnaire_raw_data!AK85</f>
        <v>0</v>
      </c>
      <c r="G85" s="38">
        <f>v1_Questionnaire_raw_data!AL85</f>
        <v>0</v>
      </c>
      <c r="H85" s="38">
        <f>v1_Questionnaire_raw_data!AM85</f>
        <v>0</v>
      </c>
      <c r="I85" s="63">
        <f>v1_Questionnaire_raw_data!FK85</f>
        <v>0</v>
      </c>
      <c r="J85" s="38">
        <f>v1_Questionnaire_raw_data!FV85</f>
        <v>35</v>
      </c>
      <c r="K85" s="38">
        <f>v1_Questionnaire_raw_data!FW85</f>
        <v>22</v>
      </c>
      <c r="L85" s="38">
        <f>v1_Questionnaire_raw_data!HD85</f>
        <v>4</v>
      </c>
      <c r="M85" s="38">
        <f>v1_Questionnaire_raw_data!HE85</f>
        <v>0</v>
      </c>
      <c r="N85" s="38">
        <f>v1_Questionnaire_raw_data!HF85</f>
        <v>1.6666666666666667</v>
      </c>
      <c r="O85" s="38">
        <f>v1_Questionnaire_raw_data!HG85</f>
        <v>5</v>
      </c>
      <c r="P85" s="38">
        <f>v1_Questionnaire_raw_data!HH85</f>
        <v>3</v>
      </c>
      <c r="Q85" s="38">
        <f>v1_Questionnaire_raw_data!HI85</f>
        <v>5</v>
      </c>
      <c r="R85" s="38">
        <f>v1_Questionnaire_raw_data!HJ85</f>
        <v>5</v>
      </c>
      <c r="S85" s="38">
        <f>v1_Questionnaire_raw_data!HK85</f>
        <v>5</v>
      </c>
      <c r="T85" s="38">
        <f>v1_Questionnaire_raw_data!KD85</f>
        <v>0</v>
      </c>
      <c r="U85" s="38">
        <f>v1_Questionnaire_raw_data!KE85</f>
        <v>0</v>
      </c>
      <c r="V85" s="38">
        <f>v1_Questionnaire_raw_data!KF85</f>
        <v>0</v>
      </c>
      <c r="W85" s="38">
        <f>v1_Questionnaire_raw_data!MV85</f>
        <v>47</v>
      </c>
      <c r="X85" s="38">
        <f>v1_Questionnaire_raw_data!NK85</f>
        <v>6</v>
      </c>
      <c r="Y85">
        <v>1</v>
      </c>
      <c r="Z85" t="s">
        <v>1256</v>
      </c>
      <c r="AA85" s="28">
        <v>51.580595482546187</v>
      </c>
      <c r="AB85">
        <v>3</v>
      </c>
      <c r="AC85" t="s">
        <v>1258</v>
      </c>
      <c r="AD85">
        <v>2</v>
      </c>
      <c r="AE85" s="64">
        <v>34.761933333333332</v>
      </c>
    </row>
    <row r="86" spans="1:31" x14ac:dyDescent="0.2">
      <c r="A86" t="s">
        <v>174</v>
      </c>
      <c r="B86">
        <v>85</v>
      </c>
      <c r="C86" s="26">
        <v>42814</v>
      </c>
      <c r="D86" s="38">
        <f>v1_Questionnaire_raw_data!V86</f>
        <v>25</v>
      </c>
      <c r="E86" s="38">
        <f>v1_Questionnaire_raw_data!AJ86</f>
        <v>11</v>
      </c>
      <c r="F86" s="38">
        <f>v1_Questionnaire_raw_data!AK86</f>
        <v>8</v>
      </c>
      <c r="G86" s="38">
        <f>v1_Questionnaire_raw_data!AL86</f>
        <v>14</v>
      </c>
      <c r="H86" s="38">
        <f>v1_Questionnaire_raw_data!AM86</f>
        <v>33</v>
      </c>
      <c r="I86" s="63">
        <f>v1_Questionnaire_raw_data!FK86</f>
        <v>30</v>
      </c>
      <c r="J86" s="38">
        <f>v1_Questionnaire_raw_data!FV86</f>
        <v>25</v>
      </c>
      <c r="K86" s="38">
        <f>v1_Questionnaire_raw_data!FW86</f>
        <v>18</v>
      </c>
      <c r="L86" s="38">
        <f>v1_Questionnaire_raw_data!HD86</f>
        <v>3.5</v>
      </c>
      <c r="M86" s="38">
        <f>v1_Questionnaire_raw_data!HE86</f>
        <v>3.6666666666666665</v>
      </c>
      <c r="N86" s="38">
        <f>v1_Questionnaire_raw_data!HF86</f>
        <v>3.3333333333333335</v>
      </c>
      <c r="O86" s="38">
        <f>v1_Questionnaire_raw_data!HG86</f>
        <v>2.7142857142857144</v>
      </c>
      <c r="P86" s="38">
        <f>v1_Questionnaire_raw_data!HH86</f>
        <v>3.6</v>
      </c>
      <c r="Q86" s="38">
        <f>v1_Questionnaire_raw_data!HI86</f>
        <v>3.25</v>
      </c>
      <c r="R86" s="38">
        <f>v1_Questionnaire_raw_data!HJ86</f>
        <v>3.3333333333333335</v>
      </c>
      <c r="S86" s="38">
        <f>v1_Questionnaire_raw_data!HK86</f>
        <v>3</v>
      </c>
      <c r="T86" s="38">
        <f>v1_Questionnaire_raw_data!KD86</f>
        <v>21</v>
      </c>
      <c r="U86" s="38">
        <f>v1_Questionnaire_raw_data!KE86</f>
        <v>9</v>
      </c>
      <c r="V86" s="38">
        <f>v1_Questionnaire_raw_data!KF86</f>
        <v>30</v>
      </c>
      <c r="W86" s="38">
        <f>v1_Questionnaire_raw_data!MV86</f>
        <v>73</v>
      </c>
      <c r="X86" s="38">
        <f>v1_Questionnaire_raw_data!NK86</f>
        <v>40</v>
      </c>
      <c r="Y86">
        <v>1</v>
      </c>
      <c r="Z86" t="s">
        <v>1256</v>
      </c>
      <c r="AA86" s="28">
        <v>37.489048596851489</v>
      </c>
      <c r="AB86">
        <v>3</v>
      </c>
      <c r="AC86" t="s">
        <v>1258</v>
      </c>
      <c r="AD86">
        <v>2</v>
      </c>
      <c r="AE86">
        <v>78.214349999999996</v>
      </c>
    </row>
    <row r="87" spans="1:31" x14ac:dyDescent="0.2">
      <c r="A87" t="s">
        <v>175</v>
      </c>
      <c r="B87">
        <v>86</v>
      </c>
      <c r="C87" s="26">
        <v>42824</v>
      </c>
      <c r="D87" s="38">
        <f>v1_Questionnaire_raw_data!V87</f>
        <v>6</v>
      </c>
      <c r="E87" s="38">
        <f>v1_Questionnaire_raw_data!AJ87</f>
        <v>2</v>
      </c>
      <c r="F87" s="38">
        <f>v1_Questionnaire_raw_data!AK87</f>
        <v>2</v>
      </c>
      <c r="G87" s="38">
        <f>v1_Questionnaire_raw_data!AL87</f>
        <v>3</v>
      </c>
      <c r="H87" s="38">
        <f>v1_Questionnaire_raw_data!AM87</f>
        <v>7</v>
      </c>
      <c r="I87" s="63">
        <f>v1_Questionnaire_raw_data!FK87</f>
        <v>6</v>
      </c>
      <c r="J87" s="38">
        <f>v1_Questionnaire_raw_data!FV87</f>
        <v>17</v>
      </c>
      <c r="K87" s="38">
        <f>v1_Questionnaire_raw_data!FW87</f>
        <v>17</v>
      </c>
      <c r="L87" s="38">
        <f>v1_Questionnaire_raw_data!HD87</f>
        <v>3.25</v>
      </c>
      <c r="M87" s="38">
        <f>v1_Questionnaire_raw_data!HE87</f>
        <v>3.6666666666666665</v>
      </c>
      <c r="N87" s="38">
        <f>v1_Questionnaire_raw_data!HF87</f>
        <v>1.6666666666666667</v>
      </c>
      <c r="O87" s="38">
        <f>v1_Questionnaire_raw_data!HG87</f>
        <v>2.5714285714285716</v>
      </c>
      <c r="P87" s="38">
        <f>v1_Questionnaire_raw_data!HH87</f>
        <v>4.4000000000000004</v>
      </c>
      <c r="Q87" s="38">
        <f>v1_Questionnaire_raw_data!HI87</f>
        <v>3</v>
      </c>
      <c r="R87" s="38">
        <f>v1_Questionnaire_raw_data!HJ87</f>
        <v>3</v>
      </c>
      <c r="S87" s="38">
        <f>v1_Questionnaire_raw_data!HK87</f>
        <v>4.333333333333333</v>
      </c>
      <c r="T87" s="38">
        <f>v1_Questionnaire_raw_data!KD87</f>
        <v>13</v>
      </c>
      <c r="U87" s="38">
        <f>v1_Questionnaire_raw_data!KE87</f>
        <v>3</v>
      </c>
      <c r="V87" s="38">
        <f>v1_Questionnaire_raw_data!KF87</f>
        <v>16</v>
      </c>
      <c r="W87" s="38">
        <f>v1_Questionnaire_raw_data!MV87</f>
        <v>72</v>
      </c>
      <c r="X87" s="38">
        <f>v1_Questionnaire_raw_data!NK87</f>
        <v>24</v>
      </c>
      <c r="Y87">
        <v>2</v>
      </c>
      <c r="Z87" t="s">
        <v>1257</v>
      </c>
      <c r="AA87" s="28">
        <v>63.735112936344876</v>
      </c>
      <c r="AB87">
        <v>5</v>
      </c>
      <c r="AC87" t="s">
        <v>1260</v>
      </c>
      <c r="AD87">
        <v>2</v>
      </c>
      <c r="AE87">
        <v>782.1434999999999</v>
      </c>
    </row>
    <row r="88" spans="1:31" x14ac:dyDescent="0.2">
      <c r="A88" t="s">
        <v>176</v>
      </c>
      <c r="B88">
        <v>87</v>
      </c>
      <c r="C88" s="26">
        <v>42824</v>
      </c>
      <c r="D88" s="38">
        <f>v1_Questionnaire_raw_data!V88</f>
        <v>21</v>
      </c>
      <c r="E88" s="38">
        <f>v1_Questionnaire_raw_data!AJ88</f>
        <v>9</v>
      </c>
      <c r="F88" s="38">
        <f>v1_Questionnaire_raw_data!AK88</f>
        <v>5</v>
      </c>
      <c r="G88" s="38">
        <f>v1_Questionnaire_raw_data!AL88</f>
        <v>13</v>
      </c>
      <c r="H88" s="38">
        <f>v1_Questionnaire_raw_data!AM88</f>
        <v>27</v>
      </c>
      <c r="I88" s="63">
        <f>v1_Questionnaire_raw_data!FK88</f>
        <v>3</v>
      </c>
      <c r="J88" s="38">
        <f>v1_Questionnaire_raw_data!FV88</f>
        <v>29</v>
      </c>
      <c r="K88" s="38">
        <f>v1_Questionnaire_raw_data!FW88</f>
        <v>22</v>
      </c>
      <c r="L88" s="38">
        <f>v1_Questionnaire_raw_data!HD88</f>
        <v>5</v>
      </c>
      <c r="M88" s="38">
        <f>v1_Questionnaire_raw_data!HE88</f>
        <v>3</v>
      </c>
      <c r="N88" s="38">
        <f>v1_Questionnaire_raw_data!HF88</f>
        <v>1.6666666666666667</v>
      </c>
      <c r="O88" s="38">
        <f>v1_Questionnaire_raw_data!HG88</f>
        <v>5</v>
      </c>
      <c r="P88" s="38">
        <f>v1_Questionnaire_raw_data!HH88</f>
        <v>5</v>
      </c>
      <c r="Q88" s="38">
        <f>v1_Questionnaire_raw_data!HI88</f>
        <v>5</v>
      </c>
      <c r="R88" s="38">
        <f>v1_Questionnaire_raw_data!HJ88</f>
        <v>5</v>
      </c>
      <c r="S88" s="38">
        <f>v1_Questionnaire_raw_data!HK88</f>
        <v>4</v>
      </c>
      <c r="T88" s="38">
        <f>v1_Questionnaire_raw_data!KD88</f>
        <v>22</v>
      </c>
      <c r="U88" s="38">
        <f>v1_Questionnaire_raw_data!KE88</f>
        <v>3</v>
      </c>
      <c r="V88" s="38">
        <f>v1_Questionnaire_raw_data!KF88</f>
        <v>25</v>
      </c>
      <c r="W88" s="38">
        <f>v1_Questionnaire_raw_data!MV88</f>
        <v>65</v>
      </c>
      <c r="X88" s="38">
        <f>v1_Questionnaire_raw_data!NK88</f>
        <v>30</v>
      </c>
      <c r="Y88">
        <v>2</v>
      </c>
      <c r="Z88" t="s">
        <v>1257</v>
      </c>
      <c r="AA88" s="28">
        <v>27.941307323750834</v>
      </c>
      <c r="AB88">
        <v>3</v>
      </c>
      <c r="AC88" t="s">
        <v>1258</v>
      </c>
      <c r="AD88">
        <v>4</v>
      </c>
      <c r="AE88">
        <v>78.214349999999996</v>
      </c>
    </row>
    <row r="89" spans="1:31" x14ac:dyDescent="0.2">
      <c r="A89" t="s">
        <v>177</v>
      </c>
      <c r="B89">
        <v>88</v>
      </c>
      <c r="C89" s="26">
        <v>42866</v>
      </c>
      <c r="D89" s="38">
        <f>v1_Questionnaire_raw_data!V89</f>
        <v>7</v>
      </c>
      <c r="E89" s="38">
        <f>v1_Questionnaire_raw_data!AJ89</f>
        <v>12</v>
      </c>
      <c r="F89" s="38">
        <f>v1_Questionnaire_raw_data!AK89</f>
        <v>0</v>
      </c>
      <c r="G89" s="38">
        <f>v1_Questionnaire_raw_data!AL89</f>
        <v>8</v>
      </c>
      <c r="H89" s="38">
        <f>v1_Questionnaire_raw_data!AM89</f>
        <v>20</v>
      </c>
      <c r="I89" s="63">
        <f>v1_Questionnaire_raw_data!FK89</f>
        <v>5</v>
      </c>
      <c r="J89" s="38">
        <f>v1_Questionnaire_raw_data!FV89</f>
        <v>15</v>
      </c>
      <c r="K89" s="38">
        <f>v1_Questionnaire_raw_data!FW89</f>
        <v>17</v>
      </c>
      <c r="L89" s="38">
        <f>v1_Questionnaire_raw_data!HD89</f>
        <v>1</v>
      </c>
      <c r="M89" s="38">
        <f>v1_Questionnaire_raw_data!HE89</f>
        <v>1.3333333333333333</v>
      </c>
      <c r="N89" s="38">
        <f>v1_Questionnaire_raw_data!HF89</f>
        <v>1</v>
      </c>
      <c r="O89" s="38">
        <f>v1_Questionnaire_raw_data!HG89</f>
        <v>0.2857142857142857</v>
      </c>
      <c r="P89" s="38">
        <f>v1_Questionnaire_raw_data!HH89</f>
        <v>0.4</v>
      </c>
      <c r="Q89" s="38">
        <f>v1_Questionnaire_raw_data!HI89</f>
        <v>1.25</v>
      </c>
      <c r="R89" s="38">
        <f>v1_Questionnaire_raw_data!HJ89</f>
        <v>0</v>
      </c>
      <c r="S89" s="38">
        <f>v1_Questionnaire_raw_data!HK89</f>
        <v>3</v>
      </c>
      <c r="T89" s="38">
        <f>v1_Questionnaire_raw_data!KD89</f>
        <v>2</v>
      </c>
      <c r="U89" s="38">
        <f>v1_Questionnaire_raw_data!KE89</f>
        <v>1</v>
      </c>
      <c r="V89" s="38">
        <f>v1_Questionnaire_raw_data!KF89</f>
        <v>3</v>
      </c>
      <c r="W89" s="38">
        <f>v1_Questionnaire_raw_data!MV89</f>
        <v>65</v>
      </c>
      <c r="X89" s="38">
        <f>v1_Questionnaire_raw_data!NK89</f>
        <v>18</v>
      </c>
      <c r="Y89">
        <v>1</v>
      </c>
      <c r="Z89" t="s">
        <v>1256</v>
      </c>
      <c r="AA89" s="28">
        <v>62.805954825462095</v>
      </c>
      <c r="AB89">
        <v>5</v>
      </c>
      <c r="AC89" t="s">
        <v>1260</v>
      </c>
      <c r="AD89">
        <v>3</v>
      </c>
      <c r="AE89">
        <v>521.42899999999997</v>
      </c>
    </row>
    <row r="90" spans="1:31" x14ac:dyDescent="0.2">
      <c r="A90" t="s">
        <v>178</v>
      </c>
      <c r="B90">
        <v>89</v>
      </c>
      <c r="C90" s="26">
        <v>42851</v>
      </c>
      <c r="D90" s="38">
        <f>v1_Questionnaire_raw_data!V90</f>
        <v>23</v>
      </c>
      <c r="E90" s="38">
        <f>v1_Questionnaire_raw_data!AJ90</f>
        <v>16</v>
      </c>
      <c r="F90" s="38">
        <f>v1_Questionnaire_raw_data!AK90</f>
        <v>4</v>
      </c>
      <c r="G90" s="38">
        <f>v1_Questionnaire_raw_data!AL90</f>
        <v>18</v>
      </c>
      <c r="H90" s="38">
        <f>v1_Questionnaire_raw_data!AM90</f>
        <v>38</v>
      </c>
      <c r="I90" s="63">
        <f>v1_Questionnaire_raw_data!FK90</f>
        <v>12</v>
      </c>
      <c r="J90" s="38">
        <f>v1_Questionnaire_raw_data!FV90</f>
        <v>29</v>
      </c>
      <c r="K90" s="38">
        <f>v1_Questionnaire_raw_data!FW90</f>
        <v>14</v>
      </c>
      <c r="L90" s="38">
        <f>v1_Questionnaire_raw_data!HD90</f>
        <v>5</v>
      </c>
      <c r="M90" s="38">
        <f>v1_Questionnaire_raw_data!HE90</f>
        <v>2.6666666666666665</v>
      </c>
      <c r="N90" s="38">
        <f>v1_Questionnaire_raw_data!HF90</f>
        <v>3.3333333333333335</v>
      </c>
      <c r="O90" s="38">
        <f>v1_Questionnaire_raw_data!HG90</f>
        <v>3.2857142857142856</v>
      </c>
      <c r="P90" s="38">
        <f>v1_Questionnaire_raw_data!HH90</f>
        <v>5</v>
      </c>
      <c r="Q90" s="38">
        <f>v1_Questionnaire_raw_data!HI90</f>
        <v>5</v>
      </c>
      <c r="R90" s="38">
        <f>v1_Questionnaire_raw_data!HJ90</f>
        <v>5</v>
      </c>
      <c r="S90" s="38">
        <f>v1_Questionnaire_raw_data!HK90</f>
        <v>5</v>
      </c>
      <c r="T90" s="38">
        <f>v1_Questionnaire_raw_data!KD90</f>
        <v>24</v>
      </c>
      <c r="U90" s="38">
        <f>v1_Questionnaire_raw_data!KE90</f>
        <v>5</v>
      </c>
      <c r="V90" s="38">
        <f>v1_Questionnaire_raw_data!KF90</f>
        <v>29</v>
      </c>
      <c r="W90" s="38">
        <f>v1_Questionnaire_raw_data!MV90</f>
        <v>51</v>
      </c>
      <c r="X90" s="38">
        <f>v1_Questionnaire_raw_data!NK90</f>
        <v>36</v>
      </c>
      <c r="Y90">
        <v>2</v>
      </c>
      <c r="Z90" t="s">
        <v>1257</v>
      </c>
      <c r="AA90" s="28">
        <v>49.413928815879444</v>
      </c>
      <c r="AB90">
        <v>3</v>
      </c>
      <c r="AC90" t="s">
        <v>1258</v>
      </c>
      <c r="AD90">
        <v>2</v>
      </c>
      <c r="AE90">
        <v>104</v>
      </c>
    </row>
    <row r="91" spans="1:31" x14ac:dyDescent="0.2">
      <c r="A91" t="s">
        <v>179</v>
      </c>
      <c r="B91">
        <v>90</v>
      </c>
      <c r="C91" s="26">
        <v>42825</v>
      </c>
      <c r="D91" s="38">
        <f>v1_Questionnaire_raw_data!V91</f>
        <v>15</v>
      </c>
      <c r="E91" s="38">
        <f>v1_Questionnaire_raw_data!AJ91</f>
        <v>12</v>
      </c>
      <c r="F91" s="38">
        <f>v1_Questionnaire_raw_data!AK91</f>
        <v>3</v>
      </c>
      <c r="G91" s="38">
        <f>v1_Questionnaire_raw_data!AL91</f>
        <v>8</v>
      </c>
      <c r="H91" s="38">
        <f>v1_Questionnaire_raw_data!AM91</f>
        <v>23</v>
      </c>
      <c r="I91" s="63">
        <f>v1_Questionnaire_raw_data!FK91</f>
        <v>6</v>
      </c>
      <c r="J91" s="38">
        <f>v1_Questionnaire_raw_data!FV91</f>
        <v>31</v>
      </c>
      <c r="K91" s="38">
        <f>v1_Questionnaire_raw_data!FW91</f>
        <v>23</v>
      </c>
      <c r="L91" s="38">
        <f>v1_Questionnaire_raw_data!HD91</f>
        <v>3.75</v>
      </c>
      <c r="M91" s="38">
        <f>v1_Questionnaire_raw_data!HE91</f>
        <v>2</v>
      </c>
      <c r="N91" s="38">
        <f>v1_Questionnaire_raw_data!HF91</f>
        <v>3.3333333333333335</v>
      </c>
      <c r="O91" s="38">
        <f>v1_Questionnaire_raw_data!HG91</f>
        <v>3.8571428571428572</v>
      </c>
      <c r="P91" s="38">
        <f>v1_Questionnaire_raw_data!HH91</f>
        <v>3.6</v>
      </c>
      <c r="Q91" s="38">
        <f>v1_Questionnaire_raw_data!HI91</f>
        <v>1.5</v>
      </c>
      <c r="R91" s="38">
        <f>v1_Questionnaire_raw_data!HJ91</f>
        <v>2.3333333333333335</v>
      </c>
      <c r="S91" s="38">
        <f>v1_Questionnaire_raw_data!HK91</f>
        <v>2.3333333333333335</v>
      </c>
      <c r="T91" s="38">
        <f>v1_Questionnaire_raw_data!KD91</f>
        <v>23</v>
      </c>
      <c r="U91" s="38">
        <f>v1_Questionnaire_raw_data!KE91</f>
        <v>9</v>
      </c>
      <c r="V91" s="38">
        <f>v1_Questionnaire_raw_data!KF91</f>
        <v>32</v>
      </c>
      <c r="W91" s="38">
        <f>v1_Questionnaire_raw_data!MV91</f>
        <v>67</v>
      </c>
      <c r="X91" s="38">
        <f>v1_Questionnaire_raw_data!NK91</f>
        <v>34</v>
      </c>
      <c r="Y91">
        <v>2</v>
      </c>
      <c r="Z91" t="s">
        <v>1257</v>
      </c>
      <c r="AA91" s="28">
        <v>68.26916495550995</v>
      </c>
      <c r="AB91">
        <v>5</v>
      </c>
      <c r="AC91" t="s">
        <v>1260</v>
      </c>
      <c r="AD91">
        <v>2</v>
      </c>
      <c r="AE91">
        <v>104.28579999999999</v>
      </c>
    </row>
    <row r="92" spans="1:31" x14ac:dyDescent="0.2">
      <c r="A92" t="s">
        <v>180</v>
      </c>
      <c r="B92">
        <v>91</v>
      </c>
      <c r="C92" s="26">
        <v>42851</v>
      </c>
      <c r="D92" s="38">
        <f>v1_Questionnaire_raw_data!V92</f>
        <v>10</v>
      </c>
      <c r="E92" s="38">
        <f>v1_Questionnaire_raw_data!AJ92</f>
        <v>7</v>
      </c>
      <c r="F92" s="38">
        <f>v1_Questionnaire_raw_data!AK92</f>
        <v>6</v>
      </c>
      <c r="G92" s="38">
        <f>v1_Questionnaire_raw_data!AL92</f>
        <v>14</v>
      </c>
      <c r="H92" s="38">
        <f>v1_Questionnaire_raw_data!AM92</f>
        <v>27</v>
      </c>
      <c r="I92" s="63">
        <f>v1_Questionnaire_raw_data!FK92</f>
        <v>9</v>
      </c>
      <c r="J92" s="38">
        <f>v1_Questionnaire_raw_data!FV92</f>
        <v>125</v>
      </c>
      <c r="K92" s="38">
        <f>v1_Questionnaire_raw_data!FW92</f>
        <v>109</v>
      </c>
      <c r="L92" s="38">
        <f>v1_Questionnaire_raw_data!HD92</f>
        <v>4.75</v>
      </c>
      <c r="M92" s="38">
        <f>v1_Questionnaire_raw_data!HE92</f>
        <v>3.6666666666666665</v>
      </c>
      <c r="N92" s="38">
        <f>v1_Questionnaire_raw_data!HF92</f>
        <v>2.6666666666666665</v>
      </c>
      <c r="O92" s="38">
        <f>v1_Questionnaire_raw_data!HG92</f>
        <v>3.1428571428571428</v>
      </c>
      <c r="P92" s="38">
        <f>v1_Questionnaire_raw_data!HH92</f>
        <v>1.4</v>
      </c>
      <c r="Q92" s="38">
        <f>v1_Questionnaire_raw_data!HI92</f>
        <v>1</v>
      </c>
      <c r="R92" s="38">
        <f>v1_Questionnaire_raw_data!HJ92</f>
        <v>1.6666666666666667</v>
      </c>
      <c r="S92" s="38">
        <f>v1_Questionnaire_raw_data!HK92</f>
        <v>1</v>
      </c>
      <c r="T92" s="38">
        <f>v1_Questionnaire_raw_data!KD92</f>
        <v>23</v>
      </c>
      <c r="U92" s="38">
        <f>v1_Questionnaire_raw_data!KE92</f>
        <v>5</v>
      </c>
      <c r="V92" s="38">
        <f>v1_Questionnaire_raw_data!KF92</f>
        <v>28</v>
      </c>
      <c r="W92" s="38">
        <f>v1_Questionnaire_raw_data!MV92</f>
        <v>66</v>
      </c>
      <c r="X92" s="38">
        <f>v1_Questionnaire_raw_data!NK92</f>
        <v>30</v>
      </c>
      <c r="Y92">
        <v>1</v>
      </c>
      <c r="Z92" t="s">
        <v>1256</v>
      </c>
      <c r="AA92" s="28">
        <v>24.946783025324976</v>
      </c>
      <c r="AB92">
        <v>5</v>
      </c>
      <c r="AC92" t="s">
        <v>1260</v>
      </c>
      <c r="AD92">
        <v>2</v>
      </c>
      <c r="AE92">
        <v>338.92885000000001</v>
      </c>
    </row>
    <row r="93" spans="1:31" x14ac:dyDescent="0.2">
      <c r="A93" t="s">
        <v>181</v>
      </c>
      <c r="B93">
        <v>92</v>
      </c>
      <c r="C93" s="26">
        <v>42849</v>
      </c>
      <c r="D93" s="38">
        <f>v1_Questionnaire_raw_data!V93</f>
        <v>21</v>
      </c>
      <c r="E93" s="38">
        <f>v1_Questionnaire_raw_data!AJ93</f>
        <v>9</v>
      </c>
      <c r="F93" s="38">
        <f>v1_Questionnaire_raw_data!AK93</f>
        <v>9</v>
      </c>
      <c r="G93" s="38">
        <f>v1_Questionnaire_raw_data!AL93</f>
        <v>10</v>
      </c>
      <c r="H93" s="38">
        <f>v1_Questionnaire_raw_data!AM93</f>
        <v>28</v>
      </c>
      <c r="I93" s="63">
        <f>v1_Questionnaire_raw_data!FK93</f>
        <v>22</v>
      </c>
      <c r="J93" s="38">
        <f>v1_Questionnaire_raw_data!FV93</f>
        <v>28</v>
      </c>
      <c r="K93" s="38">
        <f>v1_Questionnaire_raw_data!FW93</f>
        <v>22</v>
      </c>
      <c r="L93" s="38">
        <f>v1_Questionnaire_raw_data!HD93</f>
        <v>4</v>
      </c>
      <c r="M93" s="38">
        <f>v1_Questionnaire_raw_data!HE93</f>
        <v>3.3333333333333335</v>
      </c>
      <c r="N93" s="38">
        <f>v1_Questionnaire_raw_data!HF93</f>
        <v>3</v>
      </c>
      <c r="O93" s="38">
        <f>v1_Questionnaire_raw_data!HG93</f>
        <v>1.7142857142857142</v>
      </c>
      <c r="P93" s="38">
        <f>v1_Questionnaire_raw_data!HH93</f>
        <v>3.8</v>
      </c>
      <c r="Q93" s="38">
        <f>v1_Questionnaire_raw_data!HI93</f>
        <v>2.5</v>
      </c>
      <c r="R93" s="38">
        <f>v1_Questionnaire_raw_data!HJ93</f>
        <v>2.3333333333333335</v>
      </c>
      <c r="S93" s="38">
        <f>v1_Questionnaire_raw_data!HK93</f>
        <v>1.6666666666666667</v>
      </c>
      <c r="T93" s="38">
        <f>v1_Questionnaire_raw_data!KD93</f>
        <v>12</v>
      </c>
      <c r="U93" s="38">
        <f>v1_Questionnaire_raw_data!KE93</f>
        <v>2</v>
      </c>
      <c r="V93" s="38">
        <f>v1_Questionnaire_raw_data!KF93</f>
        <v>14</v>
      </c>
      <c r="W93" s="38">
        <f>v1_Questionnaire_raw_data!MV93</f>
        <v>77</v>
      </c>
      <c r="X93" s="38">
        <f>v1_Questionnaire_raw_data!NK93</f>
        <v>22</v>
      </c>
      <c r="Y93">
        <v>2</v>
      </c>
      <c r="Z93" t="s">
        <v>1257</v>
      </c>
      <c r="AA93" s="28">
        <v>66.79654346338134</v>
      </c>
      <c r="AB93">
        <v>5</v>
      </c>
      <c r="AC93" t="s">
        <v>1260</v>
      </c>
      <c r="AD93">
        <v>2</v>
      </c>
      <c r="AE93">
        <v>182.50014999999999</v>
      </c>
    </row>
    <row r="94" spans="1:31" x14ac:dyDescent="0.2">
      <c r="A94" t="s">
        <v>182</v>
      </c>
      <c r="B94">
        <v>93</v>
      </c>
      <c r="C94" s="26">
        <v>42901</v>
      </c>
      <c r="D94" s="38">
        <f>v1_Questionnaire_raw_data!V94</f>
        <v>4</v>
      </c>
      <c r="E94" s="38">
        <f>v1_Questionnaire_raw_data!AJ94</f>
        <v>5</v>
      </c>
      <c r="F94" s="38">
        <f>v1_Questionnaire_raw_data!AK94</f>
        <v>0</v>
      </c>
      <c r="G94" s="38">
        <f>v1_Questionnaire_raw_data!AL94</f>
        <v>0</v>
      </c>
      <c r="H94" s="38">
        <f>v1_Questionnaire_raw_data!AM94</f>
        <v>5</v>
      </c>
      <c r="I94" s="63">
        <f>v1_Questionnaire_raw_data!FK94</f>
        <v>3</v>
      </c>
      <c r="J94" s="38">
        <f>v1_Questionnaire_raw_data!FV94</f>
        <v>29</v>
      </c>
      <c r="K94" s="38">
        <f>v1_Questionnaire_raw_data!FW94</f>
        <v>24</v>
      </c>
      <c r="L94" s="38">
        <f>v1_Questionnaire_raw_data!HD94</f>
        <v>5</v>
      </c>
      <c r="M94" s="38">
        <f>v1_Questionnaire_raw_data!HE94</f>
        <v>5</v>
      </c>
      <c r="N94" s="38">
        <f>v1_Questionnaire_raw_data!HF94</f>
        <v>3.6666666666666665</v>
      </c>
      <c r="O94" s="38">
        <f>v1_Questionnaire_raw_data!HG94</f>
        <v>4.4285714285714288</v>
      </c>
      <c r="P94" s="38">
        <f>v1_Questionnaire_raw_data!HH94</f>
        <v>4.4000000000000004</v>
      </c>
      <c r="Q94" s="38">
        <f>v1_Questionnaire_raw_data!HI94</f>
        <v>4.25</v>
      </c>
      <c r="R94" s="38">
        <f>v1_Questionnaire_raw_data!HJ94</f>
        <v>3</v>
      </c>
      <c r="S94" s="38">
        <f>v1_Questionnaire_raw_data!HK94</f>
        <v>5</v>
      </c>
      <c r="T94" s="38">
        <f>v1_Questionnaire_raw_data!KD94</f>
        <v>4</v>
      </c>
      <c r="U94" s="38">
        <f>v1_Questionnaire_raw_data!KE94</f>
        <v>0</v>
      </c>
      <c r="V94" s="38">
        <f>v1_Questionnaire_raw_data!KF94</f>
        <v>4</v>
      </c>
      <c r="W94" s="38">
        <f>v1_Questionnaire_raw_data!MV94</f>
        <v>55</v>
      </c>
      <c r="X94" s="38">
        <f>v1_Questionnaire_raw_data!NK94</f>
        <v>8</v>
      </c>
      <c r="Y94">
        <v>1</v>
      </c>
      <c r="Z94" t="s">
        <v>1256</v>
      </c>
      <c r="AA94" s="28">
        <v>59.71440793976717</v>
      </c>
      <c r="AB94">
        <v>3</v>
      </c>
      <c r="AC94" t="s">
        <v>1258</v>
      </c>
      <c r="AD94">
        <v>2</v>
      </c>
      <c r="AE94">
        <v>540</v>
      </c>
    </row>
    <row r="95" spans="1:31" x14ac:dyDescent="0.2">
      <c r="A95" t="s">
        <v>183</v>
      </c>
      <c r="B95">
        <v>94</v>
      </c>
      <c r="C95" s="26">
        <v>42849</v>
      </c>
      <c r="D95" s="38">
        <f>v1_Questionnaire_raw_data!V95</f>
        <v>22</v>
      </c>
      <c r="E95" s="38">
        <f>v1_Questionnaire_raw_data!AJ95</f>
        <v>16</v>
      </c>
      <c r="F95" s="38">
        <f>v1_Questionnaire_raw_data!AK95</f>
        <v>6</v>
      </c>
      <c r="G95" s="38">
        <f>v1_Questionnaire_raw_data!AL95</f>
        <v>18</v>
      </c>
      <c r="H95" s="38">
        <f>v1_Questionnaire_raw_data!AM95</f>
        <v>40</v>
      </c>
      <c r="I95" s="63">
        <f>v1_Questionnaire_raw_data!FK95</f>
        <v>31</v>
      </c>
      <c r="J95" s="38">
        <f>v1_Questionnaire_raw_data!FV95</f>
        <v>16</v>
      </c>
      <c r="K95" s="38">
        <f>v1_Questionnaire_raw_data!FW95</f>
        <v>7</v>
      </c>
      <c r="L95" s="38">
        <f>v1_Questionnaire_raw_data!HD95</f>
        <v>1.5</v>
      </c>
      <c r="M95" s="38">
        <f>v1_Questionnaire_raw_data!HE95</f>
        <v>1.3333333333333333</v>
      </c>
      <c r="N95" s="38">
        <f>v1_Questionnaire_raw_data!HF95</f>
        <v>3</v>
      </c>
      <c r="O95" s="38">
        <f>v1_Questionnaire_raw_data!HG95</f>
        <v>0</v>
      </c>
      <c r="P95" s="38">
        <f>v1_Questionnaire_raw_data!HH95</f>
        <v>2</v>
      </c>
      <c r="Q95" s="38">
        <f>v1_Questionnaire_raw_data!HI95</f>
        <v>0</v>
      </c>
      <c r="R95" s="38">
        <f>v1_Questionnaire_raw_data!HJ95</f>
        <v>0.33333333333333331</v>
      </c>
      <c r="S95" s="38">
        <f>v1_Questionnaire_raw_data!HK95</f>
        <v>1.6666666666666667</v>
      </c>
      <c r="T95" s="38">
        <f>v1_Questionnaire_raw_data!KD95</f>
        <v>20</v>
      </c>
      <c r="U95" s="38">
        <f>v1_Questionnaire_raw_data!KE95</f>
        <v>7</v>
      </c>
      <c r="V95" s="38">
        <f>v1_Questionnaire_raw_data!KF95</f>
        <v>27</v>
      </c>
      <c r="W95" s="38">
        <f>v1_Questionnaire_raw_data!MV95</f>
        <v>78</v>
      </c>
      <c r="X95" s="38">
        <f>v1_Questionnaire_raw_data!NK95</f>
        <v>46</v>
      </c>
      <c r="Y95">
        <v>1</v>
      </c>
      <c r="Z95" t="s">
        <v>1256</v>
      </c>
      <c r="AA95" s="28">
        <v>58.586071184120556</v>
      </c>
      <c r="AB95">
        <v>5</v>
      </c>
      <c r="AC95" t="s">
        <v>1260</v>
      </c>
      <c r="AD95">
        <v>2</v>
      </c>
      <c r="AE95">
        <v>1042.8579999999999</v>
      </c>
    </row>
    <row r="96" spans="1:31" x14ac:dyDescent="0.2">
      <c r="A96" t="s">
        <v>184</v>
      </c>
      <c r="B96">
        <v>95</v>
      </c>
      <c r="C96" s="26">
        <v>42895</v>
      </c>
      <c r="D96" s="38">
        <f>v1_Questionnaire_raw_data!V96</f>
        <v>10</v>
      </c>
      <c r="E96" s="38">
        <f>v1_Questionnaire_raw_data!AJ96</f>
        <v>7</v>
      </c>
      <c r="F96" s="38">
        <f>v1_Questionnaire_raw_data!AK96</f>
        <v>3</v>
      </c>
      <c r="G96" s="38">
        <f>v1_Questionnaire_raw_data!AL96</f>
        <v>4</v>
      </c>
      <c r="H96" s="38">
        <f>v1_Questionnaire_raw_data!AM96</f>
        <v>14</v>
      </c>
      <c r="I96" s="63">
        <f>v1_Questionnaire_raw_data!FK96</f>
        <v>3</v>
      </c>
      <c r="J96" s="38">
        <f>v1_Questionnaire_raw_data!FV96</f>
        <v>28</v>
      </c>
      <c r="K96" s="38">
        <f>v1_Questionnaire_raw_data!FW96</f>
        <v>20</v>
      </c>
      <c r="L96" s="38">
        <f>v1_Questionnaire_raw_data!HD96</f>
        <v>3</v>
      </c>
      <c r="M96" s="38">
        <f>v1_Questionnaire_raw_data!HE96</f>
        <v>3.6666666666666665</v>
      </c>
      <c r="N96" s="38">
        <f>v1_Questionnaire_raw_data!HF96</f>
        <v>1.6666666666666667</v>
      </c>
      <c r="O96" s="38">
        <f>v1_Questionnaire_raw_data!HG96</f>
        <v>2.4285714285714284</v>
      </c>
      <c r="P96" s="38">
        <f>v1_Questionnaire_raw_data!HH96</f>
        <v>1.8</v>
      </c>
      <c r="Q96" s="38">
        <f>v1_Questionnaire_raw_data!HI96</f>
        <v>2.25</v>
      </c>
      <c r="R96" s="38">
        <f>v1_Questionnaire_raw_data!HJ96</f>
        <v>1.6666666666666667</v>
      </c>
      <c r="S96" s="38">
        <f>v1_Questionnaire_raw_data!HK96</f>
        <v>2</v>
      </c>
      <c r="T96" s="38">
        <f>v1_Questionnaire_raw_data!KD96</f>
        <v>21</v>
      </c>
      <c r="U96" s="38">
        <f>v1_Questionnaire_raw_data!KE96</f>
        <v>2</v>
      </c>
      <c r="V96" s="38">
        <f>v1_Questionnaire_raw_data!KF96</f>
        <v>23</v>
      </c>
      <c r="W96" s="38">
        <f>v1_Questionnaire_raw_data!MV96</f>
        <v>52</v>
      </c>
      <c r="X96" s="38">
        <f>v1_Questionnaire_raw_data!NK96</f>
        <v>34</v>
      </c>
      <c r="Y96">
        <v>2</v>
      </c>
      <c r="Z96" t="s">
        <v>1257</v>
      </c>
      <c r="AA96" s="28">
        <v>46.44524298425722</v>
      </c>
      <c r="AB96">
        <v>3</v>
      </c>
      <c r="AC96" t="s">
        <v>1258</v>
      </c>
      <c r="AD96">
        <v>2</v>
      </c>
      <c r="AE96">
        <v>350</v>
      </c>
    </row>
    <row r="97" spans="1:31" x14ac:dyDescent="0.2">
      <c r="A97" t="s">
        <v>185</v>
      </c>
      <c r="B97">
        <v>96</v>
      </c>
      <c r="C97" s="26">
        <v>42881</v>
      </c>
      <c r="D97" s="38">
        <f>v1_Questionnaire_raw_data!V97</f>
        <v>5</v>
      </c>
      <c r="E97" s="38">
        <f>v1_Questionnaire_raw_data!AJ97</f>
        <v>7</v>
      </c>
      <c r="F97" s="38">
        <f>v1_Questionnaire_raw_data!AK97</f>
        <v>2</v>
      </c>
      <c r="G97" s="38">
        <f>v1_Questionnaire_raw_data!AL97</f>
        <v>6</v>
      </c>
      <c r="H97" s="38">
        <f>v1_Questionnaire_raw_data!AM97</f>
        <v>15</v>
      </c>
      <c r="I97" s="63">
        <f>v1_Questionnaire_raw_data!FK97</f>
        <v>5</v>
      </c>
      <c r="J97" s="38">
        <f>v1_Questionnaire_raw_data!FV97</f>
        <v>24</v>
      </c>
      <c r="K97" s="38">
        <f>v1_Questionnaire_raw_data!FW97</f>
        <v>18</v>
      </c>
      <c r="L97" s="38">
        <f>v1_Questionnaire_raw_data!HD97</f>
        <v>3.25</v>
      </c>
      <c r="M97" s="38">
        <f>v1_Questionnaire_raw_data!HE97</f>
        <v>2.6666666666666665</v>
      </c>
      <c r="N97" s="38">
        <f>v1_Questionnaire_raw_data!HF97</f>
        <v>2</v>
      </c>
      <c r="O97" s="38">
        <f>v1_Questionnaire_raw_data!HG97</f>
        <v>2.7142857142857144</v>
      </c>
      <c r="P97" s="38">
        <f>v1_Questionnaire_raw_data!HH97</f>
        <v>4</v>
      </c>
      <c r="Q97" s="38">
        <f>v1_Questionnaire_raw_data!HI97</f>
        <v>2.5</v>
      </c>
      <c r="R97" s="38">
        <f>v1_Questionnaire_raw_data!HJ97</f>
        <v>3</v>
      </c>
      <c r="S97" s="38">
        <f>v1_Questionnaire_raw_data!HK97</f>
        <v>4</v>
      </c>
      <c r="T97" s="38">
        <f>v1_Questionnaire_raw_data!KD97</f>
        <v>12</v>
      </c>
      <c r="U97" s="38">
        <f>v1_Questionnaire_raw_data!KE97</f>
        <v>1</v>
      </c>
      <c r="V97" s="38">
        <f>v1_Questionnaire_raw_data!KF97</f>
        <v>13</v>
      </c>
      <c r="W97" s="38">
        <f>v1_Questionnaire_raw_data!MV97</f>
        <v>57</v>
      </c>
      <c r="X97" s="38">
        <f>v1_Questionnaire_raw_data!NK97</f>
        <v>20</v>
      </c>
      <c r="Y97">
        <v>1</v>
      </c>
      <c r="Z97" t="s">
        <v>1256</v>
      </c>
      <c r="AA97" s="28">
        <v>37.049281314168411</v>
      </c>
      <c r="AB97">
        <v>5</v>
      </c>
      <c r="AC97" t="s">
        <v>1260</v>
      </c>
      <c r="AD97">
        <v>2</v>
      </c>
      <c r="AE97">
        <v>80</v>
      </c>
    </row>
    <row r="98" spans="1:31" x14ac:dyDescent="0.2">
      <c r="A98" t="s">
        <v>186</v>
      </c>
      <c r="B98">
        <v>97</v>
      </c>
      <c r="C98" s="26">
        <v>42857</v>
      </c>
      <c r="D98" s="38">
        <f>v1_Questionnaire_raw_data!V98</f>
        <v>10</v>
      </c>
      <c r="E98" s="38">
        <f>v1_Questionnaire_raw_data!AJ98</f>
        <v>5</v>
      </c>
      <c r="F98" s="38">
        <f>v1_Questionnaire_raw_data!AK98</f>
        <v>1</v>
      </c>
      <c r="G98" s="38">
        <f>v1_Questionnaire_raw_data!AL98</f>
        <v>0</v>
      </c>
      <c r="H98" s="38">
        <f>v1_Questionnaire_raw_data!AM98</f>
        <v>6</v>
      </c>
      <c r="I98" s="63">
        <f>v1_Questionnaire_raw_data!FK98</f>
        <v>7</v>
      </c>
      <c r="J98" s="38">
        <f>v1_Questionnaire_raw_data!FV98</f>
        <v>33</v>
      </c>
      <c r="K98" s="38">
        <f>v1_Questionnaire_raw_data!FW98</f>
        <v>21</v>
      </c>
      <c r="L98" s="38">
        <f>v1_Questionnaire_raw_data!HD98</f>
        <v>2.75</v>
      </c>
      <c r="M98" s="38">
        <f>v1_Questionnaire_raw_data!HE98</f>
        <v>2.6666666666666665</v>
      </c>
      <c r="N98" s="38">
        <f>v1_Questionnaire_raw_data!HF98</f>
        <v>2.3333333333333335</v>
      </c>
      <c r="O98" s="38">
        <f>v1_Questionnaire_raw_data!HG98</f>
        <v>3.1428571428571428</v>
      </c>
      <c r="P98" s="38">
        <f>v1_Questionnaire_raw_data!HH98</f>
        <v>3</v>
      </c>
      <c r="Q98" s="38">
        <f>v1_Questionnaire_raw_data!HI98</f>
        <v>3</v>
      </c>
      <c r="R98" s="38">
        <f>v1_Questionnaire_raw_data!HJ98</f>
        <v>1.6666666666666667</v>
      </c>
      <c r="S98" s="38">
        <f>v1_Questionnaire_raw_data!HK98</f>
        <v>3</v>
      </c>
      <c r="T98" s="38">
        <f>v1_Questionnaire_raw_data!KD98</f>
        <v>13</v>
      </c>
      <c r="U98" s="38">
        <f>v1_Questionnaire_raw_data!KE98</f>
        <v>0</v>
      </c>
      <c r="V98" s="38">
        <f>v1_Questionnaire_raw_data!KF98</f>
        <v>13</v>
      </c>
      <c r="W98" s="38">
        <f>v1_Questionnaire_raw_data!MV98</f>
        <v>70</v>
      </c>
      <c r="X98" s="38">
        <f>v1_Questionnaire_raw_data!NK98</f>
        <v>18</v>
      </c>
      <c r="Y98">
        <v>1</v>
      </c>
      <c r="Z98" t="s">
        <v>1256</v>
      </c>
      <c r="AA98" s="28">
        <v>61.333333333333258</v>
      </c>
      <c r="AB98">
        <v>5</v>
      </c>
      <c r="AC98" t="s">
        <v>1260</v>
      </c>
      <c r="AD98">
        <v>2</v>
      </c>
      <c r="AE98">
        <v>1000</v>
      </c>
    </row>
    <row r="99" spans="1:31" x14ac:dyDescent="0.2">
      <c r="A99" t="s">
        <v>187</v>
      </c>
      <c r="B99">
        <v>98</v>
      </c>
      <c r="C99" s="26">
        <v>42870</v>
      </c>
      <c r="D99" s="38">
        <f>v1_Questionnaire_raw_data!V99</f>
        <v>25</v>
      </c>
      <c r="E99" s="38">
        <f>v1_Questionnaire_raw_data!AJ99</f>
        <v>16</v>
      </c>
      <c r="F99" s="38">
        <f>v1_Questionnaire_raw_data!AK99</f>
        <v>12</v>
      </c>
      <c r="G99" s="38">
        <f>v1_Questionnaire_raw_data!AL99</f>
        <v>23</v>
      </c>
      <c r="H99" s="38">
        <f>v1_Questionnaire_raw_data!AM99</f>
        <v>51</v>
      </c>
      <c r="I99" s="63">
        <f>v1_Questionnaire_raw_data!FK99</f>
        <v>32</v>
      </c>
      <c r="J99" s="38">
        <f>v1_Questionnaire_raw_data!FV99</f>
        <v>41</v>
      </c>
      <c r="K99" s="38">
        <f>v1_Questionnaire_raw_data!FW99</f>
        <v>27</v>
      </c>
      <c r="L99" s="38">
        <f>v1_Questionnaire_raw_data!HD99</f>
        <v>4</v>
      </c>
      <c r="M99" s="38">
        <f>v1_Questionnaire_raw_data!HE99</f>
        <v>4</v>
      </c>
      <c r="N99" s="38">
        <f>v1_Questionnaire_raw_data!HF99</f>
        <v>4.333333333333333</v>
      </c>
      <c r="O99" s="38">
        <f>v1_Questionnaire_raw_data!HG99</f>
        <v>4.1428571428571432</v>
      </c>
      <c r="P99" s="38">
        <f>v1_Questionnaire_raw_data!HH99</f>
        <v>4.8</v>
      </c>
      <c r="Q99" s="38">
        <f>v1_Questionnaire_raw_data!HI99</f>
        <v>4.75</v>
      </c>
      <c r="R99" s="38">
        <f>v1_Questionnaire_raw_data!HJ99</f>
        <v>4.333333333333333</v>
      </c>
      <c r="S99" s="38">
        <f>v1_Questionnaire_raw_data!HK99</f>
        <v>3.3333333333333335</v>
      </c>
      <c r="T99" s="38">
        <f>v1_Questionnaire_raw_data!KD99</f>
        <v>22</v>
      </c>
      <c r="U99" s="38">
        <f>v1_Questionnaire_raw_data!KE99</f>
        <v>10</v>
      </c>
      <c r="V99" s="38">
        <f>v1_Questionnaire_raw_data!KF99</f>
        <v>32</v>
      </c>
      <c r="W99" s="38">
        <f>v1_Questionnaire_raw_data!MV99</f>
        <v>56</v>
      </c>
      <c r="X99" s="38">
        <f>v1_Questionnaire_raw_data!NK99</f>
        <v>52</v>
      </c>
      <c r="Y99">
        <v>1</v>
      </c>
      <c r="Z99" t="s">
        <v>1256</v>
      </c>
      <c r="AA99" s="28">
        <v>33.553216974675024</v>
      </c>
      <c r="AB99">
        <v>1</v>
      </c>
      <c r="AC99" t="s">
        <v>1262</v>
      </c>
      <c r="AD99">
        <v>1</v>
      </c>
      <c r="AE99">
        <v>208.57159999999999</v>
      </c>
    </row>
    <row r="100" spans="1:31" x14ac:dyDescent="0.2">
      <c r="A100" t="s">
        <v>188</v>
      </c>
      <c r="B100">
        <v>99</v>
      </c>
      <c r="C100" s="26">
        <v>42862</v>
      </c>
      <c r="D100" s="38">
        <f>v1_Questionnaire_raw_data!V100</f>
        <v>20</v>
      </c>
      <c r="E100" s="38">
        <f>v1_Questionnaire_raw_data!AJ100</f>
        <v>8</v>
      </c>
      <c r="F100" s="38">
        <f>v1_Questionnaire_raw_data!AK100</f>
        <v>8</v>
      </c>
      <c r="G100" s="38">
        <f>v1_Questionnaire_raw_data!AL100</f>
        <v>6</v>
      </c>
      <c r="H100" s="38">
        <f>v1_Questionnaire_raw_data!AM100</f>
        <v>22</v>
      </c>
      <c r="I100" s="63">
        <f>v1_Questionnaire_raw_data!FK100</f>
        <v>9</v>
      </c>
      <c r="J100" s="38">
        <f>v1_Questionnaire_raw_data!FV100</f>
        <v>39</v>
      </c>
      <c r="K100" s="38">
        <f>v1_Questionnaire_raw_data!FW100</f>
        <v>26</v>
      </c>
      <c r="L100" s="38">
        <f>v1_Questionnaire_raw_data!HD100</f>
        <v>4.25</v>
      </c>
      <c r="M100" s="38">
        <f>v1_Questionnaire_raw_data!HE100</f>
        <v>3</v>
      </c>
      <c r="N100" s="38">
        <f>v1_Questionnaire_raw_data!HF100</f>
        <v>4</v>
      </c>
      <c r="O100" s="38">
        <f>v1_Questionnaire_raw_data!HG100</f>
        <v>3.8571428571428572</v>
      </c>
      <c r="P100" s="38">
        <f>v1_Questionnaire_raw_data!HH100</f>
        <v>4.5999999999999996</v>
      </c>
      <c r="Q100" s="38">
        <f>v1_Questionnaire_raw_data!HI100</f>
        <v>4</v>
      </c>
      <c r="R100" s="38">
        <f>v1_Questionnaire_raw_data!HJ100</f>
        <v>4.333333333333333</v>
      </c>
      <c r="S100" s="38">
        <f>v1_Questionnaire_raw_data!HK100</f>
        <v>4</v>
      </c>
      <c r="T100" s="38">
        <f>v1_Questionnaire_raw_data!KD100</f>
        <v>13</v>
      </c>
      <c r="U100" s="38">
        <f>v1_Questionnaire_raw_data!KE100</f>
        <v>7</v>
      </c>
      <c r="V100" s="38">
        <f>v1_Questionnaire_raw_data!KF100</f>
        <v>20</v>
      </c>
      <c r="W100" s="38">
        <f>v1_Questionnaire_raw_data!MV100</f>
        <v>63</v>
      </c>
      <c r="X100" s="38">
        <f>v1_Questionnaire_raw_data!NK100</f>
        <v>42</v>
      </c>
      <c r="Y100">
        <v>1</v>
      </c>
      <c r="Z100" t="s">
        <v>1256</v>
      </c>
      <c r="AA100" s="28">
        <v>54.131074606433913</v>
      </c>
      <c r="AB100">
        <v>3</v>
      </c>
      <c r="AC100" t="s">
        <v>1258</v>
      </c>
      <c r="AD100">
        <v>2</v>
      </c>
      <c r="AE100">
        <v>104.28579999999999</v>
      </c>
    </row>
    <row r="101" spans="1:31" x14ac:dyDescent="0.2">
      <c r="A101" t="s">
        <v>189</v>
      </c>
      <c r="B101">
        <v>100</v>
      </c>
      <c r="C101" s="26">
        <v>42868</v>
      </c>
      <c r="D101" s="38">
        <f>v1_Questionnaire_raw_data!V101</f>
        <v>11</v>
      </c>
      <c r="E101" s="38">
        <f>v1_Questionnaire_raw_data!AJ101</f>
        <v>10</v>
      </c>
      <c r="F101" s="38">
        <f>v1_Questionnaire_raw_data!AK101</f>
        <v>3</v>
      </c>
      <c r="G101" s="38">
        <f>v1_Questionnaire_raw_data!AL101</f>
        <v>10</v>
      </c>
      <c r="H101" s="38">
        <f>v1_Questionnaire_raw_data!AM101</f>
        <v>23</v>
      </c>
      <c r="I101" s="63">
        <f>v1_Questionnaire_raw_data!FK101</f>
        <v>8</v>
      </c>
      <c r="J101" s="38">
        <f>v1_Questionnaire_raw_data!FV101</f>
        <v>9</v>
      </c>
      <c r="K101" s="38">
        <f>v1_Questionnaire_raw_data!FW101</f>
        <v>12</v>
      </c>
      <c r="L101" s="38">
        <f>v1_Questionnaire_raw_data!HD101</f>
        <v>3</v>
      </c>
      <c r="M101" s="38">
        <f>v1_Questionnaire_raw_data!HE101</f>
        <v>3.6666666666666665</v>
      </c>
      <c r="N101" s="38">
        <f>v1_Questionnaire_raw_data!HF101</f>
        <v>2.3333333333333335</v>
      </c>
      <c r="O101" s="38">
        <f>v1_Questionnaire_raw_data!HG101</f>
        <v>2</v>
      </c>
      <c r="P101" s="38">
        <f>v1_Questionnaire_raw_data!HH101</f>
        <v>2</v>
      </c>
      <c r="Q101" s="38">
        <f>v1_Questionnaire_raw_data!HI101</f>
        <v>3</v>
      </c>
      <c r="R101" s="38">
        <f>v1_Questionnaire_raw_data!HJ101</f>
        <v>2.3333333333333335</v>
      </c>
      <c r="S101" s="38">
        <f>v1_Questionnaire_raw_data!HK101</f>
        <v>3.6666666666666665</v>
      </c>
      <c r="T101" s="38">
        <f>v1_Questionnaire_raw_data!KD101</f>
        <v>12</v>
      </c>
      <c r="U101" s="38">
        <f>v1_Questionnaire_raw_data!KE101</f>
        <v>4</v>
      </c>
      <c r="V101" s="38">
        <f>v1_Questionnaire_raw_data!KF101</f>
        <v>16</v>
      </c>
      <c r="W101" s="38">
        <f>v1_Questionnaire_raw_data!MV101</f>
        <v>76</v>
      </c>
      <c r="X101" s="38">
        <f>v1_Questionnaire_raw_data!NK101</f>
        <v>30</v>
      </c>
      <c r="Y101">
        <v>2</v>
      </c>
      <c r="Z101" t="s">
        <v>1257</v>
      </c>
      <c r="AA101" s="28">
        <v>50.566906228610605</v>
      </c>
      <c r="AB101">
        <v>5</v>
      </c>
      <c r="AC101" t="s">
        <v>1260</v>
      </c>
      <c r="AD101">
        <v>2</v>
      </c>
      <c r="AE101">
        <v>625.71479999999997</v>
      </c>
    </row>
    <row r="102" spans="1:31" x14ac:dyDescent="0.2">
      <c r="A102" t="s">
        <v>190</v>
      </c>
      <c r="B102">
        <v>101</v>
      </c>
      <c r="C102" s="26">
        <v>42901</v>
      </c>
      <c r="D102" s="38">
        <f>v1_Questionnaire_raw_data!V102</f>
        <v>13</v>
      </c>
      <c r="E102" s="38">
        <f>v1_Questionnaire_raw_data!AJ102</f>
        <v>11</v>
      </c>
      <c r="F102" s="38">
        <f>v1_Questionnaire_raw_data!AK102</f>
        <v>10</v>
      </c>
      <c r="G102" s="38">
        <f>v1_Questionnaire_raw_data!AL102</f>
        <v>9</v>
      </c>
      <c r="H102" s="38">
        <f>v1_Questionnaire_raw_data!AM102</f>
        <v>30</v>
      </c>
      <c r="I102" s="63">
        <f>v1_Questionnaire_raw_data!FK102</f>
        <v>13</v>
      </c>
      <c r="J102" s="38">
        <f>v1_Questionnaire_raw_data!FV102</f>
        <v>39</v>
      </c>
      <c r="K102" s="38">
        <f>v1_Questionnaire_raw_data!FW102</f>
        <v>26</v>
      </c>
      <c r="L102" s="38">
        <f>v1_Questionnaire_raw_data!HD102</f>
        <v>5</v>
      </c>
      <c r="M102" s="38">
        <f>v1_Questionnaire_raw_data!HE102</f>
        <v>3.3333333333333335</v>
      </c>
      <c r="N102" s="38">
        <f>v1_Questionnaire_raw_data!HF102</f>
        <v>1</v>
      </c>
      <c r="O102" s="38">
        <f>v1_Questionnaire_raw_data!HG102</f>
        <v>4.8571428571428568</v>
      </c>
      <c r="P102" s="38">
        <f>v1_Questionnaire_raw_data!HH102</f>
        <v>3.4</v>
      </c>
      <c r="Q102" s="38">
        <f>v1_Questionnaire_raw_data!HI102</f>
        <v>2.25</v>
      </c>
      <c r="R102" s="38">
        <f>v1_Questionnaire_raw_data!HJ102</f>
        <v>2</v>
      </c>
      <c r="S102" s="38">
        <f>v1_Questionnaire_raw_data!HK102</f>
        <v>2.6666666666666665</v>
      </c>
      <c r="T102" s="38">
        <f>v1_Questionnaire_raw_data!KD102</f>
        <v>22</v>
      </c>
      <c r="U102" s="38">
        <f>v1_Questionnaire_raw_data!KE102</f>
        <v>10</v>
      </c>
      <c r="V102" s="38">
        <f>v1_Questionnaire_raw_data!KF102</f>
        <v>32</v>
      </c>
      <c r="W102" s="38">
        <f>v1_Questionnaire_raw_data!MV102</f>
        <v>57.89473684210526</v>
      </c>
      <c r="X102" s="38">
        <f>v1_Questionnaire_raw_data!NK102</f>
        <v>28.000000000000004</v>
      </c>
      <c r="Y102">
        <v>2</v>
      </c>
      <c r="Z102" t="s">
        <v>1257</v>
      </c>
      <c r="AA102" s="28">
        <v>50.446783025325203</v>
      </c>
      <c r="AB102">
        <v>3</v>
      </c>
      <c r="AC102" t="s">
        <v>1258</v>
      </c>
      <c r="AD102">
        <v>2</v>
      </c>
      <c r="AE102">
        <v>730.00059999999996</v>
      </c>
    </row>
    <row r="103" spans="1:31" x14ac:dyDescent="0.2">
      <c r="A103" t="s">
        <v>191</v>
      </c>
      <c r="B103">
        <v>102</v>
      </c>
      <c r="C103" s="26">
        <v>42865</v>
      </c>
      <c r="D103" s="38">
        <f>v1_Questionnaire_raw_data!V103</f>
        <v>34</v>
      </c>
      <c r="E103" s="38">
        <f>v1_Questionnaire_raw_data!AJ103</f>
        <v>15</v>
      </c>
      <c r="F103" s="38">
        <f>v1_Questionnaire_raw_data!AK103</f>
        <v>3</v>
      </c>
      <c r="G103" s="38">
        <f>v1_Questionnaire_raw_data!AL103</f>
        <v>17</v>
      </c>
      <c r="H103" s="38">
        <f>v1_Questionnaire_raw_data!AM103</f>
        <v>35</v>
      </c>
      <c r="I103" s="63">
        <f>v1_Questionnaire_raw_data!FK103</f>
        <v>2</v>
      </c>
      <c r="J103" s="38">
        <f>v1_Questionnaire_raw_data!FV103</f>
        <v>10</v>
      </c>
      <c r="K103" s="38">
        <f>v1_Questionnaire_raw_data!FW103</f>
        <v>13</v>
      </c>
      <c r="L103" s="38">
        <f>v1_Questionnaire_raw_data!HD103</f>
        <v>1.6666666666666667</v>
      </c>
      <c r="M103" s="38">
        <f>v1_Questionnaire_raw_data!HE103</f>
        <v>3</v>
      </c>
      <c r="N103" s="38">
        <f>v1_Questionnaire_raw_data!HF103</f>
        <v>2.6666666666666665</v>
      </c>
      <c r="O103" s="38">
        <f>v1_Questionnaire_raw_data!HG103</f>
        <v>3.1428571428571428</v>
      </c>
      <c r="P103" s="38">
        <f>v1_Questionnaire_raw_data!HH103</f>
        <v>4.4000000000000004</v>
      </c>
      <c r="Q103" s="38">
        <f>v1_Questionnaire_raw_data!HI103</f>
        <v>3.75</v>
      </c>
      <c r="R103" s="38">
        <f>v1_Questionnaire_raw_data!HJ103</f>
        <v>2.6666666666666665</v>
      </c>
      <c r="S103" s="38">
        <f>v1_Questionnaire_raw_data!HK103</f>
        <v>2</v>
      </c>
      <c r="T103" s="38">
        <f>v1_Questionnaire_raw_data!KD103</f>
        <v>24.2</v>
      </c>
      <c r="U103" s="38">
        <f>v1_Questionnaire_raw_data!KE103</f>
        <v>9</v>
      </c>
      <c r="V103" s="38">
        <f>v1_Questionnaire_raw_data!KF103</f>
        <v>33.200000000000003</v>
      </c>
      <c r="W103" s="38">
        <f>v1_Questionnaire_raw_data!MV103</f>
        <v>58</v>
      </c>
      <c r="X103" s="38">
        <f>v1_Questionnaire_raw_data!NK103</f>
        <v>34</v>
      </c>
      <c r="Y103">
        <v>1</v>
      </c>
      <c r="Z103" t="s">
        <v>1256</v>
      </c>
      <c r="AA103" s="28">
        <v>53.456194387405731</v>
      </c>
      <c r="AB103">
        <v>7</v>
      </c>
      <c r="AC103" t="s">
        <v>1263</v>
      </c>
      <c r="AD103">
        <v>3</v>
      </c>
      <c r="AE103">
        <v>52.142899999999997</v>
      </c>
    </row>
    <row r="104" spans="1:31" x14ac:dyDescent="0.2">
      <c r="A104" t="s">
        <v>192</v>
      </c>
      <c r="B104">
        <v>103</v>
      </c>
      <c r="C104" s="26">
        <v>42887</v>
      </c>
      <c r="D104" s="38">
        <f>v1_Questionnaire_raw_data!V104</f>
        <v>23</v>
      </c>
      <c r="E104" s="38">
        <f>v1_Questionnaire_raw_data!AJ104</f>
        <v>3</v>
      </c>
      <c r="F104" s="38">
        <f>v1_Questionnaire_raw_data!AK104</f>
        <v>5</v>
      </c>
      <c r="G104" s="38">
        <f>v1_Questionnaire_raw_data!AL104</f>
        <v>3</v>
      </c>
      <c r="H104" s="38">
        <f>v1_Questionnaire_raw_data!AM104</f>
        <v>11</v>
      </c>
      <c r="I104" s="63">
        <f>v1_Questionnaire_raw_data!FK104</f>
        <v>10</v>
      </c>
      <c r="J104" s="38">
        <f>v1_Questionnaire_raw_data!FV104</f>
        <v>28</v>
      </c>
      <c r="K104" s="38">
        <f>v1_Questionnaire_raw_data!FW104</f>
        <v>20</v>
      </c>
      <c r="L104" s="38">
        <f>v1_Questionnaire_raw_data!HD104</f>
        <v>4.5</v>
      </c>
      <c r="M104" s="38">
        <f>v1_Questionnaire_raw_data!HE104</f>
        <v>2</v>
      </c>
      <c r="N104" s="38">
        <f>v1_Questionnaire_raw_data!HF104</f>
        <v>1.3333333333333333</v>
      </c>
      <c r="O104" s="38">
        <f>v1_Questionnaire_raw_data!HG104</f>
        <v>2.2857142857142856</v>
      </c>
      <c r="P104" s="38">
        <f>v1_Questionnaire_raw_data!HH104</f>
        <v>1.8</v>
      </c>
      <c r="Q104" s="38">
        <f>v1_Questionnaire_raw_data!HI104</f>
        <v>1</v>
      </c>
      <c r="R104" s="38">
        <f>v1_Questionnaire_raw_data!HJ104</f>
        <v>1.6666666666666667</v>
      </c>
      <c r="S104" s="38">
        <f>v1_Questionnaire_raw_data!HK104</f>
        <v>3</v>
      </c>
      <c r="T104" s="38">
        <f>v1_Questionnaire_raw_data!KD104</f>
        <v>20</v>
      </c>
      <c r="U104" s="38">
        <f>v1_Questionnaire_raw_data!KE104</f>
        <v>8</v>
      </c>
      <c r="V104" s="38">
        <f>v1_Questionnaire_raw_data!KF104</f>
        <v>28</v>
      </c>
      <c r="W104" s="38">
        <f>v1_Questionnaire_raw_data!MV104</f>
        <v>56</v>
      </c>
      <c r="X104" s="38">
        <f>v1_Questionnaire_raw_data!NK104</f>
        <v>34</v>
      </c>
      <c r="Y104">
        <v>1</v>
      </c>
      <c r="Z104" t="s">
        <v>1256</v>
      </c>
      <c r="AA104" s="28">
        <v>60.066906228610378</v>
      </c>
      <c r="AB104">
        <v>3</v>
      </c>
      <c r="AC104" t="s">
        <v>1258</v>
      </c>
      <c r="AD104">
        <v>4</v>
      </c>
      <c r="AE104">
        <v>52.142899999999997</v>
      </c>
    </row>
    <row r="105" spans="1:31" x14ac:dyDescent="0.2">
      <c r="A105" t="s">
        <v>1215</v>
      </c>
      <c r="B105">
        <v>104</v>
      </c>
      <c r="C105" s="26">
        <v>42873</v>
      </c>
      <c r="D105" s="38">
        <f>v1_Questionnaire_raw_data!V105</f>
        <v>17</v>
      </c>
      <c r="E105" s="38">
        <f>v1_Questionnaire_raw_data!AJ105</f>
        <v>15</v>
      </c>
      <c r="F105" s="38">
        <f>v1_Questionnaire_raw_data!AK105</f>
        <v>12</v>
      </c>
      <c r="G105" s="38">
        <f>v1_Questionnaire_raw_data!AL105</f>
        <v>20</v>
      </c>
      <c r="H105" s="38">
        <f>v1_Questionnaire_raw_data!AM105</f>
        <v>47</v>
      </c>
      <c r="I105" s="63">
        <f>v1_Questionnaire_raw_data!FK105</f>
        <v>6</v>
      </c>
      <c r="J105" s="38">
        <f>v1_Questionnaire_raw_data!FV105</f>
        <v>35</v>
      </c>
      <c r="K105" s="38">
        <f>v1_Questionnaire_raw_data!FW105</f>
        <v>28</v>
      </c>
      <c r="L105" s="38">
        <f>v1_Questionnaire_raw_data!HD105</f>
        <v>4.25</v>
      </c>
      <c r="M105" s="38">
        <f>v1_Questionnaire_raw_data!HE105</f>
        <v>4</v>
      </c>
      <c r="N105" s="38">
        <f>v1_Questionnaire_raw_data!HF105</f>
        <v>3.3333333333333335</v>
      </c>
      <c r="O105" s="38">
        <f>v1_Questionnaire_raw_data!HG105</f>
        <v>4</v>
      </c>
      <c r="P105" s="38">
        <f>v1_Questionnaire_raw_data!HH105</f>
        <v>5</v>
      </c>
      <c r="Q105" s="38">
        <f>v1_Questionnaire_raw_data!HI105</f>
        <v>4</v>
      </c>
      <c r="R105" s="38">
        <f>v1_Questionnaire_raw_data!HJ105</f>
        <v>4</v>
      </c>
      <c r="S105" s="38">
        <f>v1_Questionnaire_raw_data!HK105</f>
        <v>5</v>
      </c>
      <c r="T105" s="38">
        <f>v1_Questionnaire_raw_data!KD105</f>
        <v>10</v>
      </c>
      <c r="U105" s="38">
        <f>v1_Questionnaire_raw_data!KE105</f>
        <v>2</v>
      </c>
      <c r="V105" s="38">
        <f>v1_Questionnaire_raw_data!KF105</f>
        <v>12</v>
      </c>
      <c r="W105" s="38">
        <f>v1_Questionnaire_raw_data!MV105</f>
        <v>74</v>
      </c>
      <c r="X105" s="38">
        <f>v1_Questionnaire_raw_data!NK105</f>
        <v>34</v>
      </c>
      <c r="Y105">
        <v>2</v>
      </c>
      <c r="Z105" t="s">
        <v>1257</v>
      </c>
      <c r="AA105" s="28">
        <v>67.516427104722879</v>
      </c>
      <c r="AB105">
        <v>6</v>
      </c>
      <c r="AC105" t="s">
        <v>1259</v>
      </c>
      <c r="AD105">
        <v>2</v>
      </c>
      <c r="AE105">
        <v>104.28579999999999</v>
      </c>
    </row>
    <row r="106" spans="1:31" x14ac:dyDescent="0.2">
      <c r="A106" t="s">
        <v>194</v>
      </c>
      <c r="B106">
        <v>105</v>
      </c>
      <c r="C106" s="26">
        <v>42894</v>
      </c>
      <c r="D106" s="38">
        <f>v1_Questionnaire_raw_data!V106</f>
        <v>15</v>
      </c>
      <c r="E106" s="38">
        <f>v1_Questionnaire_raw_data!AJ106</f>
        <v>5</v>
      </c>
      <c r="F106" s="38">
        <f>v1_Questionnaire_raw_data!AK106</f>
        <v>2</v>
      </c>
      <c r="G106" s="38">
        <f>v1_Questionnaire_raw_data!AL106</f>
        <v>4</v>
      </c>
      <c r="H106" s="38">
        <f>v1_Questionnaire_raw_data!AM106</f>
        <v>11</v>
      </c>
      <c r="I106" s="63">
        <f>v1_Questionnaire_raw_data!FK106</f>
        <v>3</v>
      </c>
      <c r="J106" s="38">
        <f>v1_Questionnaire_raw_data!FV106</f>
        <v>21</v>
      </c>
      <c r="K106" s="38">
        <f>v1_Questionnaire_raw_data!FW106</f>
        <v>23</v>
      </c>
      <c r="L106" s="38">
        <f>v1_Questionnaire_raw_data!HD106</f>
        <v>4.5</v>
      </c>
      <c r="M106" s="38">
        <f>v1_Questionnaire_raw_data!HE106</f>
        <v>3</v>
      </c>
      <c r="N106" s="38">
        <f>v1_Questionnaire_raw_data!HF106</f>
        <v>2.6666666666666665</v>
      </c>
      <c r="O106" s="38">
        <f>v1_Questionnaire_raw_data!HG106</f>
        <v>2.2857142857142856</v>
      </c>
      <c r="P106" s="38">
        <f>v1_Questionnaire_raw_data!HH106</f>
        <v>3</v>
      </c>
      <c r="Q106" s="38">
        <f>v1_Questionnaire_raw_data!HI106</f>
        <v>4.25</v>
      </c>
      <c r="R106" s="38">
        <f>v1_Questionnaire_raw_data!HJ106</f>
        <v>3.6666666666666665</v>
      </c>
      <c r="S106" s="38">
        <f>v1_Questionnaire_raw_data!HK106</f>
        <v>4</v>
      </c>
      <c r="T106" s="38">
        <f>v1_Questionnaire_raw_data!KD106</f>
        <v>18</v>
      </c>
      <c r="U106" s="38">
        <f>v1_Questionnaire_raw_data!KE106</f>
        <v>2</v>
      </c>
      <c r="V106" s="38">
        <f>v1_Questionnaire_raw_data!KF106</f>
        <v>20</v>
      </c>
      <c r="W106" s="38">
        <f>v1_Questionnaire_raw_data!MV106</f>
        <v>54</v>
      </c>
      <c r="X106" s="38">
        <f>v1_Questionnaire_raw_data!NK106</f>
        <v>54</v>
      </c>
      <c r="Y106">
        <v>2</v>
      </c>
      <c r="Z106" t="s">
        <v>1257</v>
      </c>
      <c r="AA106" s="28">
        <v>59.620123203285402</v>
      </c>
      <c r="AB106">
        <v>3</v>
      </c>
      <c r="AC106" t="s">
        <v>1258</v>
      </c>
      <c r="AD106">
        <v>2</v>
      </c>
      <c r="AE106">
        <v>260.71449999999999</v>
      </c>
    </row>
    <row r="107" spans="1:31" x14ac:dyDescent="0.2">
      <c r="A107" t="s">
        <v>195</v>
      </c>
      <c r="B107">
        <v>106</v>
      </c>
      <c r="C107" s="26">
        <v>42901</v>
      </c>
      <c r="D107" s="38">
        <f>v1_Questionnaire_raw_data!V107</f>
        <v>9</v>
      </c>
      <c r="E107" s="38">
        <f>v1_Questionnaire_raw_data!AJ107</f>
        <v>12</v>
      </c>
      <c r="F107" s="38">
        <f>v1_Questionnaire_raw_data!AK107</f>
        <v>0</v>
      </c>
      <c r="G107" s="38">
        <f>v1_Questionnaire_raw_data!AL107</f>
        <v>4</v>
      </c>
      <c r="H107" s="38">
        <f>v1_Questionnaire_raw_data!AM107</f>
        <v>16</v>
      </c>
      <c r="I107" s="63">
        <f>v1_Questionnaire_raw_data!FK107</f>
        <v>1</v>
      </c>
      <c r="J107" s="38">
        <f>v1_Questionnaire_raw_data!FV107</f>
        <v>21</v>
      </c>
      <c r="K107" s="38">
        <f>v1_Questionnaire_raw_data!FW107</f>
        <v>21</v>
      </c>
      <c r="L107" s="38">
        <f>v1_Questionnaire_raw_data!HD107</f>
        <v>2.5</v>
      </c>
      <c r="M107" s="38">
        <f>v1_Questionnaire_raw_data!HE107</f>
        <v>1.6666666666666667</v>
      </c>
      <c r="N107" s="38">
        <f>v1_Questionnaire_raw_data!HF107</f>
        <v>3.3333333333333335</v>
      </c>
      <c r="O107" s="38">
        <f>v1_Questionnaire_raw_data!HG107</f>
        <v>2</v>
      </c>
      <c r="P107" s="38">
        <f>v1_Questionnaire_raw_data!HH107</f>
        <v>5</v>
      </c>
      <c r="Q107" s="38">
        <f>v1_Questionnaire_raw_data!HI107</f>
        <v>5</v>
      </c>
      <c r="R107" s="38">
        <f>v1_Questionnaire_raw_data!HJ107</f>
        <v>3.3333333333333335</v>
      </c>
      <c r="S107" s="38">
        <f>v1_Questionnaire_raw_data!HK107</f>
        <v>3.3333333333333335</v>
      </c>
      <c r="T107" s="38">
        <f>v1_Questionnaire_raw_data!KD107</f>
        <v>12</v>
      </c>
      <c r="U107" s="38">
        <f>v1_Questionnaire_raw_data!KE107</f>
        <v>6</v>
      </c>
      <c r="V107" s="38">
        <f>v1_Questionnaire_raw_data!KF107</f>
        <v>18</v>
      </c>
      <c r="W107" s="38">
        <f>v1_Questionnaire_raw_data!MV107</f>
        <v>59</v>
      </c>
      <c r="X107" s="38">
        <f>v1_Questionnaire_raw_data!NK107</f>
        <v>14.000000000000002</v>
      </c>
      <c r="Y107">
        <v>2</v>
      </c>
      <c r="Z107" t="s">
        <v>1257</v>
      </c>
      <c r="AA107" s="28">
        <v>51.72262149212861</v>
      </c>
      <c r="AB107">
        <v>3</v>
      </c>
      <c r="AC107" t="s">
        <v>1258</v>
      </c>
      <c r="AD107">
        <v>2</v>
      </c>
      <c r="AE107">
        <v>521.42899999999997</v>
      </c>
    </row>
    <row r="108" spans="1:31" x14ac:dyDescent="0.2">
      <c r="A108" t="s">
        <v>196</v>
      </c>
      <c r="B108">
        <v>107</v>
      </c>
      <c r="C108" s="26">
        <v>42941</v>
      </c>
      <c r="D108" s="38">
        <f>v1_Questionnaire_raw_data!V108</f>
        <v>26</v>
      </c>
      <c r="E108" s="38">
        <f>v1_Questionnaire_raw_data!AJ108</f>
        <v>11</v>
      </c>
      <c r="F108" s="38">
        <f>v1_Questionnaire_raw_data!AK108</f>
        <v>6</v>
      </c>
      <c r="G108" s="38">
        <f>v1_Questionnaire_raw_data!AL108</f>
        <v>3</v>
      </c>
      <c r="H108" s="38">
        <f>v1_Questionnaire_raw_data!AM108</f>
        <v>20</v>
      </c>
      <c r="I108" s="63">
        <f>v1_Questionnaire_raw_data!FK108</f>
        <v>13</v>
      </c>
      <c r="J108" s="38">
        <f>v1_Questionnaire_raw_data!FV108</f>
        <v>9</v>
      </c>
      <c r="K108" s="38">
        <f>v1_Questionnaire_raw_data!FW108</f>
        <v>6</v>
      </c>
      <c r="L108" s="38">
        <f>v1_Questionnaire_raw_data!HD108</f>
        <v>2.75</v>
      </c>
      <c r="M108" s="38">
        <f>v1_Questionnaire_raw_data!HE108</f>
        <v>3.6666666666666665</v>
      </c>
      <c r="N108" s="38">
        <f>v1_Questionnaire_raw_data!HF108</f>
        <v>3</v>
      </c>
      <c r="O108" s="38">
        <f>v1_Questionnaire_raw_data!HG108</f>
        <v>3.8571428571428572</v>
      </c>
      <c r="P108" s="38">
        <f>v1_Questionnaire_raw_data!HH108</f>
        <v>4.4000000000000004</v>
      </c>
      <c r="Q108" s="38">
        <f>v1_Questionnaire_raw_data!HI108</f>
        <v>4</v>
      </c>
      <c r="R108" s="38">
        <f>v1_Questionnaire_raw_data!HJ108</f>
        <v>4</v>
      </c>
      <c r="S108" s="38">
        <f>v1_Questionnaire_raw_data!HK108</f>
        <v>5</v>
      </c>
      <c r="T108" s="38">
        <f>v1_Questionnaire_raw_data!KD108</f>
        <v>24</v>
      </c>
      <c r="U108" s="38">
        <f>v1_Questionnaire_raw_data!KE108</f>
        <v>5</v>
      </c>
      <c r="V108" s="38">
        <f>v1_Questionnaire_raw_data!KF108</f>
        <v>29</v>
      </c>
      <c r="W108" s="38">
        <f>v1_Questionnaire_raw_data!MV108</f>
        <v>68</v>
      </c>
      <c r="X108" s="38">
        <f>v1_Questionnaire_raw_data!NK108</f>
        <v>62</v>
      </c>
      <c r="Y108">
        <v>2</v>
      </c>
      <c r="Z108" t="s">
        <v>1257</v>
      </c>
      <c r="AA108" s="28">
        <v>81.338809034907626</v>
      </c>
      <c r="AB108">
        <v>3</v>
      </c>
      <c r="AC108" t="s">
        <v>1258</v>
      </c>
      <c r="AD108">
        <v>2</v>
      </c>
      <c r="AE108">
        <v>156.42869999999999</v>
      </c>
    </row>
    <row r="109" spans="1:31" x14ac:dyDescent="0.2">
      <c r="A109" t="s">
        <v>197</v>
      </c>
      <c r="B109">
        <v>108</v>
      </c>
      <c r="C109" s="26">
        <v>42935</v>
      </c>
      <c r="D109" s="38">
        <f>v1_Questionnaire_raw_data!V109</f>
        <v>10</v>
      </c>
      <c r="E109" s="38">
        <f>v1_Questionnaire_raw_data!AJ109</f>
        <v>8</v>
      </c>
      <c r="F109" s="38">
        <f>v1_Questionnaire_raw_data!AK109</f>
        <v>2</v>
      </c>
      <c r="G109" s="38">
        <f>v1_Questionnaire_raw_data!AL109</f>
        <v>11</v>
      </c>
      <c r="H109" s="38">
        <f>v1_Questionnaire_raw_data!AM109</f>
        <v>21</v>
      </c>
      <c r="I109" s="63">
        <f>v1_Questionnaire_raw_data!FK109</f>
        <v>10</v>
      </c>
      <c r="J109" s="38">
        <f>v1_Questionnaire_raw_data!FV109</f>
        <v>19</v>
      </c>
      <c r="K109" s="38">
        <f>v1_Questionnaire_raw_data!FW109</f>
        <v>21</v>
      </c>
      <c r="L109" s="38">
        <f>v1_Questionnaire_raw_data!HD109</f>
        <v>3</v>
      </c>
      <c r="M109" s="38">
        <f>v1_Questionnaire_raw_data!HE109</f>
        <v>3.3333333333333335</v>
      </c>
      <c r="N109" s="38">
        <f>v1_Questionnaire_raw_data!HF109</f>
        <v>3.3333333333333335</v>
      </c>
      <c r="O109" s="38">
        <f>v1_Questionnaire_raw_data!HG109</f>
        <v>2.7142857142857144</v>
      </c>
      <c r="P109" s="38">
        <f>v1_Questionnaire_raw_data!HH109</f>
        <v>3.8</v>
      </c>
      <c r="Q109" s="38">
        <f>v1_Questionnaire_raw_data!HI109</f>
        <v>2.75</v>
      </c>
      <c r="R109" s="38">
        <f>v1_Questionnaire_raw_data!HJ109</f>
        <v>2.6666666666666665</v>
      </c>
      <c r="S109" s="38">
        <f>v1_Questionnaire_raw_data!HK109</f>
        <v>2.6666666666666665</v>
      </c>
      <c r="T109" s="38">
        <f>v1_Questionnaire_raw_data!KD109</f>
        <v>20</v>
      </c>
      <c r="U109" s="38">
        <f>v1_Questionnaire_raw_data!KE109</f>
        <v>7</v>
      </c>
      <c r="V109" s="38">
        <f>v1_Questionnaire_raw_data!KF109</f>
        <v>27</v>
      </c>
      <c r="W109" s="38">
        <f>v1_Questionnaire_raw_data!MV109</f>
        <v>69</v>
      </c>
      <c r="X109" s="38">
        <f>v1_Questionnaire_raw_data!NK109</f>
        <v>46</v>
      </c>
      <c r="Y109">
        <v>2</v>
      </c>
      <c r="Z109" t="s">
        <v>1257</v>
      </c>
      <c r="AA109" s="28">
        <v>65.527378507871163</v>
      </c>
      <c r="AB109">
        <v>5</v>
      </c>
      <c r="AC109" t="s">
        <v>1260</v>
      </c>
      <c r="AD109">
        <v>2</v>
      </c>
      <c r="AE109">
        <v>52</v>
      </c>
    </row>
    <row r="110" spans="1:31" x14ac:dyDescent="0.2">
      <c r="A110" t="s">
        <v>198</v>
      </c>
      <c r="B110">
        <v>109</v>
      </c>
      <c r="C110" s="26">
        <v>42937</v>
      </c>
      <c r="D110" s="38">
        <f>v1_Questionnaire_raw_data!V110</f>
        <v>28</v>
      </c>
      <c r="E110" s="38">
        <f>v1_Questionnaire_raw_data!AJ110</f>
        <v>14</v>
      </c>
      <c r="F110" s="38">
        <f>v1_Questionnaire_raw_data!AK110</f>
        <v>12</v>
      </c>
      <c r="G110" s="38">
        <f>v1_Questionnaire_raw_data!AL110</f>
        <v>21</v>
      </c>
      <c r="H110" s="38">
        <f>v1_Questionnaire_raw_data!AM110</f>
        <v>47</v>
      </c>
      <c r="I110" s="63">
        <f>v1_Questionnaire_raw_data!FK110</f>
        <v>10</v>
      </c>
      <c r="J110" s="38">
        <f>v1_Questionnaire_raw_data!FV110</f>
        <v>33</v>
      </c>
      <c r="K110" s="38">
        <f>v1_Questionnaire_raw_data!FW110</f>
        <v>23</v>
      </c>
      <c r="L110" s="38">
        <f>v1_Questionnaire_raw_data!HD110</f>
        <v>3.75</v>
      </c>
      <c r="M110" s="38">
        <f>v1_Questionnaire_raw_data!HE110</f>
        <v>4</v>
      </c>
      <c r="N110" s="38">
        <f>v1_Questionnaire_raw_data!HF110</f>
        <v>2.3333333333333335</v>
      </c>
      <c r="O110" s="38">
        <f>v1_Questionnaire_raw_data!HG110</f>
        <v>4.4285714285714288</v>
      </c>
      <c r="P110" s="38">
        <f>v1_Questionnaire_raw_data!HH110</f>
        <v>4</v>
      </c>
      <c r="Q110" s="38">
        <f>v1_Questionnaire_raw_data!HI110</f>
        <v>4.75</v>
      </c>
      <c r="R110" s="38">
        <f>v1_Questionnaire_raw_data!HJ110</f>
        <v>4.333333333333333</v>
      </c>
      <c r="S110" s="38">
        <f>v1_Questionnaire_raw_data!HK110</f>
        <v>5</v>
      </c>
      <c r="T110" s="38">
        <f>v1_Questionnaire_raw_data!KD110</f>
        <v>12</v>
      </c>
      <c r="U110" s="38">
        <f>v1_Questionnaire_raw_data!KE110</f>
        <v>4</v>
      </c>
      <c r="V110" s="38">
        <f>v1_Questionnaire_raw_data!KF110</f>
        <v>16</v>
      </c>
      <c r="W110" s="38">
        <f>v1_Questionnaire_raw_data!MV110</f>
        <v>54</v>
      </c>
      <c r="X110" s="38">
        <f>v1_Questionnaire_raw_data!NK110</f>
        <v>34</v>
      </c>
      <c r="Y110">
        <v>1</v>
      </c>
      <c r="Z110" t="s">
        <v>1256</v>
      </c>
      <c r="AA110" s="28">
        <v>55.816906228610605</v>
      </c>
      <c r="AB110">
        <v>3</v>
      </c>
      <c r="AC110" t="s">
        <v>1258</v>
      </c>
      <c r="AD110">
        <v>3</v>
      </c>
      <c r="AE110">
        <v>52.142899999999997</v>
      </c>
    </row>
    <row r="111" spans="1:31" x14ac:dyDescent="0.2">
      <c r="A111" t="s">
        <v>199</v>
      </c>
      <c r="B111">
        <v>110</v>
      </c>
      <c r="C111" s="26">
        <v>42881</v>
      </c>
      <c r="D111" s="38">
        <f>v1_Questionnaire_raw_data!V111</f>
        <v>21</v>
      </c>
      <c r="E111" s="38">
        <f>v1_Questionnaire_raw_data!AJ111</f>
        <v>5</v>
      </c>
      <c r="F111" s="38">
        <f>v1_Questionnaire_raw_data!AK111</f>
        <v>2</v>
      </c>
      <c r="G111" s="38">
        <f>v1_Questionnaire_raw_data!AL111</f>
        <v>4</v>
      </c>
      <c r="H111" s="38">
        <f>v1_Questionnaire_raw_data!AM111</f>
        <v>11</v>
      </c>
      <c r="I111" s="63">
        <f>v1_Questionnaire_raw_data!FK111</f>
        <v>2</v>
      </c>
      <c r="J111" s="38">
        <f>v1_Questionnaire_raw_data!FV111</f>
        <v>31</v>
      </c>
      <c r="K111" s="38">
        <f>v1_Questionnaire_raw_data!FW111</f>
        <v>25</v>
      </c>
      <c r="L111" s="38">
        <f>v1_Questionnaire_raw_data!HD111</f>
        <v>5</v>
      </c>
      <c r="M111" s="38">
        <f>v1_Questionnaire_raw_data!HE111</f>
        <v>3</v>
      </c>
      <c r="N111" s="38">
        <f>v1_Questionnaire_raw_data!HF111</f>
        <v>2.3333333333333335</v>
      </c>
      <c r="O111" s="38">
        <f>v1_Questionnaire_raw_data!HG111</f>
        <v>4</v>
      </c>
      <c r="P111" s="38">
        <f>v1_Questionnaire_raw_data!HH111</f>
        <v>5</v>
      </c>
      <c r="Q111" s="38">
        <f>v1_Questionnaire_raw_data!HI111</f>
        <v>4.75</v>
      </c>
      <c r="R111" s="38">
        <f>v1_Questionnaire_raw_data!HJ111</f>
        <v>4</v>
      </c>
      <c r="S111" s="38">
        <f>v1_Questionnaire_raw_data!HK111</f>
        <v>4.666666666666667</v>
      </c>
      <c r="T111" s="38">
        <f>v1_Questionnaire_raw_data!KD111</f>
        <v>29</v>
      </c>
      <c r="U111" s="38">
        <f>v1_Questionnaire_raw_data!KE111</f>
        <v>11</v>
      </c>
      <c r="V111" s="38">
        <f>v1_Questionnaire_raw_data!KF111</f>
        <v>40</v>
      </c>
      <c r="W111" s="38">
        <f>v1_Questionnaire_raw_data!MV111</f>
        <v>59</v>
      </c>
      <c r="X111" s="38">
        <f>v1_Questionnaire_raw_data!NK111</f>
        <v>42</v>
      </c>
      <c r="Y111">
        <v>1</v>
      </c>
      <c r="Z111" t="s">
        <v>1256</v>
      </c>
      <c r="AA111" s="28">
        <v>58.949520876112274</v>
      </c>
      <c r="AB111">
        <v>3</v>
      </c>
      <c r="AC111" t="s">
        <v>1258</v>
      </c>
      <c r="AD111">
        <v>4</v>
      </c>
      <c r="AE111">
        <v>365.00029999999998</v>
      </c>
    </row>
    <row r="112" spans="1:31" x14ac:dyDescent="0.2">
      <c r="A112" t="s">
        <v>200</v>
      </c>
      <c r="B112">
        <v>111</v>
      </c>
      <c r="C112" s="26">
        <v>42870</v>
      </c>
      <c r="D112" s="38">
        <f>v1_Questionnaire_raw_data!V112</f>
        <v>-1</v>
      </c>
      <c r="E112" s="38">
        <f>v1_Questionnaire_raw_data!AJ112</f>
        <v>0</v>
      </c>
      <c r="F112" s="38">
        <f>v1_Questionnaire_raw_data!AK112</f>
        <v>0</v>
      </c>
      <c r="G112" s="38">
        <f>v1_Questionnaire_raw_data!AL112</f>
        <v>1</v>
      </c>
      <c r="H112" s="38">
        <f>v1_Questionnaire_raw_data!AM112</f>
        <v>1</v>
      </c>
      <c r="I112" s="63">
        <f>v1_Questionnaire_raw_data!FK112</f>
        <v>10</v>
      </c>
      <c r="J112" s="38">
        <f>v1_Questionnaire_raw_data!FV112</f>
        <v>30</v>
      </c>
      <c r="K112" s="38">
        <f>v1_Questionnaire_raw_data!FW112</f>
        <v>26</v>
      </c>
      <c r="L112" s="38">
        <f>v1_Questionnaire_raw_data!HD112</f>
        <v>4</v>
      </c>
      <c r="M112" s="38">
        <f>v1_Questionnaire_raw_data!HE112</f>
        <v>4.333333333333333</v>
      </c>
      <c r="N112" s="38">
        <f>v1_Questionnaire_raw_data!HF112</f>
        <v>4</v>
      </c>
      <c r="O112" s="38">
        <f>v1_Questionnaire_raw_data!HG112</f>
        <v>4.4285714285714288</v>
      </c>
      <c r="P112" s="38">
        <f>v1_Questionnaire_raw_data!HH112</f>
        <v>4.8</v>
      </c>
      <c r="Q112" s="38">
        <f>v1_Questionnaire_raw_data!HI112</f>
        <v>5</v>
      </c>
      <c r="R112" s="38">
        <f>v1_Questionnaire_raw_data!HJ112</f>
        <v>4.333333333333333</v>
      </c>
      <c r="S112" s="38">
        <f>v1_Questionnaire_raw_data!HK112</f>
        <v>4.333333333333333</v>
      </c>
      <c r="T112" s="38">
        <f>v1_Questionnaire_raw_data!KD112</f>
        <v>6</v>
      </c>
      <c r="U112" s="38">
        <f>v1_Questionnaire_raw_data!KE112</f>
        <v>2</v>
      </c>
      <c r="V112" s="38">
        <f>v1_Questionnaire_raw_data!KF112</f>
        <v>8</v>
      </c>
      <c r="W112" s="38">
        <f>v1_Questionnaire_raw_data!MV112</f>
        <v>60</v>
      </c>
      <c r="X112" s="38">
        <f>v1_Questionnaire_raw_data!NK112</f>
        <v>10</v>
      </c>
      <c r="Y112">
        <v>2</v>
      </c>
      <c r="Z112" t="s">
        <v>1257</v>
      </c>
      <c r="AA112" s="28">
        <v>40.274640657084319</v>
      </c>
      <c r="AB112">
        <v>6</v>
      </c>
      <c r="AC112" t="s">
        <v>1259</v>
      </c>
      <c r="AD112">
        <v>2</v>
      </c>
      <c r="AE112">
        <v>886.42930000000001</v>
      </c>
    </row>
    <row r="113" spans="1:31" x14ac:dyDescent="0.2">
      <c r="A113" t="s">
        <v>201</v>
      </c>
      <c r="B113">
        <v>112</v>
      </c>
      <c r="C113" s="26">
        <v>42894</v>
      </c>
      <c r="D113" s="38">
        <f>v1_Questionnaire_raw_data!V113</f>
        <v>13</v>
      </c>
      <c r="E113" s="38">
        <f>v1_Questionnaire_raw_data!AJ113</f>
        <v>0</v>
      </c>
      <c r="F113" s="38">
        <f>v1_Questionnaire_raw_data!AK113</f>
        <v>2</v>
      </c>
      <c r="G113" s="38">
        <f>v1_Questionnaire_raw_data!AL113</f>
        <v>3</v>
      </c>
      <c r="H113" s="38">
        <f>v1_Questionnaire_raw_data!AM113</f>
        <v>5</v>
      </c>
      <c r="I113" s="63">
        <f>v1_Questionnaire_raw_data!FK113</f>
        <v>14</v>
      </c>
      <c r="J113" s="38">
        <f>v1_Questionnaire_raw_data!FV113</f>
        <v>30</v>
      </c>
      <c r="K113" s="38">
        <f>v1_Questionnaire_raw_data!FW113</f>
        <v>24</v>
      </c>
      <c r="L113" s="38">
        <f>v1_Questionnaire_raw_data!HD113</f>
        <v>2.25</v>
      </c>
      <c r="M113" s="38">
        <f>v1_Questionnaire_raw_data!HE113</f>
        <v>4.333333333333333</v>
      </c>
      <c r="N113" s="38">
        <f>v1_Questionnaire_raw_data!HF113</f>
        <v>2</v>
      </c>
      <c r="O113" s="38">
        <f>v1_Questionnaire_raw_data!HG113</f>
        <v>3.5714285714285716</v>
      </c>
      <c r="P113" s="38">
        <f>v1_Questionnaire_raw_data!HH113</f>
        <v>2.8</v>
      </c>
      <c r="Q113" s="38">
        <f>v1_Questionnaire_raw_data!HI113</f>
        <v>3.75</v>
      </c>
      <c r="R113" s="38">
        <f>v1_Questionnaire_raw_data!HJ113</f>
        <v>3.3333333333333335</v>
      </c>
      <c r="S113" s="38">
        <f>v1_Questionnaire_raw_data!HK113</f>
        <v>3</v>
      </c>
      <c r="T113" s="38">
        <f>v1_Questionnaire_raw_data!KD113</f>
        <v>4</v>
      </c>
      <c r="U113" s="38">
        <f>v1_Questionnaire_raw_data!KE113</f>
        <v>0</v>
      </c>
      <c r="V113" s="38">
        <f>v1_Questionnaire_raw_data!KF113</f>
        <v>4</v>
      </c>
      <c r="W113" s="38">
        <f>v1_Questionnaire_raw_data!MV113</f>
        <v>62</v>
      </c>
      <c r="X113" s="38">
        <f>v1_Questionnaire_raw_data!NK113</f>
        <v>24</v>
      </c>
      <c r="Y113">
        <v>1</v>
      </c>
      <c r="Z113" t="s">
        <v>1256</v>
      </c>
      <c r="AA113" s="28">
        <v>55.392026009582423</v>
      </c>
      <c r="AB113">
        <v>5</v>
      </c>
      <c r="AC113" t="s">
        <v>1260</v>
      </c>
      <c r="AD113">
        <v>2</v>
      </c>
      <c r="AE113">
        <v>52.142899999999997</v>
      </c>
    </row>
    <row r="114" spans="1:31" x14ac:dyDescent="0.2">
      <c r="A114" t="s">
        <v>202</v>
      </c>
      <c r="B114">
        <v>113</v>
      </c>
      <c r="C114" s="26">
        <v>42887</v>
      </c>
      <c r="D114" s="38">
        <f>v1_Questionnaire_raw_data!V114</f>
        <v>24</v>
      </c>
      <c r="E114" s="38">
        <f>v1_Questionnaire_raw_data!AJ114</f>
        <v>16</v>
      </c>
      <c r="F114" s="38">
        <f>v1_Questionnaire_raw_data!AK114</f>
        <v>10</v>
      </c>
      <c r="G114" s="38">
        <f>v1_Questionnaire_raw_data!AL114</f>
        <v>18</v>
      </c>
      <c r="H114" s="38">
        <f>v1_Questionnaire_raw_data!AM114</f>
        <v>44</v>
      </c>
      <c r="I114" s="63">
        <f>v1_Questionnaire_raw_data!FK114</f>
        <v>24</v>
      </c>
      <c r="J114" s="38">
        <f>v1_Questionnaire_raw_data!FV114</f>
        <v>18</v>
      </c>
      <c r="K114" s="38">
        <f>v1_Questionnaire_raw_data!FW114</f>
        <v>12</v>
      </c>
      <c r="L114" s="38">
        <f>v1_Questionnaire_raw_data!HD114</f>
        <v>4</v>
      </c>
      <c r="M114" s="38">
        <f>v1_Questionnaire_raw_data!HE114</f>
        <v>3</v>
      </c>
      <c r="N114" s="38">
        <f>v1_Questionnaire_raw_data!HF114</f>
        <v>3</v>
      </c>
      <c r="O114" s="38">
        <f>v1_Questionnaire_raw_data!HG114</f>
        <v>3</v>
      </c>
      <c r="P114" s="38">
        <f>v1_Questionnaire_raw_data!HH114</f>
        <v>3</v>
      </c>
      <c r="Q114" s="38">
        <f>v1_Questionnaire_raw_data!HI114</f>
        <v>2.5</v>
      </c>
      <c r="R114" s="38">
        <f>v1_Questionnaire_raw_data!HJ114</f>
        <v>3</v>
      </c>
      <c r="S114" s="38">
        <f>v1_Questionnaire_raw_data!HK114</f>
        <v>3</v>
      </c>
      <c r="T114" s="38">
        <f>v1_Questionnaire_raw_data!KD114</f>
        <v>14</v>
      </c>
      <c r="U114" s="38">
        <f>v1_Questionnaire_raw_data!KE114</f>
        <v>2</v>
      </c>
      <c r="V114" s="38">
        <f>v1_Questionnaire_raw_data!KF114</f>
        <v>16</v>
      </c>
      <c r="W114" s="38">
        <f>v1_Questionnaire_raw_data!MV114</f>
        <v>54</v>
      </c>
      <c r="X114" s="38">
        <f>v1_Questionnaire_raw_data!NK114</f>
        <v>52</v>
      </c>
      <c r="Y114">
        <v>1</v>
      </c>
      <c r="Z114" t="s">
        <v>1256</v>
      </c>
      <c r="AA114" s="28">
        <v>41.181553730321639</v>
      </c>
      <c r="AB114">
        <v>3</v>
      </c>
      <c r="AC114" t="s">
        <v>1258</v>
      </c>
      <c r="AD114">
        <v>2</v>
      </c>
      <c r="AE114">
        <v>521.42899999999997</v>
      </c>
    </row>
    <row r="115" spans="1:31" x14ac:dyDescent="0.2">
      <c r="A115" t="s">
        <v>203</v>
      </c>
      <c r="B115">
        <v>114</v>
      </c>
      <c r="C115" s="26">
        <v>42901</v>
      </c>
      <c r="D115" s="38">
        <f>v1_Questionnaire_raw_data!V115</f>
        <v>3</v>
      </c>
      <c r="E115" s="38">
        <f>v1_Questionnaire_raw_data!AJ115</f>
        <v>10</v>
      </c>
      <c r="F115" s="38">
        <f>v1_Questionnaire_raw_data!AK115</f>
        <v>6</v>
      </c>
      <c r="G115" s="38">
        <f>v1_Questionnaire_raw_data!AL115</f>
        <v>8</v>
      </c>
      <c r="H115" s="38">
        <f>v1_Questionnaire_raw_data!AM115</f>
        <v>24</v>
      </c>
      <c r="I115" s="63">
        <f>v1_Questionnaire_raw_data!FK115</f>
        <v>10</v>
      </c>
      <c r="J115" s="38">
        <f>v1_Questionnaire_raw_data!FV115</f>
        <v>28</v>
      </c>
      <c r="K115" s="38">
        <f>v1_Questionnaire_raw_data!FW115</f>
        <v>24</v>
      </c>
      <c r="L115" s="38">
        <f>v1_Questionnaire_raw_data!HD115</f>
        <v>3</v>
      </c>
      <c r="M115" s="38">
        <f>v1_Questionnaire_raw_data!HE115</f>
        <v>3.6666666666666665</v>
      </c>
      <c r="N115" s="38">
        <f>v1_Questionnaire_raw_data!HF115</f>
        <v>1.6666666666666667</v>
      </c>
      <c r="O115" s="38">
        <f>v1_Questionnaire_raw_data!HG115</f>
        <v>1.2857142857142858</v>
      </c>
      <c r="P115" s="38">
        <f>v1_Questionnaire_raw_data!HH115</f>
        <v>1.2</v>
      </c>
      <c r="Q115" s="38">
        <f>v1_Questionnaire_raw_data!HI115</f>
        <v>1</v>
      </c>
      <c r="R115" s="38">
        <f>v1_Questionnaire_raw_data!HJ115</f>
        <v>1</v>
      </c>
      <c r="S115" s="38">
        <f>v1_Questionnaire_raw_data!HK115</f>
        <v>1</v>
      </c>
      <c r="T115" s="38">
        <f>v1_Questionnaire_raw_data!KD115</f>
        <v>16</v>
      </c>
      <c r="U115" s="38">
        <f>v1_Questionnaire_raw_data!KE115</f>
        <v>1</v>
      </c>
      <c r="V115" s="38">
        <f>v1_Questionnaire_raw_data!KF115</f>
        <v>17</v>
      </c>
      <c r="W115" s="38">
        <f>v1_Questionnaire_raw_data!MV115</f>
        <v>64</v>
      </c>
      <c r="X115" s="38">
        <f>v1_Questionnaire_raw_data!NK115</f>
        <v>22</v>
      </c>
      <c r="Y115">
        <v>2</v>
      </c>
      <c r="Z115" t="s">
        <v>1257</v>
      </c>
      <c r="AA115" s="28">
        <v>45.913928815879444</v>
      </c>
      <c r="AB115">
        <v>5</v>
      </c>
      <c r="AC115" t="s">
        <v>1260</v>
      </c>
      <c r="AD115">
        <v>3</v>
      </c>
      <c r="AE115" s="64">
        <v>521.42899999999997</v>
      </c>
    </row>
    <row r="116" spans="1:31" x14ac:dyDescent="0.2">
      <c r="A116" t="s">
        <v>204</v>
      </c>
      <c r="B116">
        <v>115</v>
      </c>
      <c r="C116" s="26">
        <v>42886</v>
      </c>
      <c r="D116" s="38">
        <f>v1_Questionnaire_raw_data!V116</f>
        <v>13</v>
      </c>
      <c r="E116" s="38">
        <f>v1_Questionnaire_raw_data!AJ116</f>
        <v>11</v>
      </c>
      <c r="F116" s="38">
        <f>v1_Questionnaire_raw_data!AK116</f>
        <v>5</v>
      </c>
      <c r="G116" s="38">
        <f>v1_Questionnaire_raw_data!AL116</f>
        <v>14</v>
      </c>
      <c r="H116" s="38">
        <f>v1_Questionnaire_raw_data!AM116</f>
        <v>30</v>
      </c>
      <c r="I116" s="63">
        <f>v1_Questionnaire_raw_data!FK116</f>
        <v>9</v>
      </c>
      <c r="J116" s="38">
        <f>v1_Questionnaire_raw_data!FV116</f>
        <v>40</v>
      </c>
      <c r="K116" s="38">
        <f>v1_Questionnaire_raw_data!FW116</f>
        <v>28</v>
      </c>
      <c r="L116" s="38">
        <f>v1_Questionnaire_raw_data!HD116</f>
        <v>1.5</v>
      </c>
      <c r="M116" s="38">
        <f>v1_Questionnaire_raw_data!HE116</f>
        <v>3.3333333333333335</v>
      </c>
      <c r="N116" s="38">
        <f>v1_Questionnaire_raw_data!HF116</f>
        <v>1.3333333333333333</v>
      </c>
      <c r="O116" s="38">
        <f>v1_Questionnaire_raw_data!HG116</f>
        <v>2</v>
      </c>
      <c r="P116" s="38">
        <f>v1_Questionnaire_raw_data!HH116</f>
        <v>3</v>
      </c>
      <c r="Q116" s="38">
        <f>v1_Questionnaire_raw_data!HI116</f>
        <v>2.5</v>
      </c>
      <c r="R116" s="38">
        <f>v1_Questionnaire_raw_data!HJ116</f>
        <v>2</v>
      </c>
      <c r="S116" s="38">
        <f>v1_Questionnaire_raw_data!HK116</f>
        <v>2.3333333333333335</v>
      </c>
      <c r="T116" s="38">
        <f>v1_Questionnaire_raw_data!KD116</f>
        <v>12</v>
      </c>
      <c r="U116" s="38">
        <f>v1_Questionnaire_raw_data!KE116</f>
        <v>2</v>
      </c>
      <c r="V116" s="38">
        <f>v1_Questionnaire_raw_data!KF116</f>
        <v>14</v>
      </c>
      <c r="W116" s="38">
        <f>v1_Questionnaire_raw_data!MV116</f>
        <v>70</v>
      </c>
      <c r="X116" s="38">
        <f>v1_Questionnaire_raw_data!NK116</f>
        <v>34</v>
      </c>
      <c r="Y116">
        <v>1</v>
      </c>
      <c r="Z116" t="s">
        <v>1256</v>
      </c>
      <c r="AA116" s="28">
        <v>60.557494866529851</v>
      </c>
      <c r="AB116">
        <v>3</v>
      </c>
      <c r="AC116" t="s">
        <v>1258</v>
      </c>
      <c r="AD116">
        <v>2</v>
      </c>
      <c r="AE116">
        <v>108</v>
      </c>
    </row>
    <row r="117" spans="1:31" x14ac:dyDescent="0.2">
      <c r="A117" t="s">
        <v>205</v>
      </c>
      <c r="B117">
        <v>116</v>
      </c>
      <c r="C117" s="26">
        <v>43004</v>
      </c>
      <c r="D117" s="38">
        <f>v1_Questionnaire_raw_data!V117</f>
        <v>3</v>
      </c>
      <c r="E117" s="38">
        <f>v1_Questionnaire_raw_data!AJ117</f>
        <v>0</v>
      </c>
      <c r="F117" s="38">
        <f>v1_Questionnaire_raw_data!AK117</f>
        <v>2</v>
      </c>
      <c r="G117" s="38">
        <f>v1_Questionnaire_raw_data!AL117</f>
        <v>1</v>
      </c>
      <c r="H117" s="38">
        <f>v1_Questionnaire_raw_data!AM117</f>
        <v>3</v>
      </c>
      <c r="I117" s="63">
        <f>v1_Questionnaire_raw_data!FK117</f>
        <v>3</v>
      </c>
      <c r="J117" s="38">
        <f>v1_Questionnaire_raw_data!FV117</f>
        <v>21</v>
      </c>
      <c r="K117" s="38">
        <f>v1_Questionnaire_raw_data!FW117</f>
        <v>21</v>
      </c>
      <c r="L117" s="38">
        <f>v1_Questionnaire_raw_data!HD117</f>
        <v>1</v>
      </c>
      <c r="M117" s="38">
        <f>v1_Questionnaire_raw_data!HE117</f>
        <v>2.6666666666666665</v>
      </c>
      <c r="N117" s="38">
        <f>v1_Questionnaire_raw_data!HF117</f>
        <v>1.6666666666666667</v>
      </c>
      <c r="O117" s="38">
        <f>v1_Questionnaire_raw_data!HG117</f>
        <v>3</v>
      </c>
      <c r="P117" s="38">
        <f>v1_Questionnaire_raw_data!HH117</f>
        <v>0.4</v>
      </c>
      <c r="Q117" s="38">
        <f>v1_Questionnaire_raw_data!HI117</f>
        <v>2.25</v>
      </c>
      <c r="R117" s="38">
        <f>v1_Questionnaire_raw_data!HJ117</f>
        <v>0.66666666666666663</v>
      </c>
      <c r="S117" s="38">
        <f>v1_Questionnaire_raw_data!HK117</f>
        <v>1.6666666666666667</v>
      </c>
      <c r="T117" s="38">
        <f>v1_Questionnaire_raw_data!KD117</f>
        <v>10</v>
      </c>
      <c r="U117" s="38">
        <f>v1_Questionnaire_raw_data!KE117</f>
        <v>3</v>
      </c>
      <c r="V117" s="38">
        <f>v1_Questionnaire_raw_data!KF117</f>
        <v>13</v>
      </c>
      <c r="W117" s="38">
        <f>v1_Questionnaire_raw_data!MV117</f>
        <v>56</v>
      </c>
      <c r="X117" s="38">
        <f>v1_Questionnaire_raw_data!NK117</f>
        <v>38</v>
      </c>
      <c r="Y117">
        <v>2</v>
      </c>
      <c r="Z117" t="s">
        <v>1257</v>
      </c>
      <c r="AA117" s="28">
        <v>58.879876796714598</v>
      </c>
      <c r="AB117">
        <v>3</v>
      </c>
      <c r="AC117" t="s">
        <v>1258</v>
      </c>
      <c r="AD117">
        <v>2</v>
      </c>
      <c r="AE117">
        <v>28</v>
      </c>
    </row>
    <row r="118" spans="1:31" x14ac:dyDescent="0.2">
      <c r="A118" t="s">
        <v>206</v>
      </c>
      <c r="B118">
        <v>117</v>
      </c>
      <c r="C118" s="26">
        <v>42898</v>
      </c>
      <c r="D118" s="38">
        <f>v1_Questionnaire_raw_data!V118</f>
        <v>0</v>
      </c>
      <c r="E118" s="38">
        <f>v1_Questionnaire_raw_data!AJ118</f>
        <v>16</v>
      </c>
      <c r="F118" s="38">
        <f>v1_Questionnaire_raw_data!AK118</f>
        <v>8</v>
      </c>
      <c r="G118" s="38">
        <f>v1_Questionnaire_raw_data!AL118</f>
        <v>13</v>
      </c>
      <c r="H118" s="38">
        <f>v1_Questionnaire_raw_data!AM118</f>
        <v>37</v>
      </c>
      <c r="I118" s="63">
        <f>v1_Questionnaire_raw_data!FK118</f>
        <v>4</v>
      </c>
      <c r="J118" s="38">
        <f>v1_Questionnaire_raw_data!FV118</f>
        <v>42</v>
      </c>
      <c r="K118" s="38">
        <f>v1_Questionnaire_raw_data!FW118</f>
        <v>28</v>
      </c>
      <c r="L118" s="38">
        <f>v1_Questionnaire_raw_data!HD118</f>
        <v>3.25</v>
      </c>
      <c r="M118" s="38">
        <f>v1_Questionnaire_raw_data!HE118</f>
        <v>4.666666666666667</v>
      </c>
      <c r="N118" s="38">
        <f>v1_Questionnaire_raw_data!HF118</f>
        <v>3</v>
      </c>
      <c r="O118" s="38">
        <f>v1_Questionnaire_raw_data!HG118</f>
        <v>5</v>
      </c>
      <c r="P118" s="38">
        <f>v1_Questionnaire_raw_data!HH118</f>
        <v>4.4000000000000004</v>
      </c>
      <c r="Q118" s="38">
        <f>v1_Questionnaire_raw_data!HI118</f>
        <v>5</v>
      </c>
      <c r="R118" s="38">
        <f>v1_Questionnaire_raw_data!HJ118</f>
        <v>4.333333333333333</v>
      </c>
      <c r="S118" s="38">
        <f>v1_Questionnaire_raw_data!HK118</f>
        <v>5</v>
      </c>
      <c r="T118" s="38">
        <f>v1_Questionnaire_raw_data!KD118</f>
        <v>6</v>
      </c>
      <c r="U118" s="38">
        <f>v1_Questionnaire_raw_data!KE118</f>
        <v>8</v>
      </c>
      <c r="V118" s="38">
        <f>v1_Questionnaire_raw_data!KF118</f>
        <v>14</v>
      </c>
      <c r="W118" s="38">
        <f>v1_Questionnaire_raw_data!MV118</f>
        <v>58</v>
      </c>
      <c r="X118" s="38">
        <f>v1_Questionnaire_raw_data!NK118</f>
        <v>32</v>
      </c>
      <c r="Y118">
        <v>1</v>
      </c>
      <c r="Z118" t="s">
        <v>1256</v>
      </c>
      <c r="AA118" s="28">
        <v>78.114647501711261</v>
      </c>
      <c r="AB118">
        <v>5</v>
      </c>
      <c r="AC118" t="s">
        <v>1260</v>
      </c>
      <c r="AD118">
        <v>2</v>
      </c>
      <c r="AE118">
        <v>260</v>
      </c>
    </row>
    <row r="119" spans="1:31" x14ac:dyDescent="0.2">
      <c r="A119" t="s">
        <v>207</v>
      </c>
      <c r="B119">
        <v>118</v>
      </c>
      <c r="C119" s="26">
        <v>42901</v>
      </c>
      <c r="D119" s="38">
        <f>v1_Questionnaire_raw_data!V119</f>
        <v>0</v>
      </c>
      <c r="E119" s="38">
        <f>v1_Questionnaire_raw_data!AJ119</f>
        <v>0</v>
      </c>
      <c r="F119" s="38">
        <f>v1_Questionnaire_raw_data!AK119</f>
        <v>0</v>
      </c>
      <c r="G119" s="38">
        <f>v1_Questionnaire_raw_data!AL119</f>
        <v>0</v>
      </c>
      <c r="H119" s="38">
        <f>v1_Questionnaire_raw_data!AM119</f>
        <v>0</v>
      </c>
      <c r="I119" s="63">
        <f>v1_Questionnaire_raw_data!FK119</f>
        <v>1</v>
      </c>
      <c r="J119" s="38">
        <f>v1_Questionnaire_raw_data!FV119</f>
        <v>17</v>
      </c>
      <c r="K119" s="38">
        <f>v1_Questionnaire_raw_data!FW119</f>
        <v>9</v>
      </c>
      <c r="L119" s="38">
        <f>v1_Questionnaire_raw_data!HD119</f>
        <v>3</v>
      </c>
      <c r="M119" s="60" t="str">
        <f>v1_Questionnaire_raw_data!HE119</f>
        <v>NaN</v>
      </c>
      <c r="N119" s="60" t="str">
        <f>v1_Questionnaire_raw_data!HF119</f>
        <v>NaN</v>
      </c>
      <c r="O119" s="60" t="str">
        <f>v1_Questionnaire_raw_data!HG119</f>
        <v>NaN</v>
      </c>
      <c r="P119" s="60" t="str">
        <f>v1_Questionnaire_raw_data!HH119</f>
        <v>NaN</v>
      </c>
      <c r="Q119" s="60" t="str">
        <f>v1_Questionnaire_raw_data!HI119</f>
        <v>NaN</v>
      </c>
      <c r="R119" s="60" t="str">
        <f>v1_Questionnaire_raw_data!HJ119</f>
        <v>NaN</v>
      </c>
      <c r="S119" s="60" t="str">
        <f>v1_Questionnaire_raw_data!HK119</f>
        <v>NaN</v>
      </c>
      <c r="T119" s="60" t="str">
        <f>v1_Questionnaire_raw_data!KD119</f>
        <v>NaN</v>
      </c>
      <c r="U119" s="60" t="str">
        <f>v1_Questionnaire_raw_data!KE119</f>
        <v>NaN</v>
      </c>
      <c r="V119" s="60" t="str">
        <f>v1_Questionnaire_raw_data!KF119</f>
        <v>NaN</v>
      </c>
      <c r="W119" s="38">
        <f>v1_Questionnaire_raw_data!MV119</f>
        <v>69</v>
      </c>
      <c r="X119" s="38">
        <f>v1_Questionnaire_raw_data!NK119</f>
        <v>14.000000000000002</v>
      </c>
      <c r="Y119">
        <v>1</v>
      </c>
      <c r="Z119" t="s">
        <v>1256</v>
      </c>
      <c r="AA119" s="28">
        <v>55.855236139630279</v>
      </c>
      <c r="AB119">
        <v>5</v>
      </c>
      <c r="AC119" t="s">
        <v>1260</v>
      </c>
      <c r="AD119">
        <v>4</v>
      </c>
      <c r="AE119">
        <v>520</v>
      </c>
    </row>
    <row r="120" spans="1:31" x14ac:dyDescent="0.2">
      <c r="A120" t="s">
        <v>208</v>
      </c>
      <c r="B120">
        <v>119</v>
      </c>
      <c r="C120" s="26">
        <v>42902</v>
      </c>
      <c r="D120" s="38">
        <f>v1_Questionnaire_raw_data!V120</f>
        <v>14</v>
      </c>
      <c r="E120" s="38">
        <f>v1_Questionnaire_raw_data!AJ120</f>
        <v>8</v>
      </c>
      <c r="F120" s="38">
        <f>v1_Questionnaire_raw_data!AK120</f>
        <v>6</v>
      </c>
      <c r="G120" s="38">
        <f>v1_Questionnaire_raw_data!AL120</f>
        <v>12</v>
      </c>
      <c r="H120" s="38">
        <f>v1_Questionnaire_raw_data!AM120</f>
        <v>26</v>
      </c>
      <c r="I120" s="63">
        <f>v1_Questionnaire_raw_data!FK120</f>
        <v>9</v>
      </c>
      <c r="J120" s="38">
        <f>v1_Questionnaire_raw_data!FV120</f>
        <v>24</v>
      </c>
      <c r="K120" s="38">
        <f>v1_Questionnaire_raw_data!FW120</f>
        <v>16</v>
      </c>
      <c r="L120" s="38">
        <f>v1_Questionnaire_raw_data!HD120</f>
        <v>2</v>
      </c>
      <c r="M120" s="38">
        <f>v1_Questionnaire_raw_data!HE120</f>
        <v>2.3333333333333335</v>
      </c>
      <c r="N120" s="38">
        <f>v1_Questionnaire_raw_data!HF120</f>
        <v>3</v>
      </c>
      <c r="O120" s="38">
        <f>v1_Questionnaire_raw_data!HG120</f>
        <v>3</v>
      </c>
      <c r="P120" s="38">
        <f>v1_Questionnaire_raw_data!HH120</f>
        <v>3</v>
      </c>
      <c r="Q120" s="38">
        <f>v1_Questionnaire_raw_data!HI120</f>
        <v>3</v>
      </c>
      <c r="R120" s="38">
        <f>v1_Questionnaire_raw_data!HJ120</f>
        <v>3</v>
      </c>
      <c r="S120" s="38">
        <f>v1_Questionnaire_raw_data!HK120</f>
        <v>3</v>
      </c>
      <c r="T120" s="38">
        <f>v1_Questionnaire_raw_data!KD120</f>
        <v>11</v>
      </c>
      <c r="U120" s="38">
        <f>v1_Questionnaire_raw_data!KE120</f>
        <v>4</v>
      </c>
      <c r="V120" s="38">
        <f>v1_Questionnaire_raw_data!KF120</f>
        <v>15</v>
      </c>
      <c r="W120" s="38">
        <f>v1_Questionnaire_raw_data!MV120</f>
        <v>46</v>
      </c>
      <c r="X120" s="38">
        <f>v1_Questionnaire_raw_data!NK120</f>
        <v>28.000000000000004</v>
      </c>
      <c r="Y120">
        <v>2</v>
      </c>
      <c r="Z120" t="s">
        <v>1257</v>
      </c>
      <c r="AA120" s="28">
        <v>59.860711841204647</v>
      </c>
      <c r="AB120">
        <v>3</v>
      </c>
      <c r="AC120" t="s">
        <v>1258</v>
      </c>
      <c r="AD120">
        <v>3</v>
      </c>
      <c r="AE120">
        <v>52.142899999999997</v>
      </c>
    </row>
    <row r="121" spans="1:31" x14ac:dyDescent="0.2">
      <c r="A121" t="s">
        <v>209</v>
      </c>
      <c r="B121">
        <v>120</v>
      </c>
      <c r="C121" s="26">
        <v>42912</v>
      </c>
      <c r="D121" s="38">
        <f>v1_Questionnaire_raw_data!V121</f>
        <v>5</v>
      </c>
      <c r="E121" s="38">
        <f>v1_Questionnaire_raw_data!AJ121</f>
        <v>6</v>
      </c>
      <c r="F121" s="38">
        <f>v1_Questionnaire_raw_data!AK121</f>
        <v>2</v>
      </c>
      <c r="G121" s="38">
        <f>v1_Questionnaire_raw_data!AL121</f>
        <v>1</v>
      </c>
      <c r="H121" s="38">
        <f>v1_Questionnaire_raw_data!AM121</f>
        <v>9</v>
      </c>
      <c r="I121" s="63">
        <f>v1_Questionnaire_raw_data!FK121</f>
        <v>4</v>
      </c>
      <c r="J121" s="38">
        <f>v1_Questionnaire_raw_data!FV121</f>
        <v>31</v>
      </c>
      <c r="K121" s="38">
        <f>v1_Questionnaire_raw_data!FW121</f>
        <v>21</v>
      </c>
      <c r="L121" s="38">
        <f>v1_Questionnaire_raw_data!HD121</f>
        <v>5</v>
      </c>
      <c r="M121" s="38">
        <f>v1_Questionnaire_raw_data!HE121</f>
        <v>3.6666666666666665</v>
      </c>
      <c r="N121" s="38">
        <f>v1_Questionnaire_raw_data!HF121</f>
        <v>1.6666666666666667</v>
      </c>
      <c r="O121" s="38">
        <f>v1_Questionnaire_raw_data!HG121</f>
        <v>3.5714285714285716</v>
      </c>
      <c r="P121" s="38">
        <f>v1_Questionnaire_raw_data!HH121</f>
        <v>4.2</v>
      </c>
      <c r="Q121" s="38">
        <f>v1_Questionnaire_raw_data!HI121</f>
        <v>4.25</v>
      </c>
      <c r="R121" s="38">
        <f>v1_Questionnaire_raw_data!HJ121</f>
        <v>4</v>
      </c>
      <c r="S121" s="38">
        <f>v1_Questionnaire_raw_data!HK121</f>
        <v>4.666666666666667</v>
      </c>
      <c r="T121" s="38">
        <f>v1_Questionnaire_raw_data!KD121</f>
        <v>10</v>
      </c>
      <c r="U121" s="38">
        <f>v1_Questionnaire_raw_data!KE121</f>
        <v>1</v>
      </c>
      <c r="V121" s="38">
        <f>v1_Questionnaire_raw_data!KF121</f>
        <v>11</v>
      </c>
      <c r="W121" s="38">
        <f>v1_Questionnaire_raw_data!MV121</f>
        <v>47</v>
      </c>
      <c r="X121" s="38">
        <f>v1_Questionnaire_raw_data!NK121</f>
        <v>14.000000000000002</v>
      </c>
      <c r="Y121">
        <v>1</v>
      </c>
      <c r="Z121" t="s">
        <v>1256</v>
      </c>
      <c r="AA121" s="28">
        <v>66.908453114305303</v>
      </c>
      <c r="AB121">
        <v>3</v>
      </c>
      <c r="AC121" t="s">
        <v>1258</v>
      </c>
      <c r="AD121">
        <v>2</v>
      </c>
      <c r="AE121">
        <v>52.142899999999997</v>
      </c>
    </row>
    <row r="122" spans="1:31" x14ac:dyDescent="0.2">
      <c r="A122" t="s">
        <v>210</v>
      </c>
      <c r="B122">
        <v>121</v>
      </c>
      <c r="C122" s="26">
        <v>42912</v>
      </c>
      <c r="D122" s="38">
        <f>v1_Questionnaire_raw_data!V122</f>
        <v>5</v>
      </c>
      <c r="E122" s="38">
        <f>v1_Questionnaire_raw_data!AJ122</f>
        <v>6</v>
      </c>
      <c r="F122" s="38">
        <f>v1_Questionnaire_raw_data!AK122</f>
        <v>2</v>
      </c>
      <c r="G122" s="38">
        <f>v1_Questionnaire_raw_data!AL122</f>
        <v>6</v>
      </c>
      <c r="H122" s="38">
        <f>v1_Questionnaire_raw_data!AM122</f>
        <v>14</v>
      </c>
      <c r="I122" s="63">
        <f>v1_Questionnaire_raw_data!FK122</f>
        <v>6</v>
      </c>
      <c r="J122" s="38">
        <f>v1_Questionnaire_raw_data!FV122</f>
        <v>28</v>
      </c>
      <c r="K122" s="38">
        <f>v1_Questionnaire_raw_data!FW122</f>
        <v>24</v>
      </c>
      <c r="L122" s="38">
        <f>v1_Questionnaire_raw_data!HD122</f>
        <v>3</v>
      </c>
      <c r="M122" s="38">
        <f>v1_Questionnaire_raw_data!HE122</f>
        <v>5</v>
      </c>
      <c r="N122" s="38">
        <f>v1_Questionnaire_raw_data!HF122</f>
        <v>3.3333333333333335</v>
      </c>
      <c r="O122" s="38">
        <f>v1_Questionnaire_raw_data!HG122</f>
        <v>4.5714285714285712</v>
      </c>
      <c r="P122" s="38">
        <f>v1_Questionnaire_raw_data!HH122</f>
        <v>3.6</v>
      </c>
      <c r="Q122" s="38">
        <f>v1_Questionnaire_raw_data!HI122</f>
        <v>5</v>
      </c>
      <c r="R122" s="38">
        <f>v1_Questionnaire_raw_data!HJ122</f>
        <v>5</v>
      </c>
      <c r="S122" s="38">
        <f>v1_Questionnaire_raw_data!HK122</f>
        <v>5</v>
      </c>
      <c r="T122" s="38">
        <f>v1_Questionnaire_raw_data!KD122</f>
        <v>12</v>
      </c>
      <c r="U122" s="38">
        <f>v1_Questionnaire_raw_data!KE122</f>
        <v>5</v>
      </c>
      <c r="V122" s="38">
        <f>v1_Questionnaire_raw_data!KF122</f>
        <v>17</v>
      </c>
      <c r="W122" s="38">
        <f>v1_Questionnaire_raw_data!MV122</f>
        <v>59</v>
      </c>
      <c r="X122" s="38">
        <f>v1_Questionnaire_raw_data!NK122</f>
        <v>28.000000000000004</v>
      </c>
      <c r="Y122">
        <v>1</v>
      </c>
      <c r="Z122" t="s">
        <v>1256</v>
      </c>
      <c r="AA122" s="28">
        <v>57.174880219027955</v>
      </c>
      <c r="AB122">
        <v>3</v>
      </c>
      <c r="AC122" t="s">
        <v>1258</v>
      </c>
      <c r="AD122">
        <v>2</v>
      </c>
      <c r="AE122">
        <v>52.142899999999997</v>
      </c>
    </row>
    <row r="123" spans="1:31" x14ac:dyDescent="0.2">
      <c r="A123" t="s">
        <v>211</v>
      </c>
      <c r="B123">
        <v>122</v>
      </c>
      <c r="C123" s="26">
        <v>42919</v>
      </c>
      <c r="D123" s="38">
        <f>v1_Questionnaire_raw_data!V123</f>
        <v>8</v>
      </c>
      <c r="E123" s="38">
        <f>v1_Questionnaire_raw_data!AJ123</f>
        <v>10</v>
      </c>
      <c r="F123" s="38">
        <f>v1_Questionnaire_raw_data!AK123</f>
        <v>4</v>
      </c>
      <c r="G123" s="38">
        <f>v1_Questionnaire_raw_data!AL123</f>
        <v>14</v>
      </c>
      <c r="H123" s="38">
        <f>v1_Questionnaire_raw_data!AM123</f>
        <v>28</v>
      </c>
      <c r="I123" s="63">
        <f>v1_Questionnaire_raw_data!FK123</f>
        <v>10</v>
      </c>
      <c r="J123" s="38">
        <f>v1_Questionnaire_raw_data!FV123</f>
        <v>32</v>
      </c>
      <c r="K123" s="38">
        <f>v1_Questionnaire_raw_data!FW123</f>
        <v>23</v>
      </c>
      <c r="L123" s="38">
        <f>v1_Questionnaire_raw_data!HD123</f>
        <v>2.25</v>
      </c>
      <c r="M123" s="38">
        <f>v1_Questionnaire_raw_data!HE123</f>
        <v>3</v>
      </c>
      <c r="N123" s="38">
        <f>v1_Questionnaire_raw_data!HF123</f>
        <v>2</v>
      </c>
      <c r="O123" s="38">
        <f>v1_Questionnaire_raw_data!HG123</f>
        <v>3.4285714285714284</v>
      </c>
      <c r="P123" s="38">
        <f>v1_Questionnaire_raw_data!HH123</f>
        <v>5</v>
      </c>
      <c r="Q123" s="38">
        <f>v1_Questionnaire_raw_data!HI123</f>
        <v>4.75</v>
      </c>
      <c r="R123" s="38">
        <f>v1_Questionnaire_raw_data!HJ123</f>
        <v>4.666666666666667</v>
      </c>
      <c r="S123" s="38">
        <f>v1_Questionnaire_raw_data!HK123</f>
        <v>5</v>
      </c>
      <c r="T123" s="38">
        <f>v1_Questionnaire_raw_data!KD123</f>
        <v>23</v>
      </c>
      <c r="U123" s="38">
        <f>v1_Questionnaire_raw_data!KE123</f>
        <v>8</v>
      </c>
      <c r="V123" s="38">
        <f>v1_Questionnaire_raw_data!KF123</f>
        <v>31</v>
      </c>
      <c r="W123" s="38">
        <f>v1_Questionnaire_raw_data!MV123</f>
        <v>63</v>
      </c>
      <c r="X123" s="38">
        <f>v1_Questionnaire_raw_data!NK123</f>
        <v>34</v>
      </c>
      <c r="Y123">
        <v>1</v>
      </c>
      <c r="Z123" t="s">
        <v>1256</v>
      </c>
      <c r="AA123" s="28">
        <v>57.916666666666742</v>
      </c>
      <c r="AB123">
        <v>3</v>
      </c>
      <c r="AC123" t="s">
        <v>1258</v>
      </c>
      <c r="AD123">
        <v>2</v>
      </c>
      <c r="AE123">
        <v>521.42899999999997</v>
      </c>
    </row>
    <row r="124" spans="1:31" x14ac:dyDescent="0.2">
      <c r="A124" t="s">
        <v>212</v>
      </c>
      <c r="B124">
        <v>123</v>
      </c>
      <c r="C124" s="26">
        <v>42915</v>
      </c>
      <c r="D124" s="38">
        <f>v1_Questionnaire_raw_data!V124</f>
        <v>0</v>
      </c>
      <c r="E124" s="38">
        <f>v1_Questionnaire_raw_data!AJ124</f>
        <v>0</v>
      </c>
      <c r="F124" s="38">
        <f>v1_Questionnaire_raw_data!AK124</f>
        <v>0</v>
      </c>
      <c r="G124" s="38">
        <f>v1_Questionnaire_raw_data!AL124</f>
        <v>2</v>
      </c>
      <c r="H124" s="38">
        <f>v1_Questionnaire_raw_data!AM124</f>
        <v>2</v>
      </c>
      <c r="I124" s="63">
        <f>v1_Questionnaire_raw_data!FK124</f>
        <v>4</v>
      </c>
      <c r="J124" s="38">
        <f>v1_Questionnaire_raw_data!FV124</f>
        <v>13</v>
      </c>
      <c r="K124" s="38">
        <f>v1_Questionnaire_raw_data!FW124</f>
        <v>15</v>
      </c>
      <c r="L124" s="38">
        <f>v1_Questionnaire_raw_data!HD124</f>
        <v>4.5</v>
      </c>
      <c r="M124" s="38">
        <f>v1_Questionnaire_raw_data!HE124</f>
        <v>1.6666666666666667</v>
      </c>
      <c r="N124" s="38">
        <f>v1_Questionnaire_raw_data!HF124</f>
        <v>0</v>
      </c>
      <c r="O124" s="38">
        <f>v1_Questionnaire_raw_data!HG124</f>
        <v>4.7142857142857144</v>
      </c>
      <c r="P124" s="38">
        <f>v1_Questionnaire_raw_data!HH124</f>
        <v>3</v>
      </c>
      <c r="Q124" s="38">
        <f>v1_Questionnaire_raw_data!HI124</f>
        <v>4</v>
      </c>
      <c r="R124" s="38">
        <f>v1_Questionnaire_raw_data!HJ124</f>
        <v>5</v>
      </c>
      <c r="S124" s="38">
        <f>v1_Questionnaire_raw_data!HK124</f>
        <v>5</v>
      </c>
      <c r="T124" s="38">
        <f>v1_Questionnaire_raw_data!KD124</f>
        <v>4</v>
      </c>
      <c r="U124" s="38">
        <f>v1_Questionnaire_raw_data!KE124</f>
        <v>2</v>
      </c>
      <c r="V124" s="38">
        <f>v1_Questionnaire_raw_data!KF124</f>
        <v>6</v>
      </c>
      <c r="W124" s="38">
        <f>v1_Questionnaire_raw_data!MV124</f>
        <v>58</v>
      </c>
      <c r="X124" s="38">
        <f>v1_Questionnaire_raw_data!NK124</f>
        <v>6</v>
      </c>
      <c r="Y124">
        <v>1</v>
      </c>
      <c r="Z124" t="s">
        <v>1256</v>
      </c>
      <c r="AA124" s="28">
        <v>64.490588637919245</v>
      </c>
      <c r="AB124">
        <v>3</v>
      </c>
      <c r="AC124" t="s">
        <v>1258</v>
      </c>
      <c r="AD124">
        <v>4</v>
      </c>
      <c r="AE124" s="64">
        <v>782.1434999999999</v>
      </c>
    </row>
    <row r="125" spans="1:31" x14ac:dyDescent="0.2">
      <c r="A125" t="s">
        <v>213</v>
      </c>
      <c r="B125">
        <v>124</v>
      </c>
      <c r="C125" s="26">
        <v>42963</v>
      </c>
      <c r="D125" s="38">
        <f>v1_Questionnaire_raw_data!V125</f>
        <v>13</v>
      </c>
      <c r="E125" s="38">
        <f>v1_Questionnaire_raw_data!AJ125</f>
        <v>10</v>
      </c>
      <c r="F125" s="38">
        <f>v1_Questionnaire_raw_data!AK125</f>
        <v>7</v>
      </c>
      <c r="G125" s="38">
        <f>v1_Questionnaire_raw_data!AL125</f>
        <v>14</v>
      </c>
      <c r="H125" s="38">
        <f>v1_Questionnaire_raw_data!AM125</f>
        <v>31</v>
      </c>
      <c r="I125" s="63">
        <f>v1_Questionnaire_raw_data!FK125</f>
        <v>6</v>
      </c>
      <c r="J125" s="38">
        <f>v1_Questionnaire_raw_data!FV125</f>
        <v>14</v>
      </c>
      <c r="K125" s="38">
        <f>v1_Questionnaire_raw_data!FW125</f>
        <v>8</v>
      </c>
      <c r="L125" s="38">
        <f>v1_Questionnaire_raw_data!HD125</f>
        <v>2.75</v>
      </c>
      <c r="M125" s="38">
        <f>v1_Questionnaire_raw_data!HE125</f>
        <v>2.3333333333333335</v>
      </c>
      <c r="N125" s="38">
        <f>v1_Questionnaire_raw_data!HF125</f>
        <v>3</v>
      </c>
      <c r="O125" s="38">
        <f>v1_Questionnaire_raw_data!HG125</f>
        <v>2.2857142857142856</v>
      </c>
      <c r="P125" s="38">
        <f>v1_Questionnaire_raw_data!HH125</f>
        <v>2.8</v>
      </c>
      <c r="Q125" s="38">
        <f>v1_Questionnaire_raw_data!HI125</f>
        <v>2.5</v>
      </c>
      <c r="R125" s="38">
        <f>v1_Questionnaire_raw_data!HJ125</f>
        <v>1.3333333333333333</v>
      </c>
      <c r="S125" s="38">
        <f>v1_Questionnaire_raw_data!HK125</f>
        <v>1.6666666666666667</v>
      </c>
      <c r="T125" s="38">
        <f>v1_Questionnaire_raw_data!KD125</f>
        <v>14</v>
      </c>
      <c r="U125" s="38">
        <f>v1_Questionnaire_raw_data!KE125</f>
        <v>6</v>
      </c>
      <c r="V125" s="38">
        <f>v1_Questionnaire_raw_data!KF125</f>
        <v>20</v>
      </c>
      <c r="W125" s="38">
        <f>v1_Questionnaire_raw_data!MV125</f>
        <v>47</v>
      </c>
      <c r="X125" s="38">
        <f>v1_Questionnaire_raw_data!NK125</f>
        <v>48</v>
      </c>
      <c r="Y125">
        <v>1</v>
      </c>
      <c r="Z125" t="s">
        <v>1256</v>
      </c>
      <c r="AA125" s="28">
        <v>53.978097193702979</v>
      </c>
      <c r="AB125">
        <v>3</v>
      </c>
      <c r="AC125" t="s">
        <v>1258</v>
      </c>
      <c r="AD125">
        <v>2</v>
      </c>
      <c r="AE125">
        <v>139.04773333333333</v>
      </c>
    </row>
    <row r="126" spans="1:31" x14ac:dyDescent="0.2">
      <c r="A126" t="s">
        <v>214</v>
      </c>
      <c r="B126">
        <v>125</v>
      </c>
      <c r="C126" s="26">
        <v>42914</v>
      </c>
      <c r="D126" s="38">
        <f>v1_Questionnaire_raw_data!V126</f>
        <v>10</v>
      </c>
      <c r="E126" s="38">
        <f>v1_Questionnaire_raw_data!AJ126</f>
        <v>8</v>
      </c>
      <c r="F126" s="38">
        <f>v1_Questionnaire_raw_data!AK126</f>
        <v>6</v>
      </c>
      <c r="G126" s="38">
        <f>v1_Questionnaire_raw_data!AL126</f>
        <v>13</v>
      </c>
      <c r="H126" s="38">
        <f>v1_Questionnaire_raw_data!AM126</f>
        <v>27</v>
      </c>
      <c r="I126" s="63">
        <f>v1_Questionnaire_raw_data!FK126</f>
        <v>22</v>
      </c>
      <c r="J126" s="38">
        <f>v1_Questionnaire_raw_data!FV126</f>
        <v>18</v>
      </c>
      <c r="K126" s="38">
        <f>v1_Questionnaire_raw_data!FW126</f>
        <v>12</v>
      </c>
      <c r="L126" s="38">
        <f>v1_Questionnaire_raw_data!HD126</f>
        <v>4</v>
      </c>
      <c r="M126" s="38">
        <f>v1_Questionnaire_raw_data!HE126</f>
        <v>1</v>
      </c>
      <c r="N126" s="38">
        <f>v1_Questionnaire_raw_data!HF126</f>
        <v>5</v>
      </c>
      <c r="O126" s="38">
        <f>v1_Questionnaire_raw_data!HG126</f>
        <v>1.5714285714285714</v>
      </c>
      <c r="P126" s="38">
        <f>v1_Questionnaire_raw_data!HH126</f>
        <v>5</v>
      </c>
      <c r="Q126" s="38">
        <f>v1_Questionnaire_raw_data!HI126</f>
        <v>1</v>
      </c>
      <c r="R126" s="38">
        <f>v1_Questionnaire_raw_data!HJ126</f>
        <v>1.3333333333333333</v>
      </c>
      <c r="S126" s="38">
        <f>v1_Questionnaire_raw_data!HK126</f>
        <v>1</v>
      </c>
      <c r="T126" s="38">
        <f>v1_Questionnaire_raw_data!KD126</f>
        <v>30</v>
      </c>
      <c r="U126" s="38">
        <f>v1_Questionnaire_raw_data!KE126</f>
        <v>9</v>
      </c>
      <c r="V126" s="38">
        <f>v1_Questionnaire_raw_data!KF126</f>
        <v>39</v>
      </c>
      <c r="W126" s="38">
        <f>v1_Questionnaire_raw_data!MV126</f>
        <v>64</v>
      </c>
      <c r="X126" s="38">
        <f>v1_Questionnaire_raw_data!NK126</f>
        <v>44</v>
      </c>
      <c r="Y126">
        <v>1</v>
      </c>
      <c r="Z126" t="s">
        <v>1256</v>
      </c>
      <c r="AA126" s="28">
        <v>41.699520876112274</v>
      </c>
      <c r="AB126">
        <v>5</v>
      </c>
      <c r="AC126" t="s">
        <v>1260</v>
      </c>
      <c r="AD126">
        <v>1</v>
      </c>
      <c r="AE126">
        <v>521.42899999999997</v>
      </c>
    </row>
    <row r="127" spans="1:31" x14ac:dyDescent="0.2">
      <c r="A127" t="s">
        <v>215</v>
      </c>
      <c r="B127">
        <v>126</v>
      </c>
      <c r="C127" s="26">
        <v>42906</v>
      </c>
      <c r="D127" s="38">
        <f>v1_Questionnaire_raw_data!V127</f>
        <v>29</v>
      </c>
      <c r="E127" s="38">
        <f>v1_Questionnaire_raw_data!AJ127</f>
        <v>16</v>
      </c>
      <c r="F127" s="38">
        <f>v1_Questionnaire_raw_data!AK127</f>
        <v>12</v>
      </c>
      <c r="G127" s="38">
        <f>v1_Questionnaire_raw_data!AL127</f>
        <v>24</v>
      </c>
      <c r="H127" s="38">
        <f>v1_Questionnaire_raw_data!AM127</f>
        <v>52</v>
      </c>
      <c r="I127" s="63">
        <f>v1_Questionnaire_raw_data!FK127</f>
        <v>5</v>
      </c>
      <c r="J127" s="38">
        <f>v1_Questionnaire_raw_data!FV127</f>
        <v>42</v>
      </c>
      <c r="K127" s="38">
        <f>v1_Questionnaire_raw_data!FW127</f>
        <v>28</v>
      </c>
      <c r="L127" s="38">
        <f>v1_Questionnaire_raw_data!HD127</f>
        <v>5</v>
      </c>
      <c r="M127" s="38">
        <f>v1_Questionnaire_raw_data!HE127</f>
        <v>5</v>
      </c>
      <c r="N127" s="38">
        <f>v1_Questionnaire_raw_data!HF127</f>
        <v>5</v>
      </c>
      <c r="O127" s="38">
        <f>v1_Questionnaire_raw_data!HG127</f>
        <v>5</v>
      </c>
      <c r="P127" s="38">
        <f>v1_Questionnaire_raw_data!HH127</f>
        <v>5</v>
      </c>
      <c r="Q127" s="38">
        <f>v1_Questionnaire_raw_data!HI127</f>
        <v>5</v>
      </c>
      <c r="R127" s="38">
        <f>v1_Questionnaire_raw_data!HJ127</f>
        <v>5</v>
      </c>
      <c r="S127" s="38">
        <f>v1_Questionnaire_raw_data!HK127</f>
        <v>5</v>
      </c>
      <c r="T127" s="38">
        <f>v1_Questionnaire_raw_data!KD127</f>
        <v>22</v>
      </c>
      <c r="U127" s="38">
        <f>v1_Questionnaire_raw_data!KE127</f>
        <v>8</v>
      </c>
      <c r="V127" s="38">
        <f>v1_Questionnaire_raw_data!KF127</f>
        <v>30</v>
      </c>
      <c r="W127" s="38">
        <f>v1_Questionnaire_raw_data!MV127</f>
        <v>80</v>
      </c>
      <c r="X127" s="38">
        <f>v1_Questionnaire_raw_data!NK127</f>
        <v>44</v>
      </c>
      <c r="Y127">
        <v>2</v>
      </c>
      <c r="Z127" t="s">
        <v>1257</v>
      </c>
      <c r="AA127" s="28">
        <v>64.233572895277121</v>
      </c>
      <c r="AB127">
        <v>3</v>
      </c>
      <c r="AC127" t="s">
        <v>1258</v>
      </c>
      <c r="AD127">
        <v>2</v>
      </c>
      <c r="AE127">
        <v>26.071449999999999</v>
      </c>
    </row>
    <row r="128" spans="1:31" x14ac:dyDescent="0.2">
      <c r="A128" t="s">
        <v>216</v>
      </c>
      <c r="B128">
        <v>127</v>
      </c>
      <c r="C128" s="26">
        <v>42934</v>
      </c>
      <c r="D128" s="38">
        <f>v1_Questionnaire_raw_data!V128</f>
        <v>8</v>
      </c>
      <c r="E128" s="38">
        <f>v1_Questionnaire_raw_data!AJ128</f>
        <v>12</v>
      </c>
      <c r="F128" s="38">
        <f>v1_Questionnaire_raw_data!AK128</f>
        <v>3</v>
      </c>
      <c r="G128" s="38">
        <f>v1_Questionnaire_raw_data!AL128</f>
        <v>14</v>
      </c>
      <c r="H128" s="38">
        <f>v1_Questionnaire_raw_data!AM128</f>
        <v>29</v>
      </c>
      <c r="I128" s="63">
        <f>v1_Questionnaire_raw_data!FK128</f>
        <v>9</v>
      </c>
      <c r="J128" s="38">
        <f>v1_Questionnaire_raw_data!FV128</f>
        <v>24</v>
      </c>
      <c r="K128" s="38">
        <f>v1_Questionnaire_raw_data!FW128</f>
        <v>21</v>
      </c>
      <c r="L128" s="38">
        <f>v1_Questionnaire_raw_data!HD128</f>
        <v>5</v>
      </c>
      <c r="M128" s="38">
        <f>v1_Questionnaire_raw_data!HE128</f>
        <v>3.3333333333333335</v>
      </c>
      <c r="N128" s="38">
        <f>v1_Questionnaire_raw_data!HF128</f>
        <v>3.3333333333333335</v>
      </c>
      <c r="O128" s="38">
        <f>v1_Questionnaire_raw_data!HG128</f>
        <v>5</v>
      </c>
      <c r="P128" s="38">
        <f>v1_Questionnaire_raw_data!HH128</f>
        <v>5</v>
      </c>
      <c r="Q128" s="38">
        <f>v1_Questionnaire_raw_data!HI128</f>
        <v>2.5</v>
      </c>
      <c r="R128" s="38">
        <f>v1_Questionnaire_raw_data!HJ128</f>
        <v>3.3333333333333335</v>
      </c>
      <c r="S128" s="38">
        <f>v1_Questionnaire_raw_data!HK128</f>
        <v>1.6666666666666667</v>
      </c>
      <c r="T128" s="38">
        <f>v1_Questionnaire_raw_data!KD128</f>
        <v>13.2</v>
      </c>
      <c r="U128" s="38">
        <f>v1_Questionnaire_raw_data!KE128</f>
        <v>7</v>
      </c>
      <c r="V128" s="38">
        <f>v1_Questionnaire_raw_data!KF128</f>
        <v>20.2</v>
      </c>
      <c r="W128" s="38">
        <f>v1_Questionnaire_raw_data!MV128</f>
        <v>56</v>
      </c>
      <c r="X128" s="38">
        <f>v1_Questionnaire_raw_data!NK128</f>
        <v>52</v>
      </c>
      <c r="Y128">
        <v>2</v>
      </c>
      <c r="Z128" t="s">
        <v>1257</v>
      </c>
      <c r="AA128" s="28">
        <v>55.236310746064191</v>
      </c>
      <c r="AB128">
        <v>3</v>
      </c>
      <c r="AC128" t="s">
        <v>1258</v>
      </c>
      <c r="AD128">
        <v>2</v>
      </c>
      <c r="AE128">
        <v>26.071449999999999</v>
      </c>
    </row>
    <row r="129" spans="1:31" x14ac:dyDescent="0.2">
      <c r="A129" t="s">
        <v>217</v>
      </c>
      <c r="B129">
        <v>128</v>
      </c>
      <c r="C129" s="26">
        <v>42915</v>
      </c>
      <c r="D129" s="38">
        <f>v1_Questionnaire_raw_data!V129</f>
        <v>10</v>
      </c>
      <c r="E129" s="38">
        <f>v1_Questionnaire_raw_data!AJ129</f>
        <v>5</v>
      </c>
      <c r="F129" s="38">
        <f>v1_Questionnaire_raw_data!AK129</f>
        <v>2</v>
      </c>
      <c r="G129" s="38">
        <f>v1_Questionnaire_raw_data!AL129</f>
        <v>4</v>
      </c>
      <c r="H129" s="38">
        <f>v1_Questionnaire_raw_data!AM129</f>
        <v>11</v>
      </c>
      <c r="I129" s="63">
        <f>v1_Questionnaire_raw_data!FK129</f>
        <v>4</v>
      </c>
      <c r="J129" s="38">
        <f>v1_Questionnaire_raw_data!FV129</f>
        <v>25</v>
      </c>
      <c r="K129" s="38">
        <f>v1_Questionnaire_raw_data!FW129</f>
        <v>18</v>
      </c>
      <c r="L129" s="38">
        <f>v1_Questionnaire_raw_data!HD129</f>
        <v>5</v>
      </c>
      <c r="M129" s="38">
        <f>v1_Questionnaire_raw_data!HE129</f>
        <v>2.3333333333333335</v>
      </c>
      <c r="N129" s="38">
        <f>v1_Questionnaire_raw_data!HF129</f>
        <v>2.3333333333333335</v>
      </c>
      <c r="O129" s="38">
        <f>v1_Questionnaire_raw_data!HG129</f>
        <v>2</v>
      </c>
      <c r="P129" s="38">
        <f>v1_Questionnaire_raw_data!HH129</f>
        <v>2.2000000000000002</v>
      </c>
      <c r="Q129" s="38">
        <f>v1_Questionnaire_raw_data!HI129</f>
        <v>2.25</v>
      </c>
      <c r="R129" s="38">
        <f>v1_Questionnaire_raw_data!HJ129</f>
        <v>2</v>
      </c>
      <c r="S129" s="38">
        <f>v1_Questionnaire_raw_data!HK129</f>
        <v>2</v>
      </c>
      <c r="T129" s="38">
        <f>v1_Questionnaire_raw_data!KD129</f>
        <v>5</v>
      </c>
      <c r="U129" s="38">
        <f>v1_Questionnaire_raw_data!KE129</f>
        <v>0</v>
      </c>
      <c r="V129" s="38">
        <f>v1_Questionnaire_raw_data!KF129</f>
        <v>5</v>
      </c>
      <c r="W129" s="38">
        <f>v1_Questionnaire_raw_data!MV129</f>
        <v>59</v>
      </c>
      <c r="X129" s="38">
        <f>v1_Questionnaire_raw_data!NK129</f>
        <v>32</v>
      </c>
      <c r="Y129">
        <v>1</v>
      </c>
      <c r="Z129" t="s">
        <v>1256</v>
      </c>
      <c r="AA129" s="28">
        <v>80.121663244353158</v>
      </c>
      <c r="AB129">
        <v>5</v>
      </c>
      <c r="AC129" t="s">
        <v>1260</v>
      </c>
      <c r="AD129">
        <v>2</v>
      </c>
      <c r="AE129">
        <v>521.42899999999997</v>
      </c>
    </row>
    <row r="130" spans="1:31" x14ac:dyDescent="0.2">
      <c r="A130" t="s">
        <v>218</v>
      </c>
      <c r="B130">
        <v>129</v>
      </c>
      <c r="C130" s="26">
        <v>42915</v>
      </c>
      <c r="D130" s="38">
        <f>v1_Questionnaire_raw_data!V130</f>
        <v>24</v>
      </c>
      <c r="E130" s="38">
        <f>v1_Questionnaire_raw_data!AJ130</f>
        <v>5</v>
      </c>
      <c r="F130" s="38">
        <f>v1_Questionnaire_raw_data!AK130</f>
        <v>4</v>
      </c>
      <c r="G130" s="38">
        <f>v1_Questionnaire_raw_data!AL130</f>
        <v>6</v>
      </c>
      <c r="H130" s="38">
        <f>v1_Questionnaire_raw_data!AM130</f>
        <v>15</v>
      </c>
      <c r="I130" s="63">
        <f>v1_Questionnaire_raw_data!FK130</f>
        <v>4</v>
      </c>
      <c r="J130" s="38">
        <f>v1_Questionnaire_raw_data!FV130</f>
        <v>20</v>
      </c>
      <c r="K130" s="38">
        <f>v1_Questionnaire_raw_data!FW130</f>
        <v>21</v>
      </c>
      <c r="L130" s="38">
        <f>v1_Questionnaire_raw_data!HD130</f>
        <v>3.5</v>
      </c>
      <c r="M130" s="38">
        <f>v1_Questionnaire_raw_data!HE130</f>
        <v>4</v>
      </c>
      <c r="N130" s="38">
        <f>v1_Questionnaire_raw_data!HF130</f>
        <v>2</v>
      </c>
      <c r="O130" s="38">
        <f>v1_Questionnaire_raw_data!HG130</f>
        <v>3.7142857142857144</v>
      </c>
      <c r="P130" s="38">
        <f>v1_Questionnaire_raw_data!HH130</f>
        <v>1</v>
      </c>
      <c r="Q130" s="38">
        <f>v1_Questionnaire_raw_data!HI130</f>
        <v>4</v>
      </c>
      <c r="R130" s="38">
        <f>v1_Questionnaire_raw_data!HJ130</f>
        <v>1.6666666666666667</v>
      </c>
      <c r="S130" s="38">
        <f>v1_Questionnaire_raw_data!HK130</f>
        <v>3</v>
      </c>
      <c r="T130" s="38">
        <f>v1_Questionnaire_raw_data!KD130</f>
        <v>24</v>
      </c>
      <c r="U130" s="38">
        <f>v1_Questionnaire_raw_data!KE130</f>
        <v>4</v>
      </c>
      <c r="V130" s="38">
        <f>v1_Questionnaire_raw_data!KF130</f>
        <v>28</v>
      </c>
      <c r="W130" s="38">
        <f>v1_Questionnaire_raw_data!MV130</f>
        <v>72</v>
      </c>
      <c r="X130" s="38">
        <f>v1_Questionnaire_raw_data!NK130</f>
        <v>30</v>
      </c>
      <c r="Y130">
        <v>1</v>
      </c>
      <c r="Z130" t="s">
        <v>1256</v>
      </c>
      <c r="AA130" s="28">
        <v>56.188569472963763</v>
      </c>
      <c r="AB130">
        <v>5</v>
      </c>
      <c r="AC130" t="s">
        <v>1260</v>
      </c>
      <c r="AD130">
        <v>2</v>
      </c>
      <c r="AE130">
        <v>42</v>
      </c>
    </row>
    <row r="131" spans="1:31" x14ac:dyDescent="0.2">
      <c r="A131" t="s">
        <v>219</v>
      </c>
      <c r="B131">
        <v>130</v>
      </c>
      <c r="C131" s="26">
        <v>43104</v>
      </c>
      <c r="D131" s="38">
        <f>v1_Questionnaire_raw_data!V131</f>
        <v>17</v>
      </c>
      <c r="E131" s="38">
        <f>v1_Questionnaire_raw_data!AJ131</f>
        <v>0</v>
      </c>
      <c r="F131" s="38">
        <f>v1_Questionnaire_raw_data!AK131</f>
        <v>0</v>
      </c>
      <c r="G131" s="38">
        <f>v1_Questionnaire_raw_data!AL131</f>
        <v>0</v>
      </c>
      <c r="H131" s="38">
        <f>v1_Questionnaire_raw_data!AM131</f>
        <v>0</v>
      </c>
      <c r="I131" s="63">
        <f>v1_Questionnaire_raw_data!FK131</f>
        <v>7</v>
      </c>
      <c r="J131" s="38">
        <f>v1_Questionnaire_raw_data!FV131</f>
        <v>25</v>
      </c>
      <c r="K131" s="38">
        <f>v1_Questionnaire_raw_data!FW131</f>
        <v>19</v>
      </c>
      <c r="L131" s="38">
        <f>v1_Questionnaire_raw_data!HD131</f>
        <v>4.25</v>
      </c>
      <c r="M131" s="38">
        <f>v1_Questionnaire_raw_data!HE131</f>
        <v>3.6666666666666665</v>
      </c>
      <c r="N131" s="38">
        <f>v1_Questionnaire_raw_data!HF131</f>
        <v>2.6666666666666665</v>
      </c>
      <c r="O131" s="38">
        <f>v1_Questionnaire_raw_data!HG131</f>
        <v>4</v>
      </c>
      <c r="P131" s="38">
        <f>v1_Questionnaire_raw_data!HH131</f>
        <v>4.5999999999999996</v>
      </c>
      <c r="Q131" s="38">
        <f>v1_Questionnaire_raw_data!HI131</f>
        <v>4.5</v>
      </c>
      <c r="R131" s="38">
        <f>v1_Questionnaire_raw_data!HJ131</f>
        <v>4</v>
      </c>
      <c r="S131" s="38">
        <f>v1_Questionnaire_raw_data!HK131</f>
        <v>4.666666666666667</v>
      </c>
      <c r="T131" s="38">
        <f>v1_Questionnaire_raw_data!KD131</f>
        <v>14</v>
      </c>
      <c r="U131" s="38">
        <f>v1_Questionnaire_raw_data!KE131</f>
        <v>0</v>
      </c>
      <c r="V131" s="38">
        <f>v1_Questionnaire_raw_data!KF131</f>
        <v>14</v>
      </c>
      <c r="W131" s="38">
        <f>v1_Questionnaire_raw_data!MV131</f>
        <v>65</v>
      </c>
      <c r="X131" s="38">
        <f>v1_Questionnaire_raw_data!NK131</f>
        <v>26</v>
      </c>
      <c r="Y131">
        <v>2</v>
      </c>
      <c r="Z131" t="s">
        <v>1257</v>
      </c>
      <c r="AA131" s="28">
        <v>71.208932238193029</v>
      </c>
      <c r="AB131">
        <v>3</v>
      </c>
      <c r="AC131" t="s">
        <v>1258</v>
      </c>
      <c r="AD131">
        <v>2</v>
      </c>
      <c r="AE131" s="64">
        <v>521.42899999999997</v>
      </c>
    </row>
    <row r="132" spans="1:31" x14ac:dyDescent="0.2">
      <c r="A132" t="s">
        <v>220</v>
      </c>
      <c r="B132">
        <v>131</v>
      </c>
      <c r="C132" s="26">
        <v>42942</v>
      </c>
      <c r="D132" s="38">
        <f>v1_Questionnaire_raw_data!V132</f>
        <v>13</v>
      </c>
      <c r="E132" s="38">
        <f>v1_Questionnaire_raw_data!AJ132</f>
        <v>1</v>
      </c>
      <c r="F132" s="38">
        <f>v1_Questionnaire_raw_data!AK132</f>
        <v>1</v>
      </c>
      <c r="G132" s="38">
        <f>v1_Questionnaire_raw_data!AL132</f>
        <v>1</v>
      </c>
      <c r="H132" s="38">
        <f>v1_Questionnaire_raw_data!AM132</f>
        <v>3</v>
      </c>
      <c r="I132" s="63">
        <f>v1_Questionnaire_raw_data!FK132</f>
        <v>7</v>
      </c>
      <c r="J132" s="38">
        <f>v1_Questionnaire_raw_data!FV132</f>
        <v>19</v>
      </c>
      <c r="K132" s="38">
        <f>v1_Questionnaire_raw_data!FW132</f>
        <v>18</v>
      </c>
      <c r="L132" s="38">
        <f>v1_Questionnaire_raw_data!HD132</f>
        <v>4.25</v>
      </c>
      <c r="M132" s="38">
        <f>v1_Questionnaire_raw_data!HE132</f>
        <v>2.3333333333333335</v>
      </c>
      <c r="N132" s="38">
        <f>v1_Questionnaire_raw_data!HF132</f>
        <v>2.6666666666666665</v>
      </c>
      <c r="O132" s="38">
        <f>v1_Questionnaire_raw_data!HG132</f>
        <v>3.2857142857142856</v>
      </c>
      <c r="P132" s="38">
        <f>v1_Questionnaire_raw_data!HH132</f>
        <v>4.4000000000000004</v>
      </c>
      <c r="Q132" s="38">
        <f>v1_Questionnaire_raw_data!HI132</f>
        <v>4.75</v>
      </c>
      <c r="R132" s="38">
        <f>v1_Questionnaire_raw_data!HJ132</f>
        <v>4</v>
      </c>
      <c r="S132" s="38">
        <f>v1_Questionnaire_raw_data!HK132</f>
        <v>3</v>
      </c>
      <c r="T132" s="38">
        <f>v1_Questionnaire_raw_data!KD132</f>
        <v>11</v>
      </c>
      <c r="U132" s="38">
        <f>v1_Questionnaire_raw_data!KE132</f>
        <v>0</v>
      </c>
      <c r="V132" s="38">
        <f>v1_Questionnaire_raw_data!KF132</f>
        <v>11</v>
      </c>
      <c r="W132" s="38">
        <f>v1_Questionnaire_raw_data!MV132</f>
        <v>66</v>
      </c>
      <c r="X132" s="38">
        <f>v1_Questionnaire_raw_data!NK132</f>
        <v>44</v>
      </c>
      <c r="Y132">
        <v>2</v>
      </c>
      <c r="Z132" t="s">
        <v>1257</v>
      </c>
      <c r="AA132" s="28">
        <v>62.721423682409295</v>
      </c>
      <c r="AB132">
        <v>3</v>
      </c>
      <c r="AC132" t="s">
        <v>1258</v>
      </c>
      <c r="AD132">
        <v>2</v>
      </c>
      <c r="AE132">
        <v>260.71449999999999</v>
      </c>
    </row>
    <row r="133" spans="1:31" x14ac:dyDescent="0.2">
      <c r="A133" t="s">
        <v>221</v>
      </c>
      <c r="B133">
        <v>132</v>
      </c>
      <c r="C133" s="26">
        <v>43129</v>
      </c>
      <c r="D133" s="38">
        <f>v1_Questionnaire_raw_data!V133</f>
        <v>18</v>
      </c>
      <c r="E133" s="38">
        <f>v1_Questionnaire_raw_data!AJ133</f>
        <v>9</v>
      </c>
      <c r="F133" s="38">
        <f>v1_Questionnaire_raw_data!AK133</f>
        <v>4</v>
      </c>
      <c r="G133" s="38">
        <f>v1_Questionnaire_raw_data!AL133</f>
        <v>8</v>
      </c>
      <c r="H133" s="38">
        <f>v1_Questionnaire_raw_data!AM133</f>
        <v>21</v>
      </c>
      <c r="I133" s="63">
        <f>v1_Questionnaire_raw_data!FK133</f>
        <v>16</v>
      </c>
      <c r="J133" s="38">
        <f>v1_Questionnaire_raw_data!FV133</f>
        <v>12</v>
      </c>
      <c r="K133" s="38">
        <f>v1_Questionnaire_raw_data!FW133</f>
        <v>11</v>
      </c>
      <c r="L133" s="38">
        <f>v1_Questionnaire_raw_data!HD133</f>
        <v>1.5</v>
      </c>
      <c r="M133" s="38">
        <f>v1_Questionnaire_raw_data!HE133</f>
        <v>2</v>
      </c>
      <c r="N133" s="38">
        <f>v1_Questionnaire_raw_data!HF133</f>
        <v>1.3333333333333333</v>
      </c>
      <c r="O133" s="38">
        <f>v1_Questionnaire_raw_data!HG133</f>
        <v>1.7142857142857142</v>
      </c>
      <c r="P133" s="38">
        <f>v1_Questionnaire_raw_data!HH133</f>
        <v>1.6</v>
      </c>
      <c r="Q133" s="38">
        <f>v1_Questionnaire_raw_data!HI133</f>
        <v>1.25</v>
      </c>
      <c r="R133" s="38">
        <f>v1_Questionnaire_raw_data!HJ133</f>
        <v>1.3333333333333333</v>
      </c>
      <c r="S133" s="38">
        <f>v1_Questionnaire_raw_data!HK133</f>
        <v>2</v>
      </c>
      <c r="T133" s="38">
        <f>v1_Questionnaire_raw_data!KD133</f>
        <v>23</v>
      </c>
      <c r="U133" s="38">
        <f>v1_Questionnaire_raw_data!KE133</f>
        <v>12</v>
      </c>
      <c r="V133" s="38">
        <f>v1_Questionnaire_raw_data!KF133</f>
        <v>35</v>
      </c>
      <c r="W133" s="38">
        <f>v1_Questionnaire_raw_data!MV133</f>
        <v>55</v>
      </c>
      <c r="X133" s="38">
        <f>v1_Questionnaire_raw_data!NK133</f>
        <v>42</v>
      </c>
      <c r="Y133">
        <v>1</v>
      </c>
      <c r="Z133" t="s">
        <v>1256</v>
      </c>
      <c r="AA133" s="28">
        <v>46.661190965092374</v>
      </c>
      <c r="AB133">
        <v>5</v>
      </c>
      <c r="AC133" t="s">
        <v>1260</v>
      </c>
      <c r="AD133">
        <v>4</v>
      </c>
      <c r="AE133">
        <v>521.42899999999997</v>
      </c>
    </row>
    <row r="134" spans="1:31" x14ac:dyDescent="0.2">
      <c r="A134" t="s">
        <v>222</v>
      </c>
      <c r="B134">
        <v>133</v>
      </c>
      <c r="C134" s="26">
        <v>43053</v>
      </c>
      <c r="D134" s="38">
        <f>v1_Questionnaire_raw_data!V134</f>
        <v>10</v>
      </c>
      <c r="E134" s="38">
        <f>v1_Questionnaire_raw_data!AJ134</f>
        <v>5</v>
      </c>
      <c r="F134" s="38">
        <f>v1_Questionnaire_raw_data!AK134</f>
        <v>5</v>
      </c>
      <c r="G134" s="38">
        <f>v1_Questionnaire_raw_data!AL134</f>
        <v>6</v>
      </c>
      <c r="H134" s="38">
        <f>v1_Questionnaire_raw_data!AM134</f>
        <v>16</v>
      </c>
      <c r="I134" s="63">
        <f>v1_Questionnaire_raw_data!FK134</f>
        <v>8</v>
      </c>
      <c r="J134" s="38">
        <f>v1_Questionnaire_raw_data!FV134</f>
        <v>30</v>
      </c>
      <c r="K134" s="38">
        <f>v1_Questionnaire_raw_data!FW134</f>
        <v>19</v>
      </c>
      <c r="L134" s="38">
        <f>v1_Questionnaire_raw_data!HD134</f>
        <v>4.75</v>
      </c>
      <c r="M134" s="38">
        <f>v1_Questionnaire_raw_data!HE134</f>
        <v>4</v>
      </c>
      <c r="N134" s="38">
        <f>v1_Questionnaire_raw_data!HF134</f>
        <v>2.3333333333333335</v>
      </c>
      <c r="O134" s="38">
        <f>v1_Questionnaire_raw_data!HG134</f>
        <v>2.5714285714285716</v>
      </c>
      <c r="P134" s="38">
        <f>v1_Questionnaire_raw_data!HH134</f>
        <v>3.2</v>
      </c>
      <c r="Q134" s="38">
        <f>v1_Questionnaire_raw_data!HI134</f>
        <v>3.25</v>
      </c>
      <c r="R134" s="38">
        <f>v1_Questionnaire_raw_data!HJ134</f>
        <v>1.6666666666666667</v>
      </c>
      <c r="S134" s="38">
        <f>v1_Questionnaire_raw_data!HK134</f>
        <v>4</v>
      </c>
      <c r="T134" s="38">
        <f>v1_Questionnaire_raw_data!KD134</f>
        <v>11</v>
      </c>
      <c r="U134" s="38">
        <f>v1_Questionnaire_raw_data!KE134</f>
        <v>0</v>
      </c>
      <c r="V134" s="38">
        <f>v1_Questionnaire_raw_data!KF134</f>
        <v>11</v>
      </c>
      <c r="W134" s="38">
        <f>v1_Questionnaire_raw_data!MV134</f>
        <v>65</v>
      </c>
      <c r="X134" s="38">
        <f>v1_Questionnaire_raw_data!NK134</f>
        <v>30</v>
      </c>
      <c r="Y134">
        <v>1</v>
      </c>
      <c r="Z134" t="s">
        <v>1256</v>
      </c>
      <c r="AA134" s="28">
        <v>43.47262149212861</v>
      </c>
      <c r="AB134">
        <v>3</v>
      </c>
      <c r="AC134" t="s">
        <v>1258</v>
      </c>
      <c r="AD134">
        <v>2</v>
      </c>
      <c r="AE134">
        <v>130.35724999999999</v>
      </c>
    </row>
    <row r="135" spans="1:31" x14ac:dyDescent="0.2">
      <c r="A135" t="s">
        <v>223</v>
      </c>
      <c r="B135">
        <v>134</v>
      </c>
      <c r="C135" s="26">
        <v>42954</v>
      </c>
      <c r="D135" s="38">
        <f>v1_Questionnaire_raw_data!V135</f>
        <v>10</v>
      </c>
      <c r="E135" s="38">
        <f>v1_Questionnaire_raw_data!AJ135</f>
        <v>6</v>
      </c>
      <c r="F135" s="38">
        <f>v1_Questionnaire_raw_data!AK135</f>
        <v>4</v>
      </c>
      <c r="G135" s="38">
        <f>v1_Questionnaire_raw_data!AL135</f>
        <v>7</v>
      </c>
      <c r="H135" s="38">
        <f>v1_Questionnaire_raw_data!AM135</f>
        <v>17</v>
      </c>
      <c r="I135" s="63">
        <f>v1_Questionnaire_raw_data!FK135</f>
        <v>0</v>
      </c>
      <c r="J135" s="38">
        <f>v1_Questionnaire_raw_data!FV135</f>
        <v>39</v>
      </c>
      <c r="K135" s="38">
        <f>v1_Questionnaire_raw_data!FW135</f>
        <v>23</v>
      </c>
      <c r="L135" s="38">
        <f>v1_Questionnaire_raw_data!HD135</f>
        <v>3.25</v>
      </c>
      <c r="M135" s="38">
        <f>v1_Questionnaire_raw_data!HE135</f>
        <v>2</v>
      </c>
      <c r="N135" s="38">
        <f>v1_Questionnaire_raw_data!HF135</f>
        <v>2.6666666666666665</v>
      </c>
      <c r="O135" s="38">
        <f>v1_Questionnaire_raw_data!HG135</f>
        <v>1</v>
      </c>
      <c r="P135" s="38">
        <f>v1_Questionnaire_raw_data!HH135</f>
        <v>1</v>
      </c>
      <c r="Q135" s="38">
        <f>v1_Questionnaire_raw_data!HI135</f>
        <v>1</v>
      </c>
      <c r="R135" s="38">
        <f>v1_Questionnaire_raw_data!HJ135</f>
        <v>1</v>
      </c>
      <c r="S135" s="38">
        <f>v1_Questionnaire_raw_data!HK135</f>
        <v>1</v>
      </c>
      <c r="T135" s="38">
        <f>v1_Questionnaire_raw_data!KD135</f>
        <v>12</v>
      </c>
      <c r="U135" s="38">
        <f>v1_Questionnaire_raw_data!KE135</f>
        <v>3</v>
      </c>
      <c r="V135" s="38">
        <f>v1_Questionnaire_raw_data!KF135</f>
        <v>15</v>
      </c>
      <c r="W135" s="38">
        <f>v1_Questionnaire_raw_data!MV135</f>
        <v>72.857142857142875</v>
      </c>
      <c r="X135" s="38">
        <f>v1_Questionnaire_raw_data!NK135</f>
        <v>26</v>
      </c>
      <c r="Y135">
        <v>1</v>
      </c>
      <c r="Z135" t="s">
        <v>1256</v>
      </c>
      <c r="AA135" s="28">
        <v>53.083333333333485</v>
      </c>
      <c r="AB135">
        <v>3</v>
      </c>
      <c r="AC135" t="s">
        <v>1258</v>
      </c>
      <c r="AD135">
        <v>2</v>
      </c>
      <c r="AE135">
        <v>625.71479999999997</v>
      </c>
    </row>
    <row r="136" spans="1:31" x14ac:dyDescent="0.2">
      <c r="A136" t="s">
        <v>224</v>
      </c>
      <c r="B136">
        <v>135</v>
      </c>
      <c r="C136" s="26">
        <v>42972</v>
      </c>
      <c r="D136" s="38">
        <f>v1_Questionnaire_raw_data!V136</f>
        <v>33</v>
      </c>
      <c r="E136" s="38">
        <f>v1_Questionnaire_raw_data!AJ136</f>
        <v>15</v>
      </c>
      <c r="F136" s="38">
        <f>v1_Questionnaire_raw_data!AK136</f>
        <v>9</v>
      </c>
      <c r="G136" s="38">
        <f>v1_Questionnaire_raw_data!AL136</f>
        <v>18</v>
      </c>
      <c r="H136" s="38">
        <f>v1_Questionnaire_raw_data!AM136</f>
        <v>42</v>
      </c>
      <c r="I136" s="63">
        <f>v1_Questionnaire_raw_data!FK136</f>
        <v>12</v>
      </c>
      <c r="J136" s="38">
        <f>v1_Questionnaire_raw_data!FV136</f>
        <v>21</v>
      </c>
      <c r="K136" s="38">
        <f>v1_Questionnaire_raw_data!FW136</f>
        <v>20</v>
      </c>
      <c r="L136" s="38">
        <f>v1_Questionnaire_raw_data!HD136</f>
        <v>5</v>
      </c>
      <c r="M136" s="38">
        <f>v1_Questionnaire_raw_data!HE136</f>
        <v>4.666666666666667</v>
      </c>
      <c r="N136" s="38">
        <f>v1_Questionnaire_raw_data!HF136</f>
        <v>3</v>
      </c>
      <c r="O136" s="38">
        <f>v1_Questionnaire_raw_data!HG136</f>
        <v>4.1428571428571432</v>
      </c>
      <c r="P136" s="38">
        <f>v1_Questionnaire_raw_data!HH136</f>
        <v>5</v>
      </c>
      <c r="Q136" s="38">
        <f>v1_Questionnaire_raw_data!HI136</f>
        <v>4.5</v>
      </c>
      <c r="R136" s="38">
        <f>v1_Questionnaire_raw_data!HJ136</f>
        <v>5</v>
      </c>
      <c r="S136" s="38">
        <f>v1_Questionnaire_raw_data!HK136</f>
        <v>5</v>
      </c>
      <c r="T136" s="38">
        <f>v1_Questionnaire_raw_data!KD136</f>
        <v>30</v>
      </c>
      <c r="U136" s="38">
        <f>v1_Questionnaire_raw_data!KE136</f>
        <v>11</v>
      </c>
      <c r="V136" s="38">
        <f>v1_Questionnaire_raw_data!KF136</f>
        <v>41</v>
      </c>
      <c r="W136" s="38">
        <f>v1_Questionnaire_raw_data!MV136</f>
        <v>35</v>
      </c>
      <c r="X136" s="38">
        <f>v1_Questionnaire_raw_data!NK136</f>
        <v>54</v>
      </c>
      <c r="Y136">
        <v>2</v>
      </c>
      <c r="Z136" t="s">
        <v>1257</v>
      </c>
      <c r="AA136" s="28">
        <v>53.172142368240884</v>
      </c>
      <c r="AB136">
        <v>3</v>
      </c>
      <c r="AC136" t="s">
        <v>1258</v>
      </c>
      <c r="AD136">
        <v>4</v>
      </c>
      <c r="AE136">
        <v>1877.1443999999999</v>
      </c>
    </row>
    <row r="137" spans="1:31" x14ac:dyDescent="0.2">
      <c r="A137" t="s">
        <v>225</v>
      </c>
      <c r="B137">
        <v>136</v>
      </c>
      <c r="C137" s="26">
        <v>43040</v>
      </c>
      <c r="D137" s="38">
        <f>v1_Questionnaire_raw_data!V137</f>
        <v>5</v>
      </c>
      <c r="E137" s="38">
        <f>v1_Questionnaire_raw_data!AJ137</f>
        <v>9</v>
      </c>
      <c r="F137" s="38">
        <f>v1_Questionnaire_raw_data!AK137</f>
        <v>2</v>
      </c>
      <c r="G137" s="38">
        <f>v1_Questionnaire_raw_data!AL137</f>
        <v>4</v>
      </c>
      <c r="H137" s="38">
        <f>v1_Questionnaire_raw_data!AM137</f>
        <v>15</v>
      </c>
      <c r="I137" s="63">
        <f>v1_Questionnaire_raw_data!FK137</f>
        <v>12</v>
      </c>
      <c r="J137" s="38">
        <f>v1_Questionnaire_raw_data!FV137</f>
        <v>11</v>
      </c>
      <c r="K137" s="38">
        <f>v1_Questionnaire_raw_data!FW137</f>
        <v>19</v>
      </c>
      <c r="L137" s="38">
        <f>v1_Questionnaire_raw_data!HD137</f>
        <v>5</v>
      </c>
      <c r="M137" s="38">
        <f>v1_Questionnaire_raw_data!HE137</f>
        <v>4.333333333333333</v>
      </c>
      <c r="N137" s="38">
        <f>v1_Questionnaire_raw_data!HF137</f>
        <v>1.6666666666666667</v>
      </c>
      <c r="O137" s="38">
        <f>v1_Questionnaire_raw_data!HG137</f>
        <v>5</v>
      </c>
      <c r="P137" s="38">
        <f>v1_Questionnaire_raw_data!HH137</f>
        <v>3.4</v>
      </c>
      <c r="Q137" s="38">
        <f>v1_Questionnaire_raw_data!HI137</f>
        <v>4.75</v>
      </c>
      <c r="R137" s="38">
        <f>v1_Questionnaire_raw_data!HJ137</f>
        <v>5</v>
      </c>
      <c r="S137" s="38">
        <f>v1_Questionnaire_raw_data!HK137</f>
        <v>3</v>
      </c>
      <c r="T137" s="38">
        <f>v1_Questionnaire_raw_data!KD137</f>
        <v>12</v>
      </c>
      <c r="U137" s="38">
        <f>v1_Questionnaire_raw_data!KE137</f>
        <v>11</v>
      </c>
      <c r="V137" s="38">
        <f>v1_Questionnaire_raw_data!KF137</f>
        <v>23</v>
      </c>
      <c r="W137" s="38">
        <f>v1_Questionnaire_raw_data!MV137</f>
        <v>54</v>
      </c>
      <c r="X137" s="38">
        <f>v1_Questionnaire_raw_data!NK137</f>
        <v>34</v>
      </c>
      <c r="Y137">
        <v>1</v>
      </c>
      <c r="Z137" t="s">
        <v>1256</v>
      </c>
      <c r="AA137" s="28">
        <v>68.867385352498331</v>
      </c>
      <c r="AB137">
        <v>3</v>
      </c>
      <c r="AC137" t="s">
        <v>1258</v>
      </c>
      <c r="AD137">
        <v>2</v>
      </c>
      <c r="AE137">
        <v>260.71449999999999</v>
      </c>
    </row>
    <row r="138" spans="1:31" x14ac:dyDescent="0.2">
      <c r="A138" t="s">
        <v>226</v>
      </c>
      <c r="B138">
        <v>137</v>
      </c>
      <c r="C138" s="26">
        <v>43039</v>
      </c>
      <c r="D138" s="38">
        <f>v1_Questionnaire_raw_data!V138</f>
        <v>14</v>
      </c>
      <c r="E138" s="38">
        <f>v1_Questionnaire_raw_data!AJ138</f>
        <v>4</v>
      </c>
      <c r="F138" s="38">
        <f>v1_Questionnaire_raw_data!AK138</f>
        <v>3</v>
      </c>
      <c r="G138" s="38">
        <f>v1_Questionnaire_raw_data!AL138</f>
        <v>3</v>
      </c>
      <c r="H138" s="38">
        <f>v1_Questionnaire_raw_data!AM138</f>
        <v>10</v>
      </c>
      <c r="I138" s="63">
        <f>v1_Questionnaire_raw_data!FK138</f>
        <v>10</v>
      </c>
      <c r="J138" s="38">
        <f>v1_Questionnaire_raw_data!FV138</f>
        <v>20</v>
      </c>
      <c r="K138" s="38">
        <f>v1_Questionnaire_raw_data!FW138</f>
        <v>19</v>
      </c>
      <c r="L138" s="38">
        <f>v1_Questionnaire_raw_data!HD138</f>
        <v>0.75</v>
      </c>
      <c r="M138" s="38">
        <f>v1_Questionnaire_raw_data!HE138</f>
        <v>2.6666666666666665</v>
      </c>
      <c r="N138" s="38">
        <f>v1_Questionnaire_raw_data!HF138</f>
        <v>1.6666666666666667</v>
      </c>
      <c r="O138" s="38">
        <f>v1_Questionnaire_raw_data!HG138</f>
        <v>0</v>
      </c>
      <c r="P138" s="38">
        <f>v1_Questionnaire_raw_data!HH138</f>
        <v>2</v>
      </c>
      <c r="Q138" s="38">
        <f>v1_Questionnaire_raw_data!HI138</f>
        <v>0.5</v>
      </c>
      <c r="R138" s="38">
        <f>v1_Questionnaire_raw_data!HJ138</f>
        <v>1</v>
      </c>
      <c r="S138" s="38">
        <f>v1_Questionnaire_raw_data!HK138</f>
        <v>5</v>
      </c>
      <c r="T138" s="38">
        <f>v1_Questionnaire_raw_data!KD138</f>
        <v>7</v>
      </c>
      <c r="U138" s="38">
        <f>v1_Questionnaire_raw_data!KE138</f>
        <v>1</v>
      </c>
      <c r="V138" s="38">
        <f>v1_Questionnaire_raw_data!KF138</f>
        <v>8</v>
      </c>
      <c r="W138" s="38">
        <f>v1_Questionnaire_raw_data!MV138</f>
        <v>72</v>
      </c>
      <c r="X138" s="38">
        <f>v1_Questionnaire_raw_data!NK138</f>
        <v>12</v>
      </c>
      <c r="Y138">
        <v>1</v>
      </c>
      <c r="Z138" t="s">
        <v>1256</v>
      </c>
      <c r="AA138" s="28">
        <v>62.557494866529623</v>
      </c>
      <c r="AB138">
        <v>5</v>
      </c>
      <c r="AC138" t="s">
        <v>1260</v>
      </c>
      <c r="AD138">
        <v>2</v>
      </c>
      <c r="AE138">
        <v>60</v>
      </c>
    </row>
    <row r="139" spans="1:31" x14ac:dyDescent="0.2">
      <c r="A139" t="s">
        <v>227</v>
      </c>
      <c r="B139">
        <v>138</v>
      </c>
      <c r="C139" s="26">
        <v>42941</v>
      </c>
      <c r="D139" s="38">
        <f>v1_Questionnaire_raw_data!V139</f>
        <v>7</v>
      </c>
      <c r="E139" s="38">
        <f>v1_Questionnaire_raw_data!AJ139</f>
        <v>12</v>
      </c>
      <c r="F139" s="38">
        <f>v1_Questionnaire_raw_data!AK139</f>
        <v>4</v>
      </c>
      <c r="G139" s="38">
        <f>v1_Questionnaire_raw_data!AL139</f>
        <v>13</v>
      </c>
      <c r="H139" s="38">
        <f>v1_Questionnaire_raw_data!AM139</f>
        <v>29</v>
      </c>
      <c r="I139" s="63">
        <f>v1_Questionnaire_raw_data!FK139</f>
        <v>9</v>
      </c>
      <c r="J139" s="38">
        <f>v1_Questionnaire_raw_data!FV139</f>
        <v>23</v>
      </c>
      <c r="K139" s="38">
        <f>v1_Questionnaire_raw_data!FW139</f>
        <v>20</v>
      </c>
      <c r="L139" s="38">
        <f>v1_Questionnaire_raw_data!HD139</f>
        <v>4</v>
      </c>
      <c r="M139" s="38">
        <f>v1_Questionnaire_raw_data!HE139</f>
        <v>3.6666666666666665</v>
      </c>
      <c r="N139" s="38">
        <f>v1_Questionnaire_raw_data!HF139</f>
        <v>2</v>
      </c>
      <c r="O139" s="38">
        <f>v1_Questionnaire_raw_data!HG139</f>
        <v>1.4285714285714286</v>
      </c>
      <c r="P139" s="38">
        <f>v1_Questionnaire_raw_data!HH139</f>
        <v>2.2000000000000002</v>
      </c>
      <c r="Q139" s="38">
        <f>v1_Questionnaire_raw_data!HI139</f>
        <v>1.25</v>
      </c>
      <c r="R139" s="38">
        <f>v1_Questionnaire_raw_data!HJ139</f>
        <v>0.33333333333333331</v>
      </c>
      <c r="S139" s="38">
        <f>v1_Questionnaire_raw_data!HK139</f>
        <v>3</v>
      </c>
      <c r="T139" s="38">
        <f>v1_Questionnaire_raw_data!KD139</f>
        <v>6</v>
      </c>
      <c r="U139" s="38">
        <f>v1_Questionnaire_raw_data!KE139</f>
        <v>2</v>
      </c>
      <c r="V139" s="38">
        <f>v1_Questionnaire_raw_data!KF139</f>
        <v>8</v>
      </c>
      <c r="W139" s="38">
        <f>v1_Questionnaire_raw_data!MV139</f>
        <v>70</v>
      </c>
      <c r="X139" s="38">
        <f>v1_Questionnaire_raw_data!NK139</f>
        <v>36</v>
      </c>
      <c r="Y139">
        <v>2</v>
      </c>
      <c r="Z139" t="s">
        <v>1257</v>
      </c>
      <c r="AA139" s="28">
        <v>55.062970568103992</v>
      </c>
      <c r="AB139">
        <v>3</v>
      </c>
      <c r="AC139" t="s">
        <v>1258</v>
      </c>
      <c r="AD139">
        <v>2</v>
      </c>
      <c r="AE139">
        <v>104.28579999999999</v>
      </c>
    </row>
    <row r="140" spans="1:31" x14ac:dyDescent="0.2">
      <c r="A140" t="s">
        <v>228</v>
      </c>
      <c r="B140">
        <v>139</v>
      </c>
      <c r="C140" s="26">
        <v>42942</v>
      </c>
      <c r="D140" s="38">
        <f>v1_Questionnaire_raw_data!V140</f>
        <v>17</v>
      </c>
      <c r="E140" s="38">
        <f>v1_Questionnaire_raw_data!AJ140</f>
        <v>8</v>
      </c>
      <c r="F140" s="38">
        <f>v1_Questionnaire_raw_data!AK140</f>
        <v>3</v>
      </c>
      <c r="G140" s="38">
        <f>v1_Questionnaire_raw_data!AL140</f>
        <v>3</v>
      </c>
      <c r="H140" s="38">
        <f>v1_Questionnaire_raw_data!AM140</f>
        <v>14</v>
      </c>
      <c r="I140" s="63">
        <f>v1_Questionnaire_raw_data!FK140</f>
        <v>3</v>
      </c>
      <c r="J140" s="38">
        <f>v1_Questionnaire_raw_data!FV140</f>
        <v>19</v>
      </c>
      <c r="K140" s="38">
        <f>v1_Questionnaire_raw_data!FW140</f>
        <v>18</v>
      </c>
      <c r="L140" s="38">
        <f>v1_Questionnaire_raw_data!HD140</f>
        <v>4</v>
      </c>
      <c r="M140" s="38">
        <f>v1_Questionnaire_raw_data!HE140</f>
        <v>2.3333333333333335</v>
      </c>
      <c r="N140" s="38">
        <f>v1_Questionnaire_raw_data!HF140</f>
        <v>2.6666666666666665</v>
      </c>
      <c r="O140" s="38">
        <f>v1_Questionnaire_raw_data!HG140</f>
        <v>4.2857142857142856</v>
      </c>
      <c r="P140" s="38">
        <f>v1_Questionnaire_raw_data!HH140</f>
        <v>3.6</v>
      </c>
      <c r="Q140" s="38">
        <f>v1_Questionnaire_raw_data!HI140</f>
        <v>2.75</v>
      </c>
      <c r="R140" s="38">
        <f>v1_Questionnaire_raw_data!HJ140</f>
        <v>3</v>
      </c>
      <c r="S140" s="38">
        <f>v1_Questionnaire_raw_data!HK140</f>
        <v>4</v>
      </c>
      <c r="T140" s="38">
        <f>v1_Questionnaire_raw_data!KD140</f>
        <v>15</v>
      </c>
      <c r="U140" s="38">
        <f>v1_Questionnaire_raw_data!KE140</f>
        <v>0</v>
      </c>
      <c r="V140" s="38">
        <f>v1_Questionnaire_raw_data!KF140</f>
        <v>15</v>
      </c>
      <c r="W140" s="38">
        <f>v1_Questionnaire_raw_data!MV140</f>
        <v>68</v>
      </c>
      <c r="X140" s="38">
        <f>v1_Questionnaire_raw_data!NK140</f>
        <v>10</v>
      </c>
      <c r="Y140">
        <v>1</v>
      </c>
      <c r="Z140" t="s">
        <v>1256</v>
      </c>
      <c r="AA140" s="28">
        <v>26.524640657084092</v>
      </c>
      <c r="AB140">
        <v>5</v>
      </c>
      <c r="AC140" t="s">
        <v>1260</v>
      </c>
      <c r="AD140">
        <v>2</v>
      </c>
      <c r="AE140">
        <v>416</v>
      </c>
    </row>
    <row r="141" spans="1:31" x14ac:dyDescent="0.2">
      <c r="A141" t="s">
        <v>229</v>
      </c>
      <c r="B141">
        <v>140</v>
      </c>
      <c r="C141" s="26">
        <v>43103</v>
      </c>
      <c r="D141" s="38">
        <f>v1_Questionnaire_raw_data!V141</f>
        <v>30</v>
      </c>
      <c r="E141" s="38">
        <f>v1_Questionnaire_raw_data!AJ141</f>
        <v>13</v>
      </c>
      <c r="F141" s="38">
        <f>v1_Questionnaire_raw_data!AK141</f>
        <v>9</v>
      </c>
      <c r="G141" s="38">
        <f>v1_Questionnaire_raw_data!AL141</f>
        <v>19</v>
      </c>
      <c r="H141" s="38">
        <f>v1_Questionnaire_raw_data!AM141</f>
        <v>41</v>
      </c>
      <c r="I141" s="63">
        <f>v1_Questionnaire_raw_data!FK141</f>
        <v>21</v>
      </c>
      <c r="J141" s="38">
        <f>v1_Questionnaire_raw_data!FV141</f>
        <v>17</v>
      </c>
      <c r="K141" s="38">
        <f>v1_Questionnaire_raw_data!FW141</f>
        <v>16</v>
      </c>
      <c r="L141" s="38">
        <f>v1_Questionnaire_raw_data!HD141</f>
        <v>4</v>
      </c>
      <c r="M141" s="38">
        <f>v1_Questionnaire_raw_data!HE141</f>
        <v>2.3333333333333335</v>
      </c>
      <c r="N141" s="38">
        <f>v1_Questionnaire_raw_data!HF141</f>
        <v>3.3333333333333335</v>
      </c>
      <c r="O141" s="38">
        <f>v1_Questionnaire_raw_data!HG141</f>
        <v>4</v>
      </c>
      <c r="P141" s="38">
        <f>v1_Questionnaire_raw_data!HH141</f>
        <v>3.6</v>
      </c>
      <c r="Q141" s="38">
        <f>v1_Questionnaire_raw_data!HI141</f>
        <v>3.5</v>
      </c>
      <c r="R141" s="38">
        <f>v1_Questionnaire_raw_data!HJ141</f>
        <v>1.6666666666666667</v>
      </c>
      <c r="S141" s="38">
        <f>v1_Questionnaire_raw_data!HK141</f>
        <v>4.333333333333333</v>
      </c>
      <c r="T141" s="38">
        <f>v1_Questionnaire_raw_data!KD141</f>
        <v>23</v>
      </c>
      <c r="U141" s="38">
        <f>v1_Questionnaire_raw_data!KE141</f>
        <v>3</v>
      </c>
      <c r="V141" s="38">
        <f>v1_Questionnaire_raw_data!KF141</f>
        <v>26</v>
      </c>
      <c r="W141" s="38">
        <f>v1_Questionnaire_raw_data!MV141</f>
        <v>69</v>
      </c>
      <c r="X141" s="38">
        <f>v1_Questionnaire_raw_data!NK141</f>
        <v>78</v>
      </c>
      <c r="Y141">
        <v>1</v>
      </c>
      <c r="Z141" t="s">
        <v>1256</v>
      </c>
      <c r="AA141" s="28">
        <v>57.178815879534568</v>
      </c>
      <c r="AB141">
        <v>3</v>
      </c>
      <c r="AC141" t="s">
        <v>1258</v>
      </c>
      <c r="AD141">
        <v>2</v>
      </c>
      <c r="AE141">
        <v>78.214349999999996</v>
      </c>
    </row>
    <row r="142" spans="1:31" x14ac:dyDescent="0.2">
      <c r="A142" t="s">
        <v>230</v>
      </c>
      <c r="B142">
        <v>141</v>
      </c>
      <c r="C142" s="26">
        <v>43133</v>
      </c>
      <c r="D142" s="38">
        <f>v1_Questionnaire_raw_data!V142</f>
        <v>7</v>
      </c>
      <c r="E142" s="38">
        <f>v1_Questionnaire_raw_data!AJ142</f>
        <v>8</v>
      </c>
      <c r="F142" s="38">
        <f>v1_Questionnaire_raw_data!AK142</f>
        <v>5</v>
      </c>
      <c r="G142" s="38">
        <f>v1_Questionnaire_raw_data!AL142</f>
        <v>1</v>
      </c>
      <c r="H142" s="38">
        <f>v1_Questionnaire_raw_data!AM142</f>
        <v>14</v>
      </c>
      <c r="I142" s="63">
        <f>v1_Questionnaire_raw_data!FK142</f>
        <v>3</v>
      </c>
      <c r="J142" s="38">
        <f>v1_Questionnaire_raw_data!FV142</f>
        <v>19</v>
      </c>
      <c r="K142" s="38">
        <f>v1_Questionnaire_raw_data!FW142</f>
        <v>19</v>
      </c>
      <c r="L142" s="38">
        <f>v1_Questionnaire_raw_data!HD142</f>
        <v>5</v>
      </c>
      <c r="M142" s="38">
        <f>v1_Questionnaire_raw_data!HE142</f>
        <v>1.6666666666666667</v>
      </c>
      <c r="N142" s="38">
        <f>v1_Questionnaire_raw_data!HF142</f>
        <v>2.6666666666666665</v>
      </c>
      <c r="O142" s="38">
        <f>v1_Questionnaire_raw_data!HG142</f>
        <v>4.2857142857142856</v>
      </c>
      <c r="P142" s="38">
        <f>v1_Questionnaire_raw_data!HH142</f>
        <v>5</v>
      </c>
      <c r="Q142" s="38">
        <f>v1_Questionnaire_raw_data!HI142</f>
        <v>4</v>
      </c>
      <c r="R142" s="38">
        <f>v1_Questionnaire_raw_data!HJ142</f>
        <v>3.6666666666666665</v>
      </c>
      <c r="S142" s="38">
        <f>v1_Questionnaire_raw_data!HK142</f>
        <v>5</v>
      </c>
      <c r="T142" s="38">
        <f>v1_Questionnaire_raw_data!KD142</f>
        <v>10</v>
      </c>
      <c r="U142" s="38">
        <f>v1_Questionnaire_raw_data!KE142</f>
        <v>1</v>
      </c>
      <c r="V142" s="38">
        <f>v1_Questionnaire_raw_data!KF142</f>
        <v>11</v>
      </c>
      <c r="W142" s="38">
        <f>v1_Questionnaire_raw_data!MV142</f>
        <v>63</v>
      </c>
      <c r="X142" s="38">
        <f>v1_Questionnaire_raw_data!NK142</f>
        <v>30</v>
      </c>
      <c r="Y142">
        <v>1</v>
      </c>
      <c r="Z142" t="s">
        <v>1256</v>
      </c>
      <c r="AA142" s="28">
        <v>61.383812457220984</v>
      </c>
      <c r="AB142">
        <v>5</v>
      </c>
      <c r="AC142" t="s">
        <v>1260</v>
      </c>
      <c r="AD142">
        <v>2</v>
      </c>
      <c r="AE142">
        <v>156</v>
      </c>
    </row>
    <row r="143" spans="1:31" x14ac:dyDescent="0.2">
      <c r="A143" t="s">
        <v>231</v>
      </c>
      <c r="B143">
        <v>142</v>
      </c>
      <c r="C143" s="26">
        <v>43059</v>
      </c>
      <c r="D143" s="38">
        <f>v1_Questionnaire_raw_data!V143</f>
        <v>5</v>
      </c>
      <c r="E143" s="38">
        <f>v1_Questionnaire_raw_data!AJ143</f>
        <v>4</v>
      </c>
      <c r="F143" s="38">
        <f>v1_Questionnaire_raw_data!AK143</f>
        <v>2</v>
      </c>
      <c r="G143" s="38">
        <f>v1_Questionnaire_raw_data!AL143</f>
        <v>9</v>
      </c>
      <c r="H143" s="38">
        <f>v1_Questionnaire_raw_data!AM143</f>
        <v>15</v>
      </c>
      <c r="I143" s="63">
        <f>v1_Questionnaire_raw_data!FK143</f>
        <v>12</v>
      </c>
      <c r="J143" s="38">
        <f>v1_Questionnaire_raw_data!FV143</f>
        <v>26</v>
      </c>
      <c r="K143" s="38">
        <f>v1_Questionnaire_raw_data!FW143</f>
        <v>20</v>
      </c>
      <c r="L143" s="38">
        <f>v1_Questionnaire_raw_data!HD143</f>
        <v>2.75</v>
      </c>
      <c r="M143" s="38">
        <f>v1_Questionnaire_raw_data!HE143</f>
        <v>3.6666666666666665</v>
      </c>
      <c r="N143" s="38">
        <f>v1_Questionnaire_raw_data!HF143</f>
        <v>1.6666666666666667</v>
      </c>
      <c r="O143" s="38">
        <f>v1_Questionnaire_raw_data!HG143</f>
        <v>2.7142857142857144</v>
      </c>
      <c r="P143" s="38">
        <f>v1_Questionnaire_raw_data!HH143</f>
        <v>2</v>
      </c>
      <c r="Q143" s="38">
        <f>v1_Questionnaire_raw_data!HI143</f>
        <v>4</v>
      </c>
      <c r="R143" s="38">
        <f>v1_Questionnaire_raw_data!HJ143</f>
        <v>3</v>
      </c>
      <c r="S143" s="38">
        <f>v1_Questionnaire_raw_data!HK143</f>
        <v>5</v>
      </c>
      <c r="T143" s="38">
        <f>v1_Questionnaire_raw_data!KD143</f>
        <v>8</v>
      </c>
      <c r="U143" s="38">
        <f>v1_Questionnaire_raw_data!KE143</f>
        <v>0</v>
      </c>
      <c r="V143" s="38">
        <f>v1_Questionnaire_raw_data!KF143</f>
        <v>8</v>
      </c>
      <c r="W143" s="38">
        <f>v1_Questionnaire_raw_data!MV143</f>
        <v>59</v>
      </c>
      <c r="X143" s="38">
        <f>v1_Questionnaire_raw_data!NK143</f>
        <v>20</v>
      </c>
      <c r="Y143">
        <v>2</v>
      </c>
      <c r="Z143" t="s">
        <v>1257</v>
      </c>
      <c r="AA143" s="28">
        <v>33.830595482546187</v>
      </c>
      <c r="AB143">
        <v>99</v>
      </c>
      <c r="AC143" t="b">
        <v>0</v>
      </c>
      <c r="AD143">
        <v>1</v>
      </c>
      <c r="AE143">
        <v>360.65505833333333</v>
      </c>
    </row>
    <row r="144" spans="1:31" x14ac:dyDescent="0.2">
      <c r="A144" t="s">
        <v>232</v>
      </c>
      <c r="B144">
        <v>143</v>
      </c>
      <c r="C144" s="26">
        <v>43059</v>
      </c>
      <c r="D144" s="38">
        <f>v1_Questionnaire_raw_data!V144</f>
        <v>14</v>
      </c>
      <c r="E144" s="38">
        <f>v1_Questionnaire_raw_data!AJ144</f>
        <v>15</v>
      </c>
      <c r="F144" s="38">
        <f>v1_Questionnaire_raw_data!AK144</f>
        <v>8</v>
      </c>
      <c r="G144" s="38">
        <f>v1_Questionnaire_raw_data!AL144</f>
        <v>15</v>
      </c>
      <c r="H144" s="38">
        <f>v1_Questionnaire_raw_data!AM144</f>
        <v>38</v>
      </c>
      <c r="I144" s="63">
        <f>v1_Questionnaire_raw_data!FK144</f>
        <v>4</v>
      </c>
      <c r="J144" s="38">
        <f>v1_Questionnaire_raw_data!FV144</f>
        <v>30</v>
      </c>
      <c r="K144" s="38">
        <f>v1_Questionnaire_raw_data!FW144</f>
        <v>25</v>
      </c>
      <c r="L144" s="38">
        <f>v1_Questionnaire_raw_data!HD144</f>
        <v>3.5</v>
      </c>
      <c r="M144" s="38">
        <f>v1_Questionnaire_raw_data!HE144</f>
        <v>3.3333333333333335</v>
      </c>
      <c r="N144" s="38">
        <f>v1_Questionnaire_raw_data!HF144</f>
        <v>1.6666666666666667</v>
      </c>
      <c r="O144" s="38">
        <f>v1_Questionnaire_raw_data!HG144</f>
        <v>3.2857142857142856</v>
      </c>
      <c r="P144" s="38">
        <f>v1_Questionnaire_raw_data!HH144</f>
        <v>1.6</v>
      </c>
      <c r="Q144" s="38">
        <f>v1_Questionnaire_raw_data!HI144</f>
        <v>4</v>
      </c>
      <c r="R144" s="38">
        <f>v1_Questionnaire_raw_data!HJ144</f>
        <v>2.3333333333333335</v>
      </c>
      <c r="S144" s="38">
        <f>v1_Questionnaire_raw_data!HK144</f>
        <v>3.3333333333333335</v>
      </c>
      <c r="T144" s="38">
        <f>v1_Questionnaire_raw_data!KD144</f>
        <v>14</v>
      </c>
      <c r="U144" s="38">
        <f>v1_Questionnaire_raw_data!KE144</f>
        <v>6</v>
      </c>
      <c r="V144" s="38">
        <f>v1_Questionnaire_raw_data!KF144</f>
        <v>20</v>
      </c>
      <c r="W144" s="38">
        <f>v1_Questionnaire_raw_data!MV144</f>
        <v>55</v>
      </c>
      <c r="X144" s="38">
        <f>v1_Questionnaire_raw_data!NK144</f>
        <v>12</v>
      </c>
      <c r="Y144">
        <v>1</v>
      </c>
      <c r="Z144" t="s">
        <v>1256</v>
      </c>
      <c r="AA144" s="28">
        <v>33.303216974674797</v>
      </c>
      <c r="AB144">
        <v>3</v>
      </c>
      <c r="AC144" t="s">
        <v>1258</v>
      </c>
      <c r="AD144">
        <v>2</v>
      </c>
      <c r="AE144">
        <v>286.78594999999996</v>
      </c>
    </row>
    <row r="145" spans="1:31" x14ac:dyDescent="0.2">
      <c r="A145" t="s">
        <v>233</v>
      </c>
      <c r="B145">
        <v>144</v>
      </c>
      <c r="C145" s="26">
        <v>43090</v>
      </c>
      <c r="D145" s="38">
        <f>v1_Questionnaire_raw_data!V145</f>
        <v>7</v>
      </c>
      <c r="E145" s="38">
        <f>v1_Questionnaire_raw_data!AJ145</f>
        <v>1</v>
      </c>
      <c r="F145" s="38">
        <f>v1_Questionnaire_raw_data!AK145</f>
        <v>2</v>
      </c>
      <c r="G145" s="38">
        <f>v1_Questionnaire_raw_data!AL145</f>
        <v>3</v>
      </c>
      <c r="H145" s="38">
        <f>v1_Questionnaire_raw_data!AM145</f>
        <v>6</v>
      </c>
      <c r="I145" s="63">
        <f>v1_Questionnaire_raw_data!FK145</f>
        <v>4</v>
      </c>
      <c r="J145" s="38">
        <f>v1_Questionnaire_raw_data!FV145</f>
        <v>21</v>
      </c>
      <c r="K145" s="38">
        <f>v1_Questionnaire_raw_data!FW145</f>
        <v>16</v>
      </c>
      <c r="L145" s="38">
        <f>v1_Questionnaire_raw_data!HD145</f>
        <v>4</v>
      </c>
      <c r="M145" s="38">
        <f>v1_Questionnaire_raw_data!HE145</f>
        <v>3.3333333333333335</v>
      </c>
      <c r="N145" s="38">
        <f>v1_Questionnaire_raw_data!HF145</f>
        <v>3</v>
      </c>
      <c r="O145" s="38">
        <f>v1_Questionnaire_raw_data!HG145</f>
        <v>3.5714285714285716</v>
      </c>
      <c r="P145" s="38">
        <f>v1_Questionnaire_raw_data!HH145</f>
        <v>3.6</v>
      </c>
      <c r="Q145" s="38">
        <f>v1_Questionnaire_raw_data!HI145</f>
        <v>2.5</v>
      </c>
      <c r="R145" s="38">
        <f>v1_Questionnaire_raw_data!HJ145</f>
        <v>1.6666666666666667</v>
      </c>
      <c r="S145" s="38">
        <f>v1_Questionnaire_raw_data!HK145</f>
        <v>2.3333333333333335</v>
      </c>
      <c r="T145" s="38">
        <f>v1_Questionnaire_raw_data!KD145</f>
        <v>16</v>
      </c>
      <c r="U145" s="38">
        <f>v1_Questionnaire_raw_data!KE145</f>
        <v>7</v>
      </c>
      <c r="V145" s="38">
        <f>v1_Questionnaire_raw_data!KF145</f>
        <v>23</v>
      </c>
      <c r="W145" s="38">
        <f>v1_Questionnaire_raw_data!MV145</f>
        <v>68</v>
      </c>
      <c r="X145" s="38">
        <f>v1_Questionnaire_raw_data!NK145</f>
        <v>22</v>
      </c>
      <c r="Y145">
        <v>2</v>
      </c>
      <c r="Z145" t="s">
        <v>1257</v>
      </c>
      <c r="AA145" s="28">
        <v>24.51916495550995</v>
      </c>
      <c r="AB145">
        <v>5</v>
      </c>
      <c r="AC145" t="s">
        <v>1260</v>
      </c>
      <c r="AD145">
        <v>2</v>
      </c>
      <c r="AE145">
        <v>576</v>
      </c>
    </row>
    <row r="146" spans="1:31" x14ac:dyDescent="0.2">
      <c r="A146" t="s">
        <v>234</v>
      </c>
      <c r="B146">
        <v>145</v>
      </c>
      <c r="C146" s="26">
        <v>42951</v>
      </c>
      <c r="D146" s="38">
        <f>v1_Questionnaire_raw_data!V146</f>
        <v>23</v>
      </c>
      <c r="E146" s="38">
        <f>v1_Questionnaire_raw_data!AJ146</f>
        <v>0</v>
      </c>
      <c r="F146" s="38">
        <f>v1_Questionnaire_raw_data!AK146</f>
        <v>0</v>
      </c>
      <c r="G146" s="38">
        <f>v1_Questionnaire_raw_data!AL146</f>
        <v>4</v>
      </c>
      <c r="H146" s="38">
        <f>v1_Questionnaire_raw_data!AM146</f>
        <v>4</v>
      </c>
      <c r="I146" s="63">
        <f>v1_Questionnaire_raw_data!FK146</f>
        <v>6</v>
      </c>
      <c r="J146" s="38">
        <f>v1_Questionnaire_raw_data!FV146</f>
        <v>7</v>
      </c>
      <c r="K146" s="38">
        <f>v1_Questionnaire_raw_data!FW146</f>
        <v>0</v>
      </c>
      <c r="L146" s="38">
        <f>v1_Questionnaire_raw_data!HD146</f>
        <v>2</v>
      </c>
      <c r="M146" s="38">
        <f>v1_Questionnaire_raw_data!HE146</f>
        <v>3.3333333333333335</v>
      </c>
      <c r="N146" s="38">
        <f>v1_Questionnaire_raw_data!HF146</f>
        <v>1.6666666666666667</v>
      </c>
      <c r="O146" s="38">
        <f>v1_Questionnaire_raw_data!HG146</f>
        <v>5</v>
      </c>
      <c r="P146" s="38">
        <f>v1_Questionnaire_raw_data!HH146</f>
        <v>3</v>
      </c>
      <c r="Q146" s="38">
        <f>v1_Questionnaire_raw_data!HI146</f>
        <v>5</v>
      </c>
      <c r="R146" s="38">
        <f>v1_Questionnaire_raw_data!HJ146</f>
        <v>5</v>
      </c>
      <c r="S146" s="38">
        <f>v1_Questionnaire_raw_data!HK146</f>
        <v>5</v>
      </c>
      <c r="T146" s="38">
        <f>v1_Questionnaire_raw_data!KD146</f>
        <v>18</v>
      </c>
      <c r="U146" s="38">
        <f>v1_Questionnaire_raw_data!KE146</f>
        <v>8</v>
      </c>
      <c r="V146" s="38">
        <f>v1_Questionnaire_raw_data!KF146</f>
        <v>26</v>
      </c>
      <c r="W146" s="38">
        <f>v1_Questionnaire_raw_data!MV146</f>
        <v>32</v>
      </c>
      <c r="X146" s="38">
        <f>v1_Questionnaire_raw_data!NK146</f>
        <v>36</v>
      </c>
      <c r="Y146">
        <v>1</v>
      </c>
      <c r="Z146" t="s">
        <v>1256</v>
      </c>
      <c r="AA146" s="28">
        <v>68.348220396988381</v>
      </c>
      <c r="AB146">
        <v>3</v>
      </c>
      <c r="AC146" t="s">
        <v>1258</v>
      </c>
      <c r="AD146">
        <v>2</v>
      </c>
      <c r="AE146" s="64">
        <v>782.1434999999999</v>
      </c>
    </row>
    <row r="147" spans="1:31" x14ac:dyDescent="0.2">
      <c r="A147" t="s">
        <v>235</v>
      </c>
      <c r="B147">
        <v>146</v>
      </c>
      <c r="C147" s="26">
        <v>43070</v>
      </c>
      <c r="D147" s="38">
        <f>v1_Questionnaire_raw_data!V147</f>
        <v>13</v>
      </c>
      <c r="E147" s="38">
        <f>v1_Questionnaire_raw_data!AJ147</f>
        <v>3</v>
      </c>
      <c r="F147" s="38">
        <f>v1_Questionnaire_raw_data!AK147</f>
        <v>1</v>
      </c>
      <c r="G147" s="38">
        <f>v1_Questionnaire_raw_data!AL147</f>
        <v>0</v>
      </c>
      <c r="H147" s="38">
        <f>v1_Questionnaire_raw_data!AM147</f>
        <v>4</v>
      </c>
      <c r="I147" s="63">
        <f>v1_Questionnaire_raw_data!FK147</f>
        <v>0</v>
      </c>
      <c r="J147" s="38">
        <f>v1_Questionnaire_raw_data!FV147</f>
        <v>21</v>
      </c>
      <c r="K147" s="38">
        <f>v1_Questionnaire_raw_data!FW147</f>
        <v>27</v>
      </c>
      <c r="L147" s="38">
        <f>v1_Questionnaire_raw_data!HD147</f>
        <v>4.5</v>
      </c>
      <c r="M147" s="38">
        <f>v1_Questionnaire_raw_data!HE147</f>
        <v>5</v>
      </c>
      <c r="N147" s="38">
        <f>v1_Questionnaire_raw_data!HF147</f>
        <v>2.6666666666666665</v>
      </c>
      <c r="O147" s="38">
        <f>v1_Questionnaire_raw_data!HG147</f>
        <v>5</v>
      </c>
      <c r="P147" s="38">
        <f>v1_Questionnaire_raw_data!HH147</f>
        <v>5</v>
      </c>
      <c r="Q147" s="38">
        <f>v1_Questionnaire_raw_data!HI147</f>
        <v>4.5</v>
      </c>
      <c r="R147" s="38">
        <f>v1_Questionnaire_raw_data!HJ147</f>
        <v>5</v>
      </c>
      <c r="S147" s="38">
        <f>v1_Questionnaire_raw_data!HK147</f>
        <v>5</v>
      </c>
      <c r="T147" s="38">
        <f>v1_Questionnaire_raw_data!KD147</f>
        <v>15</v>
      </c>
      <c r="U147" s="38">
        <f>v1_Questionnaire_raw_data!KE147</f>
        <v>2</v>
      </c>
      <c r="V147" s="38">
        <f>v1_Questionnaire_raw_data!KF147</f>
        <v>17</v>
      </c>
      <c r="W147" s="38">
        <f>v1_Questionnaire_raw_data!MV147</f>
        <v>76</v>
      </c>
      <c r="X147" s="38">
        <f>v1_Questionnaire_raw_data!NK147</f>
        <v>10</v>
      </c>
      <c r="Y147">
        <v>2</v>
      </c>
      <c r="Z147" t="s">
        <v>1257</v>
      </c>
      <c r="AA147" s="28">
        <v>80.113449691991718</v>
      </c>
      <c r="AB147">
        <v>5</v>
      </c>
      <c r="AC147" t="s">
        <v>1260</v>
      </c>
      <c r="AD147">
        <v>3</v>
      </c>
      <c r="AE147">
        <v>26.071449999999999</v>
      </c>
    </row>
    <row r="148" spans="1:31" x14ac:dyDescent="0.2">
      <c r="A148" t="s">
        <v>236</v>
      </c>
      <c r="B148">
        <v>147</v>
      </c>
      <c r="C148" s="26">
        <v>42996</v>
      </c>
      <c r="D148" s="38">
        <f>v1_Questionnaire_raw_data!V148</f>
        <v>0</v>
      </c>
      <c r="E148" s="38">
        <f>v1_Questionnaire_raw_data!AJ148</f>
        <v>8</v>
      </c>
      <c r="F148" s="38">
        <f>v1_Questionnaire_raw_data!AK148</f>
        <v>1</v>
      </c>
      <c r="G148" s="38">
        <f>v1_Questionnaire_raw_data!AL148</f>
        <v>2</v>
      </c>
      <c r="H148" s="38">
        <f>v1_Questionnaire_raw_data!AM148</f>
        <v>11</v>
      </c>
      <c r="I148" s="63">
        <f>v1_Questionnaire_raw_data!FK148</f>
        <v>0</v>
      </c>
      <c r="J148" s="38">
        <f>v1_Questionnaire_raw_data!FV148</f>
        <v>14</v>
      </c>
      <c r="K148" s="38">
        <f>v1_Questionnaire_raw_data!FW148</f>
        <v>14</v>
      </c>
      <c r="L148" s="38">
        <f>v1_Questionnaire_raw_data!HD148</f>
        <v>0</v>
      </c>
      <c r="M148" s="38">
        <f>v1_Questionnaire_raw_data!HE148</f>
        <v>3.3333333333333335</v>
      </c>
      <c r="N148" s="38">
        <f>v1_Questionnaire_raw_data!HF148</f>
        <v>0</v>
      </c>
      <c r="O148" s="38">
        <f>v1_Questionnaire_raw_data!HG148</f>
        <v>3.5714285714285716</v>
      </c>
      <c r="P148" s="38">
        <f>v1_Questionnaire_raw_data!HH148</f>
        <v>0</v>
      </c>
      <c r="Q148" s="38">
        <f>v1_Questionnaire_raw_data!HI148</f>
        <v>0</v>
      </c>
      <c r="R148" s="38">
        <f>v1_Questionnaire_raw_data!HJ148</f>
        <v>0</v>
      </c>
      <c r="S148" s="38">
        <f>v1_Questionnaire_raw_data!HK148</f>
        <v>5</v>
      </c>
      <c r="T148" s="38">
        <f>v1_Questionnaire_raw_data!KD148</f>
        <v>4</v>
      </c>
      <c r="U148" s="38">
        <f>v1_Questionnaire_raw_data!KE148</f>
        <v>0</v>
      </c>
      <c r="V148" s="38">
        <f>v1_Questionnaire_raw_data!KF148</f>
        <v>4</v>
      </c>
      <c r="W148" s="38">
        <f>v1_Questionnaire_raw_data!MV148</f>
        <v>40</v>
      </c>
      <c r="X148" s="38">
        <f>v1_Questionnaire_raw_data!NK148</f>
        <v>14.000000000000002</v>
      </c>
      <c r="Y148">
        <v>1</v>
      </c>
      <c r="Z148" t="s">
        <v>1256</v>
      </c>
      <c r="AA148" s="28">
        <v>64.013689253935581</v>
      </c>
      <c r="AB148">
        <v>3</v>
      </c>
      <c r="AC148" t="s">
        <v>1258</v>
      </c>
      <c r="AD148">
        <v>2</v>
      </c>
      <c r="AE148">
        <v>2346.4304999999999</v>
      </c>
    </row>
    <row r="149" spans="1:31" x14ac:dyDescent="0.2">
      <c r="A149" t="s">
        <v>237</v>
      </c>
      <c r="B149">
        <v>148</v>
      </c>
      <c r="C149" s="26">
        <v>42948</v>
      </c>
      <c r="D149" s="38">
        <f>v1_Questionnaire_raw_data!V149</f>
        <v>10</v>
      </c>
      <c r="E149" s="38">
        <f>v1_Questionnaire_raw_data!AJ149</f>
        <v>9</v>
      </c>
      <c r="F149" s="38">
        <f>v1_Questionnaire_raw_data!AK149</f>
        <v>7</v>
      </c>
      <c r="G149" s="38">
        <f>v1_Questionnaire_raw_data!AL149</f>
        <v>8</v>
      </c>
      <c r="H149" s="38">
        <f>v1_Questionnaire_raw_data!AM149</f>
        <v>24</v>
      </c>
      <c r="I149" s="63">
        <f>v1_Questionnaire_raw_data!FK149</f>
        <v>8</v>
      </c>
      <c r="J149" s="38">
        <f>v1_Questionnaire_raw_data!FV149</f>
        <v>19</v>
      </c>
      <c r="K149" s="38">
        <f>v1_Questionnaire_raw_data!FW149</f>
        <v>21</v>
      </c>
      <c r="L149" s="38">
        <f>v1_Questionnaire_raw_data!HD149</f>
        <v>3</v>
      </c>
      <c r="M149" s="38">
        <f>v1_Questionnaire_raw_data!HE149</f>
        <v>2</v>
      </c>
      <c r="N149" s="38">
        <f>v1_Questionnaire_raw_data!HF149</f>
        <v>2.3333333333333335</v>
      </c>
      <c r="O149" s="38">
        <f>v1_Questionnaire_raw_data!HG149</f>
        <v>2.5714285714285716</v>
      </c>
      <c r="P149" s="38">
        <f>v1_Questionnaire_raw_data!HH149</f>
        <v>3.4</v>
      </c>
      <c r="Q149" s="38">
        <f>v1_Questionnaire_raw_data!HI149</f>
        <v>0</v>
      </c>
      <c r="R149" s="38">
        <f>v1_Questionnaire_raw_data!HJ149</f>
        <v>0</v>
      </c>
      <c r="S149" s="38">
        <f>v1_Questionnaire_raw_data!HK149</f>
        <v>0</v>
      </c>
      <c r="T149" s="38">
        <f>v1_Questionnaire_raw_data!KD149</f>
        <v>22</v>
      </c>
      <c r="U149" s="38">
        <f>v1_Questionnaire_raw_data!KE149</f>
        <v>11</v>
      </c>
      <c r="V149" s="38">
        <f>v1_Questionnaire_raw_data!KF149</f>
        <v>33</v>
      </c>
      <c r="W149" s="38">
        <f>v1_Questionnaire_raw_data!MV149</f>
        <v>76</v>
      </c>
      <c r="X149" s="38">
        <f>v1_Questionnaire_raw_data!NK149</f>
        <v>56.000000000000007</v>
      </c>
      <c r="Y149">
        <v>1</v>
      </c>
      <c r="Z149" t="s">
        <v>1256</v>
      </c>
      <c r="AA149" s="28">
        <v>63.109171800136892</v>
      </c>
      <c r="AB149">
        <v>5</v>
      </c>
      <c r="AC149" t="s">
        <v>1260</v>
      </c>
      <c r="AD149">
        <v>2</v>
      </c>
      <c r="AE149">
        <v>26.071449999999999</v>
      </c>
    </row>
    <row r="150" spans="1:31" x14ac:dyDescent="0.2">
      <c r="A150" t="s">
        <v>238</v>
      </c>
      <c r="B150">
        <v>149</v>
      </c>
      <c r="C150" s="26">
        <v>42968</v>
      </c>
      <c r="D150" s="38">
        <f>v1_Questionnaire_raw_data!V150</f>
        <v>15</v>
      </c>
      <c r="E150" s="38">
        <f>v1_Questionnaire_raw_data!AJ150</f>
        <v>16</v>
      </c>
      <c r="F150" s="38">
        <f>v1_Questionnaire_raw_data!AK150</f>
        <v>11</v>
      </c>
      <c r="G150" s="38">
        <f>v1_Questionnaire_raw_data!AL150</f>
        <v>12</v>
      </c>
      <c r="H150" s="38">
        <f>v1_Questionnaire_raw_data!AM150</f>
        <v>39</v>
      </c>
      <c r="I150" s="63">
        <f>v1_Questionnaire_raw_data!FK150</f>
        <v>6</v>
      </c>
      <c r="J150" s="38">
        <f>v1_Questionnaire_raw_data!FV150</f>
        <v>36</v>
      </c>
      <c r="K150" s="38">
        <f>v1_Questionnaire_raw_data!FW150</f>
        <v>27</v>
      </c>
      <c r="L150" s="38">
        <f>v1_Questionnaire_raw_data!HD150</f>
        <v>5</v>
      </c>
      <c r="M150" s="38">
        <f>v1_Questionnaire_raw_data!HE150</f>
        <v>5</v>
      </c>
      <c r="N150" s="38">
        <f>v1_Questionnaire_raw_data!HF150</f>
        <v>4.333333333333333</v>
      </c>
      <c r="O150" s="38">
        <f>v1_Questionnaire_raw_data!HG150</f>
        <v>4.2857142857142856</v>
      </c>
      <c r="P150" s="38">
        <f>v1_Questionnaire_raw_data!HH150</f>
        <v>4.4000000000000004</v>
      </c>
      <c r="Q150" s="38">
        <f>v1_Questionnaire_raw_data!HI150</f>
        <v>4.25</v>
      </c>
      <c r="R150" s="38">
        <f>v1_Questionnaire_raw_data!HJ150</f>
        <v>4.333333333333333</v>
      </c>
      <c r="S150" s="38">
        <f>v1_Questionnaire_raw_data!HK150</f>
        <v>4.666666666666667</v>
      </c>
      <c r="T150" s="38">
        <f>v1_Questionnaire_raw_data!KD150</f>
        <v>25</v>
      </c>
      <c r="U150" s="38">
        <f>v1_Questionnaire_raw_data!KE150</f>
        <v>11</v>
      </c>
      <c r="V150" s="38">
        <f>v1_Questionnaire_raw_data!KF150</f>
        <v>36</v>
      </c>
      <c r="W150" s="38">
        <f>v1_Questionnaire_raw_data!MV150</f>
        <v>56</v>
      </c>
      <c r="X150" s="38">
        <f>v1_Questionnaire_raw_data!NK150</f>
        <v>54</v>
      </c>
      <c r="Y150">
        <v>2</v>
      </c>
      <c r="Z150" t="s">
        <v>1257</v>
      </c>
      <c r="AA150" s="28">
        <v>57.021902806297021</v>
      </c>
      <c r="AB150">
        <v>3</v>
      </c>
      <c r="AC150" t="s">
        <v>1258</v>
      </c>
      <c r="AD150">
        <v>4</v>
      </c>
      <c r="AE150">
        <v>365.00029999999998</v>
      </c>
    </row>
    <row r="151" spans="1:31" x14ac:dyDescent="0.2">
      <c r="A151" t="s">
        <v>239</v>
      </c>
      <c r="B151">
        <v>150</v>
      </c>
      <c r="C151" s="26">
        <v>42956</v>
      </c>
      <c r="D151" s="38">
        <f>v1_Questionnaire_raw_data!V151</f>
        <v>10</v>
      </c>
      <c r="E151" s="38">
        <f>v1_Questionnaire_raw_data!AJ151</f>
        <v>5</v>
      </c>
      <c r="F151" s="38">
        <f>v1_Questionnaire_raw_data!AK151</f>
        <v>2</v>
      </c>
      <c r="G151" s="38">
        <f>v1_Questionnaire_raw_data!AL151</f>
        <v>3</v>
      </c>
      <c r="H151" s="38">
        <f>v1_Questionnaire_raw_data!AM151</f>
        <v>10</v>
      </c>
      <c r="I151" s="63">
        <f>v1_Questionnaire_raw_data!FK151</f>
        <v>2</v>
      </c>
      <c r="J151" s="38">
        <f>v1_Questionnaire_raw_data!FV151</f>
        <v>20</v>
      </c>
      <c r="K151" s="38">
        <f>v1_Questionnaire_raw_data!FW151</f>
        <v>17</v>
      </c>
      <c r="L151" s="38">
        <f>v1_Questionnaire_raw_data!HD151</f>
        <v>2</v>
      </c>
      <c r="M151" s="38">
        <f>v1_Questionnaire_raw_data!HE151</f>
        <v>3</v>
      </c>
      <c r="N151" s="38">
        <f>v1_Questionnaire_raw_data!HF151</f>
        <v>2</v>
      </c>
      <c r="O151" s="38">
        <f>v1_Questionnaire_raw_data!HG151</f>
        <v>2.4285714285714284</v>
      </c>
      <c r="P151" s="38">
        <f>v1_Questionnaire_raw_data!HH151</f>
        <v>2.4</v>
      </c>
      <c r="Q151" s="38">
        <f>v1_Questionnaire_raw_data!HI151</f>
        <v>2.5</v>
      </c>
      <c r="R151" s="38">
        <f>v1_Questionnaire_raw_data!HJ151</f>
        <v>1</v>
      </c>
      <c r="S151" s="38">
        <f>v1_Questionnaire_raw_data!HK151</f>
        <v>2.6666666666666665</v>
      </c>
      <c r="T151" s="38">
        <f>v1_Questionnaire_raw_data!KD151</f>
        <v>10</v>
      </c>
      <c r="U151" s="38">
        <f>v1_Questionnaire_raw_data!KE151</f>
        <v>3</v>
      </c>
      <c r="V151" s="38">
        <f>v1_Questionnaire_raw_data!KF151</f>
        <v>13</v>
      </c>
      <c r="W151" s="38">
        <f>v1_Questionnaire_raw_data!MV151</f>
        <v>71</v>
      </c>
      <c r="X151" s="38">
        <f>v1_Questionnaire_raw_data!NK151</f>
        <v>18</v>
      </c>
      <c r="Y151">
        <v>2</v>
      </c>
      <c r="Z151" t="s">
        <v>1257</v>
      </c>
      <c r="AA151" s="28">
        <v>68.01916495550995</v>
      </c>
      <c r="AB151">
        <v>5</v>
      </c>
      <c r="AC151" t="s">
        <v>1260</v>
      </c>
      <c r="AD151">
        <v>2</v>
      </c>
      <c r="AE151">
        <v>480</v>
      </c>
    </row>
    <row r="152" spans="1:31" x14ac:dyDescent="0.2">
      <c r="A152" t="s">
        <v>240</v>
      </c>
      <c r="B152">
        <v>151</v>
      </c>
      <c r="C152" s="26">
        <v>42956</v>
      </c>
      <c r="D152" s="38">
        <f>v1_Questionnaire_raw_data!V152</f>
        <v>24</v>
      </c>
      <c r="E152" s="38">
        <f>v1_Questionnaire_raw_data!AJ152</f>
        <v>14</v>
      </c>
      <c r="F152" s="38">
        <f>v1_Questionnaire_raw_data!AK152</f>
        <v>9</v>
      </c>
      <c r="G152" s="38">
        <f>v1_Questionnaire_raw_data!AL152</f>
        <v>13</v>
      </c>
      <c r="H152" s="38">
        <f>v1_Questionnaire_raw_data!AM152</f>
        <v>36</v>
      </c>
      <c r="I152" s="63">
        <f>v1_Questionnaire_raw_data!FK152</f>
        <v>13</v>
      </c>
      <c r="J152" s="38">
        <f>v1_Questionnaire_raw_data!FV152</f>
        <v>28</v>
      </c>
      <c r="K152" s="38">
        <f>v1_Questionnaire_raw_data!FW152</f>
        <v>19</v>
      </c>
      <c r="L152" s="38">
        <f>v1_Questionnaire_raw_data!HD152</f>
        <v>4.75</v>
      </c>
      <c r="M152" s="38">
        <f>v1_Questionnaire_raw_data!HE152</f>
        <v>4.666666666666667</v>
      </c>
      <c r="N152" s="38">
        <f>v1_Questionnaire_raw_data!HF152</f>
        <v>5</v>
      </c>
      <c r="O152" s="38">
        <f>v1_Questionnaire_raw_data!HG152</f>
        <v>5</v>
      </c>
      <c r="P152" s="38">
        <f>v1_Questionnaire_raw_data!HH152</f>
        <v>5</v>
      </c>
      <c r="Q152" s="38">
        <f>v1_Questionnaire_raw_data!HI152</f>
        <v>5</v>
      </c>
      <c r="R152" s="38">
        <f>v1_Questionnaire_raw_data!HJ152</f>
        <v>5</v>
      </c>
      <c r="S152" s="38">
        <f>v1_Questionnaire_raw_data!HK152</f>
        <v>5</v>
      </c>
      <c r="T152" s="38">
        <f>v1_Questionnaire_raw_data!KD152</f>
        <v>30</v>
      </c>
      <c r="U152" s="38">
        <f>v1_Questionnaire_raw_data!KE152</f>
        <v>12</v>
      </c>
      <c r="V152" s="38">
        <f>v1_Questionnaire_raw_data!KF152</f>
        <v>42</v>
      </c>
      <c r="W152" s="38">
        <f>v1_Questionnaire_raw_data!MV152</f>
        <v>67</v>
      </c>
      <c r="X152" s="38">
        <f>v1_Questionnaire_raw_data!NK152</f>
        <v>50</v>
      </c>
      <c r="Y152">
        <v>1</v>
      </c>
      <c r="Z152" t="s">
        <v>1256</v>
      </c>
      <c r="AA152" s="28">
        <v>57.136550308008282</v>
      </c>
      <c r="AB152">
        <v>3</v>
      </c>
      <c r="AC152" t="s">
        <v>1258</v>
      </c>
      <c r="AD152">
        <v>2</v>
      </c>
      <c r="AE152">
        <v>156.42869999999999</v>
      </c>
    </row>
    <row r="153" spans="1:31" x14ac:dyDescent="0.2">
      <c r="A153" t="s">
        <v>241</v>
      </c>
      <c r="B153">
        <v>152</v>
      </c>
      <c r="C153" s="26">
        <v>43138</v>
      </c>
      <c r="D153" s="38">
        <f>v1_Questionnaire_raw_data!V153</f>
        <v>11</v>
      </c>
      <c r="E153" s="38">
        <f>v1_Questionnaire_raw_data!AJ153</f>
        <v>8</v>
      </c>
      <c r="F153" s="38">
        <f>v1_Questionnaire_raw_data!AK153</f>
        <v>6</v>
      </c>
      <c r="G153" s="38">
        <f>v1_Questionnaire_raw_data!AL153</f>
        <v>10</v>
      </c>
      <c r="H153" s="38">
        <f>v1_Questionnaire_raw_data!AM153</f>
        <v>24</v>
      </c>
      <c r="I153" s="63">
        <f>v1_Questionnaire_raw_data!FK153</f>
        <v>4</v>
      </c>
      <c r="J153" s="38">
        <f>v1_Questionnaire_raw_data!FV153</f>
        <v>37</v>
      </c>
      <c r="K153" s="38">
        <f>v1_Questionnaire_raw_data!FW153</f>
        <v>25</v>
      </c>
      <c r="L153" s="38">
        <f>v1_Questionnaire_raw_data!HD153</f>
        <v>3</v>
      </c>
      <c r="M153" s="38">
        <f>v1_Questionnaire_raw_data!HE153</f>
        <v>3</v>
      </c>
      <c r="N153" s="38">
        <f>v1_Questionnaire_raw_data!HF153</f>
        <v>3</v>
      </c>
      <c r="O153" s="38">
        <f>v1_Questionnaire_raw_data!HG153</f>
        <v>3</v>
      </c>
      <c r="P153" s="38">
        <f>v1_Questionnaire_raw_data!HH153</f>
        <v>3</v>
      </c>
      <c r="Q153" s="38">
        <f>v1_Questionnaire_raw_data!HI153</f>
        <v>3</v>
      </c>
      <c r="R153" s="38">
        <f>v1_Questionnaire_raw_data!HJ153</f>
        <v>3</v>
      </c>
      <c r="S153" s="38">
        <f>v1_Questionnaire_raw_data!HK153</f>
        <v>3</v>
      </c>
      <c r="T153" s="38">
        <f>v1_Questionnaire_raw_data!KD153</f>
        <v>11</v>
      </c>
      <c r="U153" s="38">
        <f>v1_Questionnaire_raw_data!KE153</f>
        <v>4</v>
      </c>
      <c r="V153" s="38">
        <f>v1_Questionnaire_raw_data!KF153</f>
        <v>15</v>
      </c>
      <c r="W153" s="38">
        <f>v1_Questionnaire_raw_data!MV153</f>
        <v>51</v>
      </c>
      <c r="X153" s="38">
        <f>v1_Questionnaire_raw_data!NK153</f>
        <v>26</v>
      </c>
      <c r="Y153">
        <v>2</v>
      </c>
      <c r="Z153" t="s">
        <v>1257</v>
      </c>
      <c r="AA153" s="28">
        <v>64.080595482546414</v>
      </c>
      <c r="AB153">
        <v>5</v>
      </c>
      <c r="AC153" t="s">
        <v>1260</v>
      </c>
      <c r="AD153">
        <v>2</v>
      </c>
      <c r="AE153">
        <v>521.42899999999997</v>
      </c>
    </row>
    <row r="154" spans="1:31" x14ac:dyDescent="0.2">
      <c r="A154" t="s">
        <v>1212</v>
      </c>
      <c r="B154">
        <v>153</v>
      </c>
      <c r="C154" s="26">
        <v>42969</v>
      </c>
      <c r="D154" s="38">
        <f>v1_Questionnaire_raw_data!V154</f>
        <v>2</v>
      </c>
      <c r="E154" s="38">
        <f>v1_Questionnaire_raw_data!AJ154</f>
        <v>1</v>
      </c>
      <c r="F154" s="38">
        <f>v1_Questionnaire_raw_data!AK154</f>
        <v>1</v>
      </c>
      <c r="G154" s="38">
        <f>v1_Questionnaire_raw_data!AL154</f>
        <v>10</v>
      </c>
      <c r="H154" s="38">
        <f>v1_Questionnaire_raw_data!AM154</f>
        <v>12</v>
      </c>
      <c r="I154" s="63">
        <f>v1_Questionnaire_raw_data!FK154</f>
        <v>4</v>
      </c>
      <c r="J154" s="38">
        <f>v1_Questionnaire_raw_data!FV154</f>
        <v>25</v>
      </c>
      <c r="K154" s="38">
        <f>v1_Questionnaire_raw_data!FW154</f>
        <v>20</v>
      </c>
      <c r="L154" s="38">
        <f>v1_Questionnaire_raw_data!HD154</f>
        <v>3</v>
      </c>
      <c r="M154" s="38">
        <f>v1_Questionnaire_raw_data!HE154</f>
        <v>5</v>
      </c>
      <c r="N154" s="38">
        <f>v1_Questionnaire_raw_data!HF154</f>
        <v>1.6666666666666667</v>
      </c>
      <c r="O154" s="38">
        <f>v1_Questionnaire_raw_data!HG154</f>
        <v>5</v>
      </c>
      <c r="P154" s="38">
        <f>v1_Questionnaire_raw_data!HH154</f>
        <v>2.2000000000000002</v>
      </c>
      <c r="Q154" s="38">
        <f>v1_Questionnaire_raw_data!HI154</f>
        <v>1.6666666666666667</v>
      </c>
      <c r="R154" s="38">
        <f>v1_Questionnaire_raw_data!HJ154</f>
        <v>1.6666666666666667</v>
      </c>
      <c r="S154" s="38">
        <f>v1_Questionnaire_raw_data!HK154</f>
        <v>5</v>
      </c>
      <c r="T154" s="38">
        <f>v1_Questionnaire_raw_data!KD154</f>
        <v>14</v>
      </c>
      <c r="U154" s="38">
        <f>v1_Questionnaire_raw_data!KE154</f>
        <v>7</v>
      </c>
      <c r="V154" s="38">
        <f>v1_Questionnaire_raw_data!KF154</f>
        <v>21</v>
      </c>
      <c r="W154" s="38">
        <f>v1_Questionnaire_raw_data!MV154</f>
        <v>51</v>
      </c>
      <c r="X154" s="38">
        <f>v1_Questionnaire_raw_data!NK154</f>
        <v>44</v>
      </c>
      <c r="Y154">
        <v>2</v>
      </c>
      <c r="Z154" t="s">
        <v>1257</v>
      </c>
      <c r="AA154" s="28">
        <v>68.994524298425858</v>
      </c>
      <c r="AB154">
        <v>5</v>
      </c>
      <c r="AC154" t="s">
        <v>1260</v>
      </c>
      <c r="AD154">
        <v>2</v>
      </c>
      <c r="AE154">
        <v>1716</v>
      </c>
    </row>
    <row r="155" spans="1:31" x14ac:dyDescent="0.2">
      <c r="A155" t="s">
        <v>243</v>
      </c>
      <c r="B155">
        <v>154</v>
      </c>
      <c r="C155" s="26">
        <v>43138</v>
      </c>
      <c r="D155" s="38">
        <f>v1_Questionnaire_raw_data!V155</f>
        <v>12</v>
      </c>
      <c r="E155" s="38">
        <f>v1_Questionnaire_raw_data!AJ155</f>
        <v>10</v>
      </c>
      <c r="F155" s="38">
        <f>v1_Questionnaire_raw_data!AK155</f>
        <v>6</v>
      </c>
      <c r="G155" s="38">
        <f>v1_Questionnaire_raw_data!AL155</f>
        <v>7</v>
      </c>
      <c r="H155" s="38">
        <f>v1_Questionnaire_raw_data!AM155</f>
        <v>23</v>
      </c>
      <c r="I155" s="63">
        <f>v1_Questionnaire_raw_data!FK155</f>
        <v>2</v>
      </c>
      <c r="J155" s="38">
        <f>v1_Questionnaire_raw_data!FV155</f>
        <v>18</v>
      </c>
      <c r="K155" s="38">
        <f>v1_Questionnaire_raw_data!FW155</f>
        <v>23</v>
      </c>
      <c r="L155" s="38">
        <f>v1_Questionnaire_raw_data!HD155</f>
        <v>4.75</v>
      </c>
      <c r="M155" s="38">
        <f>v1_Questionnaire_raw_data!HE155</f>
        <v>2.3333333333333335</v>
      </c>
      <c r="N155" s="38">
        <f>v1_Questionnaire_raw_data!HF155</f>
        <v>2</v>
      </c>
      <c r="O155" s="38">
        <f>v1_Questionnaire_raw_data!HG155</f>
        <v>4.8571428571428568</v>
      </c>
      <c r="P155" s="38">
        <f>v1_Questionnaire_raw_data!HH155</f>
        <v>5</v>
      </c>
      <c r="Q155" s="38">
        <f>v1_Questionnaire_raw_data!HI155</f>
        <v>5</v>
      </c>
      <c r="R155" s="38">
        <f>v1_Questionnaire_raw_data!HJ155</f>
        <v>5</v>
      </c>
      <c r="S155" s="38">
        <f>v1_Questionnaire_raw_data!HK155</f>
        <v>5</v>
      </c>
      <c r="T155" s="38">
        <f>v1_Questionnaire_raw_data!KD155</f>
        <v>15</v>
      </c>
      <c r="U155" s="38">
        <f>v1_Questionnaire_raw_data!KE155</f>
        <v>2</v>
      </c>
      <c r="V155" s="38">
        <f>v1_Questionnaire_raw_data!KF155</f>
        <v>17</v>
      </c>
      <c r="W155" s="38">
        <f>v1_Questionnaire_raw_data!MV155</f>
        <v>61</v>
      </c>
      <c r="X155" s="38">
        <f>v1_Questionnaire_raw_data!NK155</f>
        <v>26</v>
      </c>
      <c r="Y155">
        <v>1</v>
      </c>
      <c r="Z155" t="s">
        <v>1256</v>
      </c>
      <c r="AA155" s="28">
        <v>54.87012320328563</v>
      </c>
      <c r="AB155">
        <v>3</v>
      </c>
      <c r="AC155" t="s">
        <v>1258</v>
      </c>
      <c r="AD155">
        <v>2</v>
      </c>
      <c r="AE155">
        <v>156.42869999999999</v>
      </c>
    </row>
    <row r="156" spans="1:31" x14ac:dyDescent="0.2">
      <c r="A156" t="s">
        <v>244</v>
      </c>
      <c r="B156">
        <v>155</v>
      </c>
      <c r="C156" s="26">
        <v>42969</v>
      </c>
      <c r="D156" s="38">
        <f>v1_Questionnaire_raw_data!V156</f>
        <v>11</v>
      </c>
      <c r="E156" s="38">
        <f>v1_Questionnaire_raw_data!AJ156</f>
        <v>5</v>
      </c>
      <c r="F156" s="38">
        <f>v1_Questionnaire_raw_data!AK156</f>
        <v>7</v>
      </c>
      <c r="G156" s="38">
        <f>v1_Questionnaire_raw_data!AL156</f>
        <v>5</v>
      </c>
      <c r="H156" s="38">
        <f>v1_Questionnaire_raw_data!AM156</f>
        <v>17</v>
      </c>
      <c r="I156" s="63">
        <f>v1_Questionnaire_raw_data!FK156</f>
        <v>10</v>
      </c>
      <c r="J156" s="38">
        <f>v1_Questionnaire_raw_data!FV156</f>
        <v>32</v>
      </c>
      <c r="K156" s="38">
        <f>v1_Questionnaire_raw_data!FW156</f>
        <v>20</v>
      </c>
      <c r="L156" s="38">
        <f>v1_Questionnaire_raw_data!HD156</f>
        <v>2</v>
      </c>
      <c r="M156" s="38">
        <f>v1_Questionnaire_raw_data!HE156</f>
        <v>3.3333333333333335</v>
      </c>
      <c r="N156" s="38">
        <f>v1_Questionnaire_raw_data!HF156</f>
        <v>2.3333333333333335</v>
      </c>
      <c r="O156" s="38">
        <f>v1_Questionnaire_raw_data!HG156</f>
        <v>2.8571428571428572</v>
      </c>
      <c r="P156" s="38">
        <f>v1_Questionnaire_raw_data!HH156</f>
        <v>2.2000000000000002</v>
      </c>
      <c r="Q156" s="38">
        <f>v1_Questionnaire_raw_data!HI156</f>
        <v>2</v>
      </c>
      <c r="R156" s="38">
        <f>v1_Questionnaire_raw_data!HJ156</f>
        <v>0.66666666666666663</v>
      </c>
      <c r="S156" s="38">
        <f>v1_Questionnaire_raw_data!HK156</f>
        <v>4.666666666666667</v>
      </c>
      <c r="T156" s="38">
        <f>v1_Questionnaire_raw_data!KD156</f>
        <v>17</v>
      </c>
      <c r="U156" s="38">
        <f>v1_Questionnaire_raw_data!KE156</f>
        <v>6</v>
      </c>
      <c r="V156" s="38">
        <f>v1_Questionnaire_raw_data!KF156</f>
        <v>23</v>
      </c>
      <c r="W156" s="38">
        <f>v1_Questionnaire_raw_data!MV156</f>
        <v>61</v>
      </c>
      <c r="X156" s="38">
        <f>v1_Questionnaire_raw_data!NK156</f>
        <v>18</v>
      </c>
      <c r="Y156">
        <v>1</v>
      </c>
      <c r="Z156" t="s">
        <v>1256</v>
      </c>
      <c r="AA156" s="28">
        <v>57.644763860369721</v>
      </c>
      <c r="AB156">
        <v>5</v>
      </c>
      <c r="AC156" t="s">
        <v>1260</v>
      </c>
      <c r="AD156">
        <v>2</v>
      </c>
      <c r="AE156">
        <v>156</v>
      </c>
    </row>
    <row r="157" spans="1:31" x14ac:dyDescent="0.2">
      <c r="A157" t="s">
        <v>245</v>
      </c>
      <c r="B157">
        <v>156</v>
      </c>
      <c r="C157" s="26">
        <v>43074</v>
      </c>
      <c r="D157" s="38">
        <f>v1_Questionnaire_raw_data!V157</f>
        <v>16</v>
      </c>
      <c r="E157" s="38">
        <f>v1_Questionnaire_raw_data!AJ157</f>
        <v>12</v>
      </c>
      <c r="F157" s="38">
        <f>v1_Questionnaire_raw_data!AK157</f>
        <v>6</v>
      </c>
      <c r="G157" s="38">
        <f>v1_Questionnaire_raw_data!AL157</f>
        <v>18</v>
      </c>
      <c r="H157" s="38">
        <f>v1_Questionnaire_raw_data!AM157</f>
        <v>36</v>
      </c>
      <c r="I157" s="63">
        <f>v1_Questionnaire_raw_data!FK157</f>
        <v>17</v>
      </c>
      <c r="J157" s="38">
        <f>v1_Questionnaire_raw_data!FV157</f>
        <v>27</v>
      </c>
      <c r="K157" s="38">
        <f>v1_Questionnaire_raw_data!FW157</f>
        <v>16</v>
      </c>
      <c r="L157" s="38">
        <f>v1_Questionnaire_raw_data!HD157</f>
        <v>3</v>
      </c>
      <c r="M157" s="38">
        <f>v1_Questionnaire_raw_data!HE157</f>
        <v>3</v>
      </c>
      <c r="N157" s="38">
        <f>v1_Questionnaire_raw_data!HF157</f>
        <v>3.6666666666666665</v>
      </c>
      <c r="O157" s="38">
        <f>v1_Questionnaire_raw_data!HG157</f>
        <v>5</v>
      </c>
      <c r="P157" s="38">
        <f>v1_Questionnaire_raw_data!HH157</f>
        <v>1.8</v>
      </c>
      <c r="Q157" s="38">
        <f>v1_Questionnaire_raw_data!HI157</f>
        <v>1</v>
      </c>
      <c r="R157" s="38">
        <f>v1_Questionnaire_raw_data!HJ157</f>
        <v>5</v>
      </c>
      <c r="S157" s="38">
        <f>v1_Questionnaire_raw_data!HK157</f>
        <v>0.33333333333333331</v>
      </c>
      <c r="T157" s="38">
        <f>v1_Questionnaire_raw_data!KD157</f>
        <v>19</v>
      </c>
      <c r="U157" s="38">
        <f>v1_Questionnaire_raw_data!KE157</f>
        <v>6</v>
      </c>
      <c r="V157" s="38">
        <f>v1_Questionnaire_raw_data!KF157</f>
        <v>25</v>
      </c>
      <c r="W157" s="38">
        <f>v1_Questionnaire_raw_data!MV157</f>
        <v>62.222222222222229</v>
      </c>
      <c r="X157" s="38">
        <f>v1_Questionnaire_raw_data!NK157</f>
        <v>46</v>
      </c>
      <c r="Y157">
        <v>2</v>
      </c>
      <c r="Z157" t="s">
        <v>1257</v>
      </c>
      <c r="AA157" s="28">
        <v>42.236310746064191</v>
      </c>
      <c r="AB157">
        <v>3</v>
      </c>
      <c r="AC157" t="s">
        <v>1258</v>
      </c>
      <c r="AD157">
        <v>3</v>
      </c>
      <c r="AE157">
        <v>208.57159999999999</v>
      </c>
    </row>
    <row r="158" spans="1:31" x14ac:dyDescent="0.2">
      <c r="A158" t="s">
        <v>1213</v>
      </c>
      <c r="B158">
        <v>157</v>
      </c>
      <c r="C158" s="26">
        <v>42962</v>
      </c>
      <c r="D158" s="38">
        <f>v1_Questionnaire_raw_data!V158</f>
        <v>14.571428571428571</v>
      </c>
      <c r="E158" s="38">
        <f>v1_Questionnaire_raw_data!AJ158</f>
        <v>6</v>
      </c>
      <c r="F158" s="38">
        <f>v1_Questionnaire_raw_data!AK158</f>
        <v>7</v>
      </c>
      <c r="G158" s="38">
        <f>v1_Questionnaire_raw_data!AL158</f>
        <v>6</v>
      </c>
      <c r="H158" s="38">
        <f>v1_Questionnaire_raw_data!AM158</f>
        <v>19</v>
      </c>
      <c r="I158" s="63">
        <f>v1_Questionnaire_raw_data!FK158</f>
        <v>7</v>
      </c>
      <c r="J158" s="38">
        <f>v1_Questionnaire_raw_data!FV158</f>
        <v>25</v>
      </c>
      <c r="K158" s="38">
        <f>v1_Questionnaire_raw_data!FW158</f>
        <v>22</v>
      </c>
      <c r="L158" s="38">
        <f>v1_Questionnaire_raw_data!HD158</f>
        <v>1</v>
      </c>
      <c r="M158" s="38">
        <f>v1_Questionnaire_raw_data!HE158</f>
        <v>3</v>
      </c>
      <c r="N158" s="38">
        <f>v1_Questionnaire_raw_data!HF158</f>
        <v>1.6666666666666667</v>
      </c>
      <c r="O158" s="38">
        <f>v1_Questionnaire_raw_data!HG158</f>
        <v>2.1428571428571428</v>
      </c>
      <c r="P158" s="38">
        <f>v1_Questionnaire_raw_data!HH158</f>
        <v>4</v>
      </c>
      <c r="Q158" s="38">
        <f>v1_Questionnaire_raw_data!HI158</f>
        <v>3.5</v>
      </c>
      <c r="R158" s="38">
        <f>v1_Questionnaire_raw_data!HJ158</f>
        <v>4</v>
      </c>
      <c r="S158" s="38">
        <f>v1_Questionnaire_raw_data!HK158</f>
        <v>4</v>
      </c>
      <c r="T158" s="38">
        <f>v1_Questionnaire_raw_data!KD158</f>
        <v>11</v>
      </c>
      <c r="U158" s="38">
        <f>v1_Questionnaire_raw_data!KE158</f>
        <v>6</v>
      </c>
      <c r="V158" s="38">
        <f>v1_Questionnaire_raw_data!KF158</f>
        <v>17</v>
      </c>
      <c r="W158" s="38">
        <f>v1_Questionnaire_raw_data!MV158</f>
        <v>61</v>
      </c>
      <c r="X158" s="38">
        <f>v1_Questionnaire_raw_data!NK158</f>
        <v>30</v>
      </c>
      <c r="Y158">
        <v>2</v>
      </c>
      <c r="Z158" t="s">
        <v>1257</v>
      </c>
      <c r="AA158" s="28">
        <v>82.392026009582651</v>
      </c>
      <c r="AB158">
        <v>5</v>
      </c>
      <c r="AC158" t="s">
        <v>1260</v>
      </c>
      <c r="AD158">
        <v>4</v>
      </c>
      <c r="AE158" s="64">
        <v>730.00059999999996</v>
      </c>
    </row>
    <row r="159" spans="1:31" x14ac:dyDescent="0.2">
      <c r="A159" t="s">
        <v>247</v>
      </c>
      <c r="B159">
        <v>158</v>
      </c>
      <c r="C159" s="26">
        <v>43126</v>
      </c>
      <c r="D159" s="38">
        <f>v1_Questionnaire_raw_data!V159</f>
        <v>9</v>
      </c>
      <c r="E159" s="38">
        <f>v1_Questionnaire_raw_data!AJ159</f>
        <v>12</v>
      </c>
      <c r="F159" s="38">
        <f>v1_Questionnaire_raw_data!AK159</f>
        <v>10</v>
      </c>
      <c r="G159" s="38">
        <f>v1_Questionnaire_raw_data!AL159</f>
        <v>17</v>
      </c>
      <c r="H159" s="38">
        <f>v1_Questionnaire_raw_data!AM159</f>
        <v>39</v>
      </c>
      <c r="I159" s="63">
        <f>v1_Questionnaire_raw_data!FK159</f>
        <v>10</v>
      </c>
      <c r="J159" s="38">
        <f>v1_Questionnaire_raw_data!FV159</f>
        <v>23</v>
      </c>
      <c r="K159" s="38">
        <f>v1_Questionnaire_raw_data!FW159</f>
        <v>21</v>
      </c>
      <c r="L159" s="38">
        <f>v1_Questionnaire_raw_data!HD159</f>
        <v>3.5</v>
      </c>
      <c r="M159" s="38">
        <f>v1_Questionnaire_raw_data!HE159</f>
        <v>3.3333333333333335</v>
      </c>
      <c r="N159" s="38">
        <f>v1_Questionnaire_raw_data!HF159</f>
        <v>1.6666666666666667</v>
      </c>
      <c r="O159" s="38">
        <f>v1_Questionnaire_raw_data!HG159</f>
        <v>3.5714285714285716</v>
      </c>
      <c r="P159" s="38">
        <f>v1_Questionnaire_raw_data!HH159</f>
        <v>3.4</v>
      </c>
      <c r="Q159" s="38">
        <f>v1_Questionnaire_raw_data!HI159</f>
        <v>3.75</v>
      </c>
      <c r="R159" s="38">
        <f>v1_Questionnaire_raw_data!HJ159</f>
        <v>2.6666666666666665</v>
      </c>
      <c r="S159" s="38">
        <f>v1_Questionnaire_raw_data!HK159</f>
        <v>4</v>
      </c>
      <c r="T159" s="38">
        <f>v1_Questionnaire_raw_data!KD159</f>
        <v>19</v>
      </c>
      <c r="U159" s="38">
        <f>v1_Questionnaire_raw_data!KE159</f>
        <v>8</v>
      </c>
      <c r="V159" s="38">
        <f>v1_Questionnaire_raw_data!KF159</f>
        <v>27</v>
      </c>
      <c r="W159" s="38">
        <f>v1_Questionnaire_raw_data!MV159</f>
        <v>71</v>
      </c>
      <c r="X159" s="38">
        <f>v1_Questionnaire_raw_data!NK159</f>
        <v>46</v>
      </c>
      <c r="Y159">
        <v>2</v>
      </c>
      <c r="Z159" t="s">
        <v>1257</v>
      </c>
      <c r="AA159" s="28">
        <v>67.997262149212702</v>
      </c>
      <c r="AB159">
        <v>3</v>
      </c>
      <c r="AC159" t="s">
        <v>1258</v>
      </c>
      <c r="AD159">
        <v>3</v>
      </c>
      <c r="AE159">
        <v>1042.8579999999999</v>
      </c>
    </row>
    <row r="160" spans="1:31" x14ac:dyDescent="0.2">
      <c r="A160" t="s">
        <v>248</v>
      </c>
      <c r="B160">
        <v>159</v>
      </c>
      <c r="C160" s="26">
        <v>43010</v>
      </c>
      <c r="D160" s="38">
        <f>v1_Questionnaire_raw_data!V160</f>
        <v>1</v>
      </c>
      <c r="E160" s="38">
        <f>v1_Questionnaire_raw_data!AJ160</f>
        <v>1</v>
      </c>
      <c r="F160" s="38">
        <f>v1_Questionnaire_raw_data!AK160</f>
        <v>4</v>
      </c>
      <c r="G160" s="38">
        <f>v1_Questionnaire_raw_data!AL160</f>
        <v>4</v>
      </c>
      <c r="H160" s="38">
        <f>v1_Questionnaire_raw_data!AM160</f>
        <v>9</v>
      </c>
      <c r="I160" s="63">
        <f>v1_Questionnaire_raw_data!FK160</f>
        <v>2</v>
      </c>
      <c r="J160" s="38">
        <f>v1_Questionnaire_raw_data!FV160</f>
        <v>23</v>
      </c>
      <c r="K160" s="38">
        <f>v1_Questionnaire_raw_data!FW160</f>
        <v>20</v>
      </c>
      <c r="L160" s="38">
        <f>v1_Questionnaire_raw_data!HD160</f>
        <v>5</v>
      </c>
      <c r="M160" s="38">
        <f>v1_Questionnaire_raw_data!HE160</f>
        <v>0.66666666666666663</v>
      </c>
      <c r="N160" s="38">
        <f>v1_Questionnaire_raw_data!HF160</f>
        <v>1.6666666666666667</v>
      </c>
      <c r="O160" s="38">
        <f>v1_Questionnaire_raw_data!HG160</f>
        <v>4.2857142857142856</v>
      </c>
      <c r="P160" s="38">
        <f>v1_Questionnaire_raw_data!HH160</f>
        <v>3.4</v>
      </c>
      <c r="Q160" s="38">
        <f>v1_Questionnaire_raw_data!HI160</f>
        <v>4.25</v>
      </c>
      <c r="R160" s="38">
        <f>v1_Questionnaire_raw_data!HJ160</f>
        <v>1</v>
      </c>
      <c r="S160" s="38">
        <f>v1_Questionnaire_raw_data!HK160</f>
        <v>3.3333333333333335</v>
      </c>
      <c r="T160" s="38">
        <f>v1_Questionnaire_raw_data!KD160</f>
        <v>6</v>
      </c>
      <c r="U160" s="38">
        <f>v1_Questionnaire_raw_data!KE160</f>
        <v>0</v>
      </c>
      <c r="V160" s="38">
        <f>v1_Questionnaire_raw_data!KF160</f>
        <v>6</v>
      </c>
      <c r="W160" s="38">
        <f>v1_Questionnaire_raw_data!MV160</f>
        <v>68</v>
      </c>
      <c r="X160" s="38">
        <f>v1_Questionnaire_raw_data!NK160</f>
        <v>24</v>
      </c>
      <c r="Y160">
        <v>2</v>
      </c>
      <c r="Z160" t="s">
        <v>1257</v>
      </c>
      <c r="AA160" s="28">
        <v>42.397501711156792</v>
      </c>
      <c r="AB160">
        <v>3</v>
      </c>
      <c r="AC160" t="s">
        <v>1258</v>
      </c>
      <c r="AD160">
        <v>2</v>
      </c>
      <c r="AE160">
        <v>208.57159999999999</v>
      </c>
    </row>
    <row r="161" spans="1:31" x14ac:dyDescent="0.2">
      <c r="A161" t="s">
        <v>249</v>
      </c>
      <c r="B161">
        <v>160</v>
      </c>
      <c r="C161" s="26">
        <v>42991</v>
      </c>
      <c r="D161" s="38">
        <f>v1_Questionnaire_raw_data!V161</f>
        <v>17</v>
      </c>
      <c r="E161" s="38">
        <f>v1_Questionnaire_raw_data!AJ161</f>
        <v>10</v>
      </c>
      <c r="F161" s="38">
        <f>v1_Questionnaire_raw_data!AK161</f>
        <v>0</v>
      </c>
      <c r="G161" s="38">
        <f>v1_Questionnaire_raw_data!AL161</f>
        <v>3</v>
      </c>
      <c r="H161" s="38">
        <f>v1_Questionnaire_raw_data!AM161</f>
        <v>13</v>
      </c>
      <c r="I161" s="63">
        <f>v1_Questionnaire_raw_data!FK161</f>
        <v>0</v>
      </c>
      <c r="J161" s="38">
        <f>v1_Questionnaire_raw_data!FV161</f>
        <v>35</v>
      </c>
      <c r="K161" s="38">
        <f>v1_Questionnaire_raw_data!FW161</f>
        <v>21</v>
      </c>
      <c r="L161" s="38">
        <f>v1_Questionnaire_raw_data!HD161</f>
        <v>5</v>
      </c>
      <c r="M161" s="38">
        <f>v1_Questionnaire_raw_data!HE161</f>
        <v>1</v>
      </c>
      <c r="N161" s="38">
        <f>v1_Questionnaire_raw_data!HF161</f>
        <v>1.6666666666666667</v>
      </c>
      <c r="O161" s="38">
        <f>v1_Questionnaire_raw_data!HG161</f>
        <v>5</v>
      </c>
      <c r="P161" s="38">
        <f>v1_Questionnaire_raw_data!HH161</f>
        <v>4.2</v>
      </c>
      <c r="Q161" s="38">
        <f>v1_Questionnaire_raw_data!HI161</f>
        <v>5</v>
      </c>
      <c r="R161" s="38">
        <f>v1_Questionnaire_raw_data!HJ161</f>
        <v>3</v>
      </c>
      <c r="S161" s="38">
        <f>v1_Questionnaire_raw_data!HK161</f>
        <v>5</v>
      </c>
      <c r="T161" s="38">
        <f>v1_Questionnaire_raw_data!KD161</f>
        <v>22</v>
      </c>
      <c r="U161" s="38">
        <f>v1_Questionnaire_raw_data!KE161</f>
        <v>8</v>
      </c>
      <c r="V161" s="38">
        <f>v1_Questionnaire_raw_data!KF161</f>
        <v>30</v>
      </c>
      <c r="W161" s="38">
        <f>v1_Questionnaire_raw_data!MV161</f>
        <v>53</v>
      </c>
      <c r="X161" s="38">
        <f>v1_Questionnaire_raw_data!NK161</f>
        <v>20</v>
      </c>
      <c r="Y161">
        <v>1</v>
      </c>
      <c r="Z161" t="s">
        <v>1256</v>
      </c>
      <c r="AA161" s="28">
        <v>47.706194387405958</v>
      </c>
      <c r="AB161">
        <v>3</v>
      </c>
      <c r="AC161" t="s">
        <v>1258</v>
      </c>
      <c r="AD161">
        <v>4</v>
      </c>
      <c r="AE161" s="64">
        <v>286.78594999999996</v>
      </c>
    </row>
    <row r="162" spans="1:31" x14ac:dyDescent="0.2">
      <c r="A162" t="s">
        <v>250</v>
      </c>
      <c r="B162">
        <v>161</v>
      </c>
      <c r="C162" s="26">
        <v>43140</v>
      </c>
      <c r="D162" s="38">
        <f>v1_Questionnaire_raw_data!V162</f>
        <v>7</v>
      </c>
      <c r="E162" s="38">
        <f>v1_Questionnaire_raw_data!AJ162</f>
        <v>2</v>
      </c>
      <c r="F162" s="38">
        <f>v1_Questionnaire_raw_data!AK162</f>
        <v>0</v>
      </c>
      <c r="G162" s="38">
        <f>v1_Questionnaire_raw_data!AL162</f>
        <v>6</v>
      </c>
      <c r="H162" s="38">
        <f>v1_Questionnaire_raw_data!AM162</f>
        <v>8</v>
      </c>
      <c r="I162" s="63">
        <f>v1_Questionnaire_raw_data!FK162</f>
        <v>0</v>
      </c>
      <c r="J162" s="38">
        <f>v1_Questionnaire_raw_data!FV162</f>
        <v>24</v>
      </c>
      <c r="K162" s="38">
        <f>v1_Questionnaire_raw_data!FW162</f>
        <v>20</v>
      </c>
      <c r="L162" s="38">
        <f>v1_Questionnaire_raw_data!HD162</f>
        <v>4.25</v>
      </c>
      <c r="M162" s="38">
        <f>v1_Questionnaire_raw_data!HE162</f>
        <v>2.6666666666666665</v>
      </c>
      <c r="N162" s="38">
        <f>v1_Questionnaire_raw_data!HF162</f>
        <v>2</v>
      </c>
      <c r="O162" s="38">
        <f>v1_Questionnaire_raw_data!HG162</f>
        <v>3.7142857142857144</v>
      </c>
      <c r="P162" s="38">
        <f>v1_Questionnaire_raw_data!HH162</f>
        <v>3.4</v>
      </c>
      <c r="Q162" s="38">
        <f>v1_Questionnaire_raw_data!HI162</f>
        <v>3.25</v>
      </c>
      <c r="R162" s="38">
        <f>v1_Questionnaire_raw_data!HJ162</f>
        <v>2.6666666666666665</v>
      </c>
      <c r="S162" s="38">
        <f>v1_Questionnaire_raw_data!HK162</f>
        <v>1</v>
      </c>
      <c r="T162" s="38">
        <f>v1_Questionnaire_raw_data!KD162</f>
        <v>13</v>
      </c>
      <c r="U162" s="38">
        <f>v1_Questionnaire_raw_data!KE162</f>
        <v>6</v>
      </c>
      <c r="V162" s="38">
        <f>v1_Questionnaire_raw_data!KF162</f>
        <v>19</v>
      </c>
      <c r="W162" s="38">
        <f>v1_Questionnaire_raw_data!MV162</f>
        <v>58</v>
      </c>
      <c r="X162" s="38">
        <f>v1_Questionnaire_raw_data!NK162</f>
        <v>32</v>
      </c>
      <c r="Y162">
        <v>2</v>
      </c>
      <c r="Z162" t="s">
        <v>1257</v>
      </c>
      <c r="AA162" s="28">
        <v>28.419404517453813</v>
      </c>
      <c r="AB162">
        <v>3</v>
      </c>
      <c r="AC162" t="s">
        <v>1258</v>
      </c>
      <c r="AD162">
        <v>2</v>
      </c>
      <c r="AE162">
        <v>260.71449999999999</v>
      </c>
    </row>
    <row r="163" spans="1:31" x14ac:dyDescent="0.2">
      <c r="A163" t="s">
        <v>251</v>
      </c>
      <c r="B163">
        <v>162</v>
      </c>
      <c r="C163" s="26">
        <v>43019</v>
      </c>
      <c r="D163" s="38">
        <f>v1_Questionnaire_raw_data!V163</f>
        <v>18</v>
      </c>
      <c r="E163" s="38">
        <f>v1_Questionnaire_raw_data!AJ163</f>
        <v>16</v>
      </c>
      <c r="F163" s="38">
        <f>v1_Questionnaire_raw_data!AK163</f>
        <v>2</v>
      </c>
      <c r="G163" s="38">
        <f>v1_Questionnaire_raw_data!AL163</f>
        <v>4</v>
      </c>
      <c r="H163" s="38">
        <f>v1_Questionnaire_raw_data!AM163</f>
        <v>22</v>
      </c>
      <c r="I163" s="63">
        <f>v1_Questionnaire_raw_data!FK163</f>
        <v>5</v>
      </c>
      <c r="J163" s="38">
        <f>v1_Questionnaire_raw_data!FV163</f>
        <v>31</v>
      </c>
      <c r="K163" s="38">
        <f>v1_Questionnaire_raw_data!FW163</f>
        <v>22</v>
      </c>
      <c r="L163" s="38">
        <f>v1_Questionnaire_raw_data!HD163</f>
        <v>5</v>
      </c>
      <c r="M163" s="38">
        <f>v1_Questionnaire_raw_data!HE163</f>
        <v>3.3333333333333335</v>
      </c>
      <c r="N163" s="38">
        <f>v1_Questionnaire_raw_data!HF163</f>
        <v>1.6666666666666667</v>
      </c>
      <c r="O163" s="38">
        <f>v1_Questionnaire_raw_data!HG163</f>
        <v>5</v>
      </c>
      <c r="P163" s="38">
        <f>v1_Questionnaire_raw_data!HH163</f>
        <v>4.2</v>
      </c>
      <c r="Q163" s="38">
        <f>v1_Questionnaire_raw_data!HI163</f>
        <v>3.75</v>
      </c>
      <c r="R163" s="38">
        <f>v1_Questionnaire_raw_data!HJ163</f>
        <v>5</v>
      </c>
      <c r="S163" s="38">
        <f>v1_Questionnaire_raw_data!HK163</f>
        <v>4</v>
      </c>
      <c r="T163" s="38">
        <f>v1_Questionnaire_raw_data!KD163</f>
        <v>10</v>
      </c>
      <c r="U163" s="38">
        <f>v1_Questionnaire_raw_data!KE163</f>
        <v>2</v>
      </c>
      <c r="V163" s="38">
        <f>v1_Questionnaire_raw_data!KF163</f>
        <v>12</v>
      </c>
      <c r="W163" s="38">
        <f>v1_Questionnaire_raw_data!MV163</f>
        <v>65</v>
      </c>
      <c r="X163" s="38">
        <f>v1_Questionnaire_raw_data!NK163</f>
        <v>34</v>
      </c>
      <c r="Y163">
        <v>1</v>
      </c>
      <c r="Z163" t="s">
        <v>1256</v>
      </c>
      <c r="AA163" s="28">
        <v>62.236310746064191</v>
      </c>
      <c r="AB163">
        <v>3</v>
      </c>
      <c r="AC163" t="s">
        <v>1258</v>
      </c>
      <c r="AD163">
        <v>2</v>
      </c>
      <c r="AE163">
        <v>521.42899999999997</v>
      </c>
    </row>
    <row r="164" spans="1:31" x14ac:dyDescent="0.2">
      <c r="A164" t="s">
        <v>252</v>
      </c>
      <c r="B164">
        <v>163</v>
      </c>
      <c r="C164" s="26">
        <v>43150</v>
      </c>
      <c r="D164" s="38">
        <f>v1_Questionnaire_raw_data!V164</f>
        <v>13</v>
      </c>
      <c r="E164" s="38">
        <f>v1_Questionnaire_raw_data!AJ164</f>
        <v>2</v>
      </c>
      <c r="F164" s="38">
        <f>v1_Questionnaire_raw_data!AK164</f>
        <v>1</v>
      </c>
      <c r="G164" s="38">
        <f>v1_Questionnaire_raw_data!AL164</f>
        <v>2</v>
      </c>
      <c r="H164" s="38">
        <f>v1_Questionnaire_raw_data!AM164</f>
        <v>5</v>
      </c>
      <c r="I164" s="63">
        <f>v1_Questionnaire_raw_data!FK164</f>
        <v>8</v>
      </c>
      <c r="J164" s="38">
        <f>v1_Questionnaire_raw_data!FV164</f>
        <v>6</v>
      </c>
      <c r="K164" s="38">
        <f>v1_Questionnaire_raw_data!FW164</f>
        <v>10</v>
      </c>
      <c r="L164" s="38">
        <f>v1_Questionnaire_raw_data!HD164</f>
        <v>4.25</v>
      </c>
      <c r="M164" s="38">
        <f>v1_Questionnaire_raw_data!HE164</f>
        <v>2</v>
      </c>
      <c r="N164" s="38">
        <f>v1_Questionnaire_raw_data!HF164</f>
        <v>2</v>
      </c>
      <c r="O164" s="38">
        <f>v1_Questionnaire_raw_data!HG164</f>
        <v>3</v>
      </c>
      <c r="P164" s="38">
        <f>v1_Questionnaire_raw_data!HH164</f>
        <v>2.8</v>
      </c>
      <c r="Q164" s="38">
        <f>v1_Questionnaire_raw_data!HI164</f>
        <v>2.5</v>
      </c>
      <c r="R164" s="38">
        <f>v1_Questionnaire_raw_data!HJ164</f>
        <v>2</v>
      </c>
      <c r="S164" s="38">
        <f>v1_Questionnaire_raw_data!HK164</f>
        <v>4.333333333333333</v>
      </c>
      <c r="T164" s="38">
        <f>v1_Questionnaire_raw_data!KD164</f>
        <v>23</v>
      </c>
      <c r="U164" s="38">
        <f>v1_Questionnaire_raw_data!KE164</f>
        <v>3</v>
      </c>
      <c r="V164" s="38">
        <f>v1_Questionnaire_raw_data!KF164</f>
        <v>26</v>
      </c>
      <c r="W164" s="38">
        <f>v1_Questionnaire_raw_data!MV164</f>
        <v>61</v>
      </c>
      <c r="X164" s="38">
        <f>v1_Questionnaire_raw_data!NK164</f>
        <v>30</v>
      </c>
      <c r="Y164">
        <v>1</v>
      </c>
      <c r="Z164" t="s">
        <v>1256</v>
      </c>
      <c r="AA164" s="28">
        <v>53.280116358658461</v>
      </c>
      <c r="AB164">
        <v>3</v>
      </c>
      <c r="AC164" t="s">
        <v>1258</v>
      </c>
      <c r="AD164">
        <v>2</v>
      </c>
      <c r="AE164">
        <v>312.85739999999998</v>
      </c>
    </row>
    <row r="165" spans="1:31" x14ac:dyDescent="0.2">
      <c r="A165" t="s">
        <v>253</v>
      </c>
      <c r="B165">
        <v>164</v>
      </c>
      <c r="C165" s="26">
        <v>43150</v>
      </c>
      <c r="D165" s="38">
        <f>v1_Questionnaire_raw_data!V165</f>
        <v>26</v>
      </c>
      <c r="E165" s="38">
        <f>v1_Questionnaire_raw_data!AJ165</f>
        <v>9</v>
      </c>
      <c r="F165" s="38">
        <f>v1_Questionnaire_raw_data!AK165</f>
        <v>7</v>
      </c>
      <c r="G165" s="38">
        <f>v1_Questionnaire_raw_data!AL165</f>
        <v>11</v>
      </c>
      <c r="H165" s="38">
        <f>v1_Questionnaire_raw_data!AM165</f>
        <v>27</v>
      </c>
      <c r="I165" s="63">
        <f>v1_Questionnaire_raw_data!FK165</f>
        <v>9</v>
      </c>
      <c r="J165" s="38">
        <f>v1_Questionnaire_raw_data!FV165</f>
        <v>18</v>
      </c>
      <c r="K165" s="38">
        <f>v1_Questionnaire_raw_data!FW165</f>
        <v>9</v>
      </c>
      <c r="L165" s="38">
        <f>v1_Questionnaire_raw_data!HD165</f>
        <v>4.75</v>
      </c>
      <c r="M165" s="38">
        <f>v1_Questionnaire_raw_data!HE165</f>
        <v>4</v>
      </c>
      <c r="N165" s="38">
        <f>v1_Questionnaire_raw_data!HF165</f>
        <v>2.6666666666666665</v>
      </c>
      <c r="O165" s="38">
        <f>v1_Questionnaire_raw_data!HG165</f>
        <v>3.1428571428571428</v>
      </c>
      <c r="P165" s="38">
        <f>v1_Questionnaire_raw_data!HH165</f>
        <v>3.8</v>
      </c>
      <c r="Q165" s="38">
        <f>v1_Questionnaire_raw_data!HI165</f>
        <v>3.25</v>
      </c>
      <c r="R165" s="38">
        <f>v1_Questionnaire_raw_data!HJ165</f>
        <v>2.6666666666666665</v>
      </c>
      <c r="S165" s="38">
        <f>v1_Questionnaire_raw_data!HK165</f>
        <v>3</v>
      </c>
      <c r="T165" s="38">
        <f>v1_Questionnaire_raw_data!KD165</f>
        <v>26</v>
      </c>
      <c r="U165" s="38">
        <f>v1_Questionnaire_raw_data!KE165</f>
        <v>5.333333333333333</v>
      </c>
      <c r="V165" s="38">
        <f>v1_Questionnaire_raw_data!KF165</f>
        <v>31.333333333333332</v>
      </c>
      <c r="W165" s="38">
        <f>v1_Questionnaire_raw_data!MV165</f>
        <v>70</v>
      </c>
      <c r="X165" s="38">
        <f>v1_Questionnaire_raw_data!NK165</f>
        <v>48</v>
      </c>
      <c r="Y165">
        <v>1</v>
      </c>
      <c r="Z165" t="s">
        <v>1256</v>
      </c>
      <c r="AA165" s="28">
        <v>81.316906228610605</v>
      </c>
      <c r="AB165">
        <v>5</v>
      </c>
      <c r="AC165" t="s">
        <v>1260</v>
      </c>
      <c r="AD165">
        <v>2</v>
      </c>
      <c r="AE165">
        <v>738.69108333333327</v>
      </c>
    </row>
    <row r="166" spans="1:31" x14ac:dyDescent="0.2">
      <c r="A166" t="s">
        <v>254</v>
      </c>
      <c r="B166">
        <v>165</v>
      </c>
      <c r="C166" s="26">
        <v>42999</v>
      </c>
      <c r="D166" s="38">
        <f>v1_Questionnaire_raw_data!V166</f>
        <v>7</v>
      </c>
      <c r="E166" s="38">
        <f>v1_Questionnaire_raw_data!AJ166</f>
        <v>3</v>
      </c>
      <c r="F166" s="38">
        <f>v1_Questionnaire_raw_data!AK166</f>
        <v>4</v>
      </c>
      <c r="G166" s="38">
        <f>v1_Questionnaire_raw_data!AL166</f>
        <v>11</v>
      </c>
      <c r="H166" s="38">
        <f>v1_Questionnaire_raw_data!AM166</f>
        <v>18</v>
      </c>
      <c r="I166" s="63">
        <f>v1_Questionnaire_raw_data!FK166</f>
        <v>8</v>
      </c>
      <c r="J166" s="38">
        <f>v1_Questionnaire_raw_data!FV166</f>
        <v>33</v>
      </c>
      <c r="K166" s="38">
        <f>v1_Questionnaire_raw_data!FW166</f>
        <v>19</v>
      </c>
      <c r="L166" s="38">
        <f>v1_Questionnaire_raw_data!HD166</f>
        <v>4</v>
      </c>
      <c r="M166" s="38">
        <f>v1_Questionnaire_raw_data!HE166</f>
        <v>4</v>
      </c>
      <c r="N166" s="38">
        <f>v1_Questionnaire_raw_data!HF166</f>
        <v>4</v>
      </c>
      <c r="O166" s="38">
        <f>v1_Questionnaire_raw_data!HG166</f>
        <v>3.8571428571428572</v>
      </c>
      <c r="P166" s="38">
        <f>v1_Questionnaire_raw_data!HH166</f>
        <v>3.8</v>
      </c>
      <c r="Q166" s="38">
        <f>v1_Questionnaire_raw_data!HI166</f>
        <v>3.5</v>
      </c>
      <c r="R166" s="38">
        <f>v1_Questionnaire_raw_data!HJ166</f>
        <v>4.333333333333333</v>
      </c>
      <c r="S166" s="38">
        <f>v1_Questionnaire_raw_data!HK166</f>
        <v>3.3333333333333335</v>
      </c>
      <c r="T166" s="38">
        <f>v1_Questionnaire_raw_data!KD166</f>
        <v>12</v>
      </c>
      <c r="U166" s="38">
        <f>v1_Questionnaire_raw_data!KE166</f>
        <v>8</v>
      </c>
      <c r="V166" s="38">
        <f>v1_Questionnaire_raw_data!KF166</f>
        <v>20</v>
      </c>
      <c r="W166" s="38">
        <f>v1_Questionnaire_raw_data!MV166</f>
        <v>53</v>
      </c>
      <c r="X166" s="38">
        <f>v1_Questionnaire_raw_data!NK166</f>
        <v>28.000000000000004</v>
      </c>
      <c r="Y166">
        <v>2</v>
      </c>
      <c r="Z166" t="s">
        <v>1257</v>
      </c>
      <c r="AA166" s="28">
        <v>51.177618069815253</v>
      </c>
      <c r="AB166">
        <v>3</v>
      </c>
      <c r="AC166" t="s">
        <v>1258</v>
      </c>
      <c r="AD166">
        <v>2</v>
      </c>
      <c r="AE166">
        <v>28</v>
      </c>
    </row>
    <row r="167" spans="1:31" x14ac:dyDescent="0.2">
      <c r="A167" t="s">
        <v>255</v>
      </c>
      <c r="B167">
        <v>166</v>
      </c>
      <c r="C167" s="26">
        <v>42998</v>
      </c>
      <c r="D167" s="38">
        <f>v1_Questionnaire_raw_data!V167</f>
        <v>3</v>
      </c>
      <c r="E167" s="38">
        <f>v1_Questionnaire_raw_data!AJ167</f>
        <v>14</v>
      </c>
      <c r="F167" s="38">
        <f>v1_Questionnaire_raw_data!AK167</f>
        <v>9</v>
      </c>
      <c r="G167" s="38">
        <f>v1_Questionnaire_raw_data!AL167</f>
        <v>14</v>
      </c>
      <c r="H167" s="38">
        <f>v1_Questionnaire_raw_data!AM167</f>
        <v>37</v>
      </c>
      <c r="I167" s="63">
        <f>v1_Questionnaire_raw_data!FK167</f>
        <v>3</v>
      </c>
      <c r="J167" s="38">
        <f>v1_Questionnaire_raw_data!FV167</f>
        <v>30</v>
      </c>
      <c r="K167" s="38">
        <f>v1_Questionnaire_raw_data!FW167</f>
        <v>24</v>
      </c>
      <c r="L167" s="38">
        <f>v1_Questionnaire_raw_data!HD167</f>
        <v>4.25</v>
      </c>
      <c r="M167" s="38">
        <f>v1_Questionnaire_raw_data!HE167</f>
        <v>3</v>
      </c>
      <c r="N167" s="38">
        <f>v1_Questionnaire_raw_data!HF167</f>
        <v>2</v>
      </c>
      <c r="O167" s="38">
        <f>v1_Questionnaire_raw_data!HG167</f>
        <v>3</v>
      </c>
      <c r="P167" s="38">
        <f>v1_Questionnaire_raw_data!HH167</f>
        <v>3.4</v>
      </c>
      <c r="Q167" s="38">
        <f>v1_Questionnaire_raw_data!HI167</f>
        <v>4</v>
      </c>
      <c r="R167" s="38">
        <f>v1_Questionnaire_raw_data!HJ167</f>
        <v>2.6666666666666665</v>
      </c>
      <c r="S167" s="38">
        <f>v1_Questionnaire_raw_data!HK167</f>
        <v>4.666666666666667</v>
      </c>
      <c r="T167" s="38">
        <f>v1_Questionnaire_raw_data!KD167</f>
        <v>15</v>
      </c>
      <c r="U167" s="38">
        <f>v1_Questionnaire_raw_data!KE167</f>
        <v>6</v>
      </c>
      <c r="V167" s="38">
        <f>v1_Questionnaire_raw_data!KF167</f>
        <v>21</v>
      </c>
      <c r="W167" s="38">
        <f>v1_Questionnaire_raw_data!MV167</f>
        <v>64</v>
      </c>
      <c r="X167" s="38">
        <f>v1_Questionnaire_raw_data!NK167</f>
        <v>28.000000000000004</v>
      </c>
      <c r="Y167">
        <v>2</v>
      </c>
      <c r="Z167" t="s">
        <v>1257</v>
      </c>
      <c r="AA167" s="28">
        <v>41.647501711156565</v>
      </c>
      <c r="AB167">
        <v>3</v>
      </c>
      <c r="AC167" t="s">
        <v>1258</v>
      </c>
      <c r="AD167">
        <v>2</v>
      </c>
      <c r="AE167">
        <v>52</v>
      </c>
    </row>
    <row r="168" spans="1:31" x14ac:dyDescent="0.2">
      <c r="A168" t="s">
        <v>256</v>
      </c>
      <c r="B168">
        <v>167</v>
      </c>
      <c r="C168" s="26">
        <v>43159</v>
      </c>
      <c r="D168" s="38">
        <f>v1_Questionnaire_raw_data!V168</f>
        <v>14</v>
      </c>
      <c r="E168" s="38">
        <f>v1_Questionnaire_raw_data!AJ168</f>
        <v>10</v>
      </c>
      <c r="F168" s="38">
        <f>v1_Questionnaire_raw_data!AK168</f>
        <v>4</v>
      </c>
      <c r="G168" s="38">
        <f>v1_Questionnaire_raw_data!AL168</f>
        <v>3</v>
      </c>
      <c r="H168" s="38">
        <f>v1_Questionnaire_raw_data!AM168</f>
        <v>17</v>
      </c>
      <c r="I168" s="63">
        <f>v1_Questionnaire_raw_data!FK168</f>
        <v>8</v>
      </c>
      <c r="J168" s="38">
        <f>v1_Questionnaire_raw_data!FV168</f>
        <v>28</v>
      </c>
      <c r="K168" s="38">
        <f>v1_Questionnaire_raw_data!FW168</f>
        <v>22</v>
      </c>
      <c r="L168" s="38">
        <f>v1_Questionnaire_raw_data!HD168</f>
        <v>4</v>
      </c>
      <c r="M168" s="38">
        <f>v1_Questionnaire_raw_data!HE168</f>
        <v>4</v>
      </c>
      <c r="N168" s="38">
        <f>v1_Questionnaire_raw_data!HF168</f>
        <v>1.3333333333333333</v>
      </c>
      <c r="O168" s="38">
        <f>v1_Questionnaire_raw_data!HG168</f>
        <v>2.2857142857142856</v>
      </c>
      <c r="P168" s="38">
        <f>v1_Questionnaire_raw_data!HH168</f>
        <v>4</v>
      </c>
      <c r="Q168" s="38">
        <f>v1_Questionnaire_raw_data!HI168</f>
        <v>3</v>
      </c>
      <c r="R168" s="38">
        <f>v1_Questionnaire_raw_data!HJ168</f>
        <v>3</v>
      </c>
      <c r="S168" s="38">
        <f>v1_Questionnaire_raw_data!HK168</f>
        <v>2</v>
      </c>
      <c r="T168" s="38">
        <f>v1_Questionnaire_raw_data!KD168</f>
        <v>21</v>
      </c>
      <c r="U168" s="38">
        <f>v1_Questionnaire_raw_data!KE168</f>
        <v>6</v>
      </c>
      <c r="V168" s="38">
        <f>v1_Questionnaire_raw_data!KF168</f>
        <v>27</v>
      </c>
      <c r="W168" s="38">
        <f>v1_Questionnaire_raw_data!MV168</f>
        <v>69</v>
      </c>
      <c r="X168" s="38">
        <f>v1_Questionnaire_raw_data!NK168</f>
        <v>38</v>
      </c>
      <c r="Y168">
        <v>2</v>
      </c>
      <c r="Z168" t="s">
        <v>1257</v>
      </c>
      <c r="AA168" s="28">
        <v>53.796543463381113</v>
      </c>
      <c r="AB168">
        <v>5</v>
      </c>
      <c r="AC168" t="s">
        <v>1260</v>
      </c>
      <c r="AD168">
        <v>2</v>
      </c>
      <c r="AE168">
        <v>1042.8579999999999</v>
      </c>
    </row>
    <row r="169" spans="1:31" x14ac:dyDescent="0.2">
      <c r="A169" t="s">
        <v>257</v>
      </c>
      <c r="B169">
        <v>168</v>
      </c>
      <c r="C169" s="26">
        <v>43161</v>
      </c>
      <c r="D169" s="38">
        <f>v1_Questionnaire_raw_data!V169</f>
        <v>0</v>
      </c>
      <c r="E169" s="38">
        <f>v1_Questionnaire_raw_data!AJ169</f>
        <v>12</v>
      </c>
      <c r="F169" s="38">
        <f>v1_Questionnaire_raw_data!AK169</f>
        <v>5</v>
      </c>
      <c r="G169" s="38">
        <f>v1_Questionnaire_raw_data!AL169</f>
        <v>12</v>
      </c>
      <c r="H169" s="38">
        <f>v1_Questionnaire_raw_data!AM169</f>
        <v>29</v>
      </c>
      <c r="I169" s="63">
        <f>v1_Questionnaire_raw_data!FK169</f>
        <v>14</v>
      </c>
      <c r="J169" s="38">
        <f>v1_Questionnaire_raw_data!FV169</f>
        <v>35</v>
      </c>
      <c r="K169" s="38">
        <f>v1_Questionnaire_raw_data!FW169</f>
        <v>27</v>
      </c>
      <c r="L169" s="38">
        <f>v1_Questionnaire_raw_data!HD169</f>
        <v>5</v>
      </c>
      <c r="M169" s="38">
        <f>v1_Questionnaire_raw_data!HE169</f>
        <v>1</v>
      </c>
      <c r="N169" s="38">
        <f>v1_Questionnaire_raw_data!HF169</f>
        <v>2.3333333333333335</v>
      </c>
      <c r="O169" s="38">
        <f>v1_Questionnaire_raw_data!HG169</f>
        <v>2.5714285714285716</v>
      </c>
      <c r="P169" s="38">
        <f>v1_Questionnaire_raw_data!HH169</f>
        <v>2.2000000000000002</v>
      </c>
      <c r="Q169" s="38">
        <f>v1_Questionnaire_raw_data!HI169</f>
        <v>4</v>
      </c>
      <c r="R169" s="38">
        <f>v1_Questionnaire_raw_data!HJ169</f>
        <v>2</v>
      </c>
      <c r="S169" s="38">
        <f>v1_Questionnaire_raw_data!HK169</f>
        <v>4</v>
      </c>
      <c r="T169" s="38">
        <f>v1_Questionnaire_raw_data!KD169</f>
        <v>8</v>
      </c>
      <c r="U169" s="38">
        <f>v1_Questionnaire_raw_data!KE169</f>
        <v>4</v>
      </c>
      <c r="V169" s="38">
        <f>v1_Questionnaire_raw_data!KF169</f>
        <v>12</v>
      </c>
      <c r="W169" s="38">
        <f>v1_Questionnaire_raw_data!MV169</f>
        <v>67</v>
      </c>
      <c r="X169" s="38">
        <f>v1_Questionnaire_raw_data!NK169</f>
        <v>10</v>
      </c>
      <c r="Y169">
        <v>2</v>
      </c>
      <c r="Z169" t="s">
        <v>1257</v>
      </c>
      <c r="AA169" s="28">
        <v>21.139288158795353</v>
      </c>
      <c r="AB169">
        <v>3</v>
      </c>
      <c r="AC169" t="s">
        <v>1258</v>
      </c>
      <c r="AD169">
        <v>2</v>
      </c>
      <c r="AE169">
        <v>43.452416666666664</v>
      </c>
    </row>
    <row r="170" spans="1:31" x14ac:dyDescent="0.2">
      <c r="A170" t="s">
        <v>258</v>
      </c>
      <c r="B170">
        <v>169</v>
      </c>
      <c r="C170" s="26">
        <v>43178</v>
      </c>
      <c r="D170" s="38">
        <f>v1_Questionnaire_raw_data!V170</f>
        <v>10</v>
      </c>
      <c r="E170" s="38">
        <f>v1_Questionnaire_raw_data!AJ170</f>
        <v>4</v>
      </c>
      <c r="F170" s="38">
        <f>v1_Questionnaire_raw_data!AK170</f>
        <v>1</v>
      </c>
      <c r="G170" s="38">
        <f>v1_Questionnaire_raw_data!AL170</f>
        <v>4</v>
      </c>
      <c r="H170" s="38">
        <f>v1_Questionnaire_raw_data!AM170</f>
        <v>9</v>
      </c>
      <c r="I170" s="63">
        <f>v1_Questionnaire_raw_data!FK170</f>
        <v>3</v>
      </c>
      <c r="J170" s="38">
        <f>v1_Questionnaire_raw_data!FV170</f>
        <v>32</v>
      </c>
      <c r="K170" s="38">
        <f>v1_Questionnaire_raw_data!FW170</f>
        <v>24</v>
      </c>
      <c r="L170" s="38">
        <f>v1_Questionnaire_raw_data!HD170</f>
        <v>4.25</v>
      </c>
      <c r="M170" s="38">
        <f>v1_Questionnaire_raw_data!HE170</f>
        <v>2.3333333333333335</v>
      </c>
      <c r="N170" s="38">
        <f>v1_Questionnaire_raw_data!HF170</f>
        <v>2.6666666666666665</v>
      </c>
      <c r="O170" s="38">
        <f>v1_Questionnaire_raw_data!HG170</f>
        <v>3.8571428571428572</v>
      </c>
      <c r="P170" s="38">
        <f>v1_Questionnaire_raw_data!HH170</f>
        <v>4.8</v>
      </c>
      <c r="Q170" s="38">
        <f>v1_Questionnaire_raw_data!HI170</f>
        <v>4</v>
      </c>
      <c r="R170" s="38">
        <f>v1_Questionnaire_raw_data!HJ170</f>
        <v>3.3333333333333335</v>
      </c>
      <c r="S170" s="38">
        <f>v1_Questionnaire_raw_data!HK170</f>
        <v>4</v>
      </c>
      <c r="T170" s="38">
        <f>v1_Questionnaire_raw_data!KD170</f>
        <v>19</v>
      </c>
      <c r="U170" s="38">
        <f>v1_Questionnaire_raw_data!KE170</f>
        <v>3</v>
      </c>
      <c r="V170" s="38">
        <f>v1_Questionnaire_raw_data!KF170</f>
        <v>22</v>
      </c>
      <c r="W170" s="38">
        <f>v1_Questionnaire_raw_data!MV170</f>
        <v>65</v>
      </c>
      <c r="X170" s="38">
        <f>v1_Questionnaire_raw_data!NK170</f>
        <v>26</v>
      </c>
      <c r="Y170">
        <v>1</v>
      </c>
      <c r="Z170" t="s">
        <v>1256</v>
      </c>
      <c r="AA170" s="28">
        <v>56.282854209445532</v>
      </c>
      <c r="AB170">
        <v>5</v>
      </c>
      <c r="AC170" t="s">
        <v>1260</v>
      </c>
      <c r="AD170">
        <v>2</v>
      </c>
      <c r="AE170">
        <v>80</v>
      </c>
    </row>
    <row r="171" spans="1:31" x14ac:dyDescent="0.2">
      <c r="A171" t="s">
        <v>259</v>
      </c>
      <c r="B171">
        <v>170</v>
      </c>
      <c r="C171" s="26">
        <v>43119</v>
      </c>
      <c r="D171" s="38">
        <f>v1_Questionnaire_raw_data!V171</f>
        <v>11</v>
      </c>
      <c r="E171" s="38">
        <f>v1_Questionnaire_raw_data!AJ171</f>
        <v>0</v>
      </c>
      <c r="F171" s="38">
        <f>v1_Questionnaire_raw_data!AK171</f>
        <v>0</v>
      </c>
      <c r="G171" s="38">
        <f>v1_Questionnaire_raw_data!AL171</f>
        <v>2</v>
      </c>
      <c r="H171" s="38">
        <f>v1_Questionnaire_raw_data!AM171</f>
        <v>2</v>
      </c>
      <c r="I171" s="63">
        <f>v1_Questionnaire_raw_data!FK171</f>
        <v>1</v>
      </c>
      <c r="J171" s="38">
        <f>v1_Questionnaire_raw_data!FV171</f>
        <v>31</v>
      </c>
      <c r="K171" s="38">
        <f>v1_Questionnaire_raw_data!FW171</f>
        <v>23</v>
      </c>
      <c r="L171" s="38">
        <f>v1_Questionnaire_raw_data!HD171</f>
        <v>4.5</v>
      </c>
      <c r="M171" s="38">
        <f>v1_Questionnaire_raw_data!HE171</f>
        <v>5</v>
      </c>
      <c r="N171" s="38">
        <f>v1_Questionnaire_raw_data!HF171</f>
        <v>3</v>
      </c>
      <c r="O171" s="38">
        <f>v1_Questionnaire_raw_data!HG171</f>
        <v>3.8571428571428572</v>
      </c>
      <c r="P171" s="38">
        <f>v1_Questionnaire_raw_data!HH171</f>
        <v>3.4</v>
      </c>
      <c r="Q171" s="38">
        <f>v1_Questionnaire_raw_data!HI171</f>
        <v>3.75</v>
      </c>
      <c r="R171" s="38">
        <f>v1_Questionnaire_raw_data!HJ171</f>
        <v>3</v>
      </c>
      <c r="S171" s="38">
        <f>v1_Questionnaire_raw_data!HK171</f>
        <v>4.333333333333333</v>
      </c>
      <c r="T171" s="38">
        <f>v1_Questionnaire_raw_data!KD171</f>
        <v>16</v>
      </c>
      <c r="U171" s="38">
        <f>v1_Questionnaire_raw_data!KE171</f>
        <v>0</v>
      </c>
      <c r="V171" s="38">
        <f>v1_Questionnaire_raw_data!KF171</f>
        <v>16</v>
      </c>
      <c r="W171" s="38">
        <f>v1_Questionnaire_raw_data!MV171</f>
        <v>38</v>
      </c>
      <c r="X171" s="38">
        <f>v1_Questionnaire_raw_data!NK171</f>
        <v>30</v>
      </c>
      <c r="Y171">
        <v>1</v>
      </c>
      <c r="Z171" t="s">
        <v>1256</v>
      </c>
      <c r="AA171" s="28">
        <v>61.161190965092374</v>
      </c>
      <c r="AB171">
        <v>5</v>
      </c>
      <c r="AC171" t="s">
        <v>1260</v>
      </c>
      <c r="AD171">
        <v>2</v>
      </c>
      <c r="AE171">
        <v>18.604172916666666</v>
      </c>
    </row>
    <row r="172" spans="1:31" x14ac:dyDescent="0.2">
      <c r="A172" t="s">
        <v>260</v>
      </c>
      <c r="B172">
        <v>171</v>
      </c>
      <c r="C172" s="26">
        <v>43118</v>
      </c>
      <c r="D172" s="38">
        <f>v1_Questionnaire_raw_data!V172</f>
        <v>0</v>
      </c>
      <c r="E172" s="38">
        <f>v1_Questionnaire_raw_data!AJ172</f>
        <v>1</v>
      </c>
      <c r="F172" s="38">
        <f>v1_Questionnaire_raw_data!AK172</f>
        <v>3</v>
      </c>
      <c r="G172" s="38">
        <f>v1_Questionnaire_raw_data!AL172</f>
        <v>3</v>
      </c>
      <c r="H172" s="38">
        <f>v1_Questionnaire_raw_data!AM172</f>
        <v>7</v>
      </c>
      <c r="I172" s="63">
        <f>v1_Questionnaire_raw_data!FK172</f>
        <v>0</v>
      </c>
      <c r="J172" s="38">
        <f>v1_Questionnaire_raw_data!FV172</f>
        <v>21</v>
      </c>
      <c r="K172" s="38">
        <f>v1_Questionnaire_raw_data!FW172</f>
        <v>22</v>
      </c>
      <c r="L172" s="38">
        <f>v1_Questionnaire_raw_data!HD172</f>
        <v>2.25</v>
      </c>
      <c r="M172" s="38">
        <f>v1_Questionnaire_raw_data!HE172</f>
        <v>2.3333333333333335</v>
      </c>
      <c r="N172" s="38">
        <f>v1_Questionnaire_raw_data!HF172</f>
        <v>2.3333333333333335</v>
      </c>
      <c r="O172" s="38">
        <f>v1_Questionnaire_raw_data!HG172</f>
        <v>2</v>
      </c>
      <c r="P172" s="38">
        <f>v1_Questionnaire_raw_data!HH172</f>
        <v>2.4</v>
      </c>
      <c r="Q172" s="38">
        <f>v1_Questionnaire_raw_data!HI172</f>
        <v>2.5</v>
      </c>
      <c r="R172" s="38">
        <f>v1_Questionnaire_raw_data!HJ172</f>
        <v>2.3333333333333335</v>
      </c>
      <c r="S172" s="38">
        <f>v1_Questionnaire_raw_data!HK172</f>
        <v>1</v>
      </c>
      <c r="T172" s="38">
        <f>v1_Questionnaire_raw_data!KD172</f>
        <v>4</v>
      </c>
      <c r="U172" s="38">
        <f>v1_Questionnaire_raw_data!KE172</f>
        <v>0</v>
      </c>
      <c r="V172" s="38">
        <f>v1_Questionnaire_raw_data!KF172</f>
        <v>4</v>
      </c>
      <c r="W172" s="38">
        <f>v1_Questionnaire_raw_data!MV172</f>
        <v>49</v>
      </c>
      <c r="X172" s="38">
        <f>v1_Questionnaire_raw_data!NK172</f>
        <v>12</v>
      </c>
      <c r="Y172">
        <v>2</v>
      </c>
      <c r="Z172" t="s">
        <v>1257</v>
      </c>
      <c r="AA172" s="28">
        <v>63.327857631759116</v>
      </c>
      <c r="AB172">
        <v>3</v>
      </c>
      <c r="AC172" t="s">
        <v>1258</v>
      </c>
      <c r="AD172">
        <v>2</v>
      </c>
      <c r="AE172">
        <v>104.28579999999999</v>
      </c>
    </row>
    <row r="173" spans="1:31" x14ac:dyDescent="0.2">
      <c r="A173" t="s">
        <v>261</v>
      </c>
      <c r="B173">
        <v>172</v>
      </c>
      <c r="C173" s="26">
        <v>43185</v>
      </c>
      <c r="D173" s="38">
        <f>v1_Questionnaire_raw_data!V173</f>
        <v>3</v>
      </c>
      <c r="E173" s="38">
        <f>v1_Questionnaire_raw_data!AJ173</f>
        <v>7</v>
      </c>
      <c r="F173" s="38">
        <f>v1_Questionnaire_raw_data!AK173</f>
        <v>1</v>
      </c>
      <c r="G173" s="38">
        <f>v1_Questionnaire_raw_data!AL173</f>
        <v>3</v>
      </c>
      <c r="H173" s="38">
        <f>v1_Questionnaire_raw_data!AM173</f>
        <v>11</v>
      </c>
      <c r="I173" s="63">
        <f>v1_Questionnaire_raw_data!FK173</f>
        <v>0</v>
      </c>
      <c r="J173" s="38">
        <f>v1_Questionnaire_raw_data!FV173</f>
        <v>8</v>
      </c>
      <c r="K173" s="38">
        <f>v1_Questionnaire_raw_data!FW173</f>
        <v>6</v>
      </c>
      <c r="L173" s="38">
        <f>v1_Questionnaire_raw_data!HD173</f>
        <v>1.25</v>
      </c>
      <c r="M173" s="38">
        <f>v1_Questionnaire_raw_data!HE173</f>
        <v>2</v>
      </c>
      <c r="N173" s="38">
        <f>v1_Questionnaire_raw_data!HF173</f>
        <v>1.3333333333333333</v>
      </c>
      <c r="O173" s="38">
        <f>v1_Questionnaire_raw_data!HG173</f>
        <v>2</v>
      </c>
      <c r="P173" s="38">
        <f>v1_Questionnaire_raw_data!HH173</f>
        <v>1.8</v>
      </c>
      <c r="Q173" s="38">
        <f>v1_Questionnaire_raw_data!HI173</f>
        <v>2</v>
      </c>
      <c r="R173" s="38">
        <f>v1_Questionnaire_raw_data!HJ173</f>
        <v>2</v>
      </c>
      <c r="S173" s="38">
        <f>v1_Questionnaire_raw_data!HK173</f>
        <v>2.6666666666666665</v>
      </c>
      <c r="T173" s="38">
        <f>v1_Questionnaire_raw_data!KD173</f>
        <v>3</v>
      </c>
      <c r="U173" s="38">
        <f>v1_Questionnaire_raw_data!KE173</f>
        <v>0</v>
      </c>
      <c r="V173" s="38">
        <f>v1_Questionnaire_raw_data!KF173</f>
        <v>3</v>
      </c>
      <c r="W173" s="38">
        <f>v1_Questionnaire_raw_data!MV173</f>
        <v>66</v>
      </c>
      <c r="X173" s="38">
        <f>v1_Questionnaire_raw_data!NK173</f>
        <v>28.000000000000004</v>
      </c>
      <c r="Y173">
        <v>2</v>
      </c>
      <c r="Z173" t="s">
        <v>1257</v>
      </c>
      <c r="AA173" s="28">
        <v>57.174880219027955</v>
      </c>
      <c r="AB173">
        <v>3</v>
      </c>
      <c r="AC173" t="s">
        <v>1258</v>
      </c>
      <c r="AD173">
        <v>2</v>
      </c>
      <c r="AE173">
        <v>156.42869999999999</v>
      </c>
    </row>
    <row r="174" spans="1:31" x14ac:dyDescent="0.2">
      <c r="A174" t="s">
        <v>262</v>
      </c>
      <c r="B174">
        <v>173</v>
      </c>
      <c r="C174" s="26">
        <v>43032</v>
      </c>
      <c r="D174" s="38">
        <f>v1_Questionnaire_raw_data!V174</f>
        <v>15.857142857142858</v>
      </c>
      <c r="E174" s="38">
        <f>v1_Questionnaire_raw_data!AJ174</f>
        <v>13</v>
      </c>
      <c r="F174" s="38">
        <f>v1_Questionnaire_raw_data!AK174</f>
        <v>7</v>
      </c>
      <c r="G174" s="38">
        <f>v1_Questionnaire_raw_data!AL174</f>
        <v>10</v>
      </c>
      <c r="H174" s="38">
        <f>v1_Questionnaire_raw_data!AM174</f>
        <v>30</v>
      </c>
      <c r="I174" s="63">
        <f>v1_Questionnaire_raw_data!FK174</f>
        <v>2</v>
      </c>
      <c r="J174" s="38">
        <f>v1_Questionnaire_raw_data!FV174</f>
        <v>21</v>
      </c>
      <c r="K174" s="38">
        <f>v1_Questionnaire_raw_data!FW174</f>
        <v>21</v>
      </c>
      <c r="L174" s="38">
        <f>v1_Questionnaire_raw_data!HD174</f>
        <v>5</v>
      </c>
      <c r="M174" s="38">
        <f>v1_Questionnaire_raw_data!HE174</f>
        <v>2.6666666666666665</v>
      </c>
      <c r="N174" s="38">
        <f>v1_Questionnaire_raw_data!HF174</f>
        <v>2.3333333333333335</v>
      </c>
      <c r="O174" s="38">
        <f>v1_Questionnaire_raw_data!HG174</f>
        <v>4</v>
      </c>
      <c r="P174" s="38">
        <f>v1_Questionnaire_raw_data!HH174</f>
        <v>4</v>
      </c>
      <c r="Q174" s="38">
        <f>v1_Questionnaire_raw_data!HI174</f>
        <v>4</v>
      </c>
      <c r="R174" s="38">
        <f>v1_Questionnaire_raw_data!HJ174</f>
        <v>4</v>
      </c>
      <c r="S174" s="38">
        <f>v1_Questionnaire_raw_data!HK174</f>
        <v>4</v>
      </c>
      <c r="T174" s="38">
        <f>v1_Questionnaire_raw_data!KD174</f>
        <v>11</v>
      </c>
      <c r="U174" s="38">
        <f>v1_Questionnaire_raw_data!KE174</f>
        <v>7</v>
      </c>
      <c r="V174" s="38">
        <f>v1_Questionnaire_raw_data!KF174</f>
        <v>18</v>
      </c>
      <c r="W174" s="38">
        <f>v1_Questionnaire_raw_data!MV174</f>
        <v>56.25</v>
      </c>
      <c r="X174" s="38">
        <f>v1_Questionnaire_raw_data!NK174</f>
        <v>20</v>
      </c>
      <c r="Y174">
        <v>1</v>
      </c>
      <c r="Z174" t="s">
        <v>1256</v>
      </c>
      <c r="AA174" s="28">
        <v>41.366187542779016</v>
      </c>
      <c r="AB174">
        <v>6</v>
      </c>
      <c r="AC174" t="s">
        <v>1259</v>
      </c>
      <c r="AD174">
        <v>1</v>
      </c>
      <c r="AE174">
        <v>1040</v>
      </c>
    </row>
    <row r="175" spans="1:31" x14ac:dyDescent="0.2">
      <c r="A175" t="s">
        <v>263</v>
      </c>
      <c r="B175">
        <v>174</v>
      </c>
      <c r="C175" s="26">
        <v>43026</v>
      </c>
      <c r="D175" s="38">
        <f>v1_Questionnaire_raw_data!V175</f>
        <v>14</v>
      </c>
      <c r="E175" s="38">
        <f>v1_Questionnaire_raw_data!AJ175</f>
        <v>2</v>
      </c>
      <c r="F175" s="38">
        <f>v1_Questionnaire_raw_data!AK175</f>
        <v>3</v>
      </c>
      <c r="G175" s="38">
        <f>v1_Questionnaire_raw_data!AL175</f>
        <v>4</v>
      </c>
      <c r="H175" s="38">
        <f>v1_Questionnaire_raw_data!AM175</f>
        <v>9</v>
      </c>
      <c r="I175" s="63">
        <f>v1_Questionnaire_raw_data!FK175</f>
        <v>11</v>
      </c>
      <c r="J175" s="38">
        <f>v1_Questionnaire_raw_data!FV175</f>
        <v>18</v>
      </c>
      <c r="K175" s="38">
        <f>v1_Questionnaire_raw_data!FW175</f>
        <v>16</v>
      </c>
      <c r="L175" s="38">
        <f>v1_Questionnaire_raw_data!HD175</f>
        <v>3.5</v>
      </c>
      <c r="M175" s="38">
        <f>v1_Questionnaire_raw_data!HE175</f>
        <v>3</v>
      </c>
      <c r="N175" s="38">
        <f>v1_Questionnaire_raw_data!HF175</f>
        <v>3.3333333333333335</v>
      </c>
      <c r="O175" s="38">
        <f>v1_Questionnaire_raw_data!HG175</f>
        <v>3.8571428571428572</v>
      </c>
      <c r="P175" s="38">
        <f>v1_Questionnaire_raw_data!HH175</f>
        <v>3.4</v>
      </c>
      <c r="Q175" s="38">
        <f>v1_Questionnaire_raw_data!HI175</f>
        <v>3</v>
      </c>
      <c r="R175" s="38">
        <f>v1_Questionnaire_raw_data!HJ175</f>
        <v>2.3333333333333335</v>
      </c>
      <c r="S175" s="38">
        <f>v1_Questionnaire_raw_data!HK175</f>
        <v>3.6666666666666665</v>
      </c>
      <c r="T175" s="38">
        <f>v1_Questionnaire_raw_data!KD175</f>
        <v>10</v>
      </c>
      <c r="U175" s="38">
        <f>v1_Questionnaire_raw_data!KE175</f>
        <v>0</v>
      </c>
      <c r="V175" s="38">
        <f>v1_Questionnaire_raw_data!KF175</f>
        <v>10</v>
      </c>
      <c r="W175" s="38">
        <f>v1_Questionnaire_raw_data!MV175</f>
        <v>55</v>
      </c>
      <c r="X175" s="38">
        <f>v1_Questionnaire_raw_data!NK175</f>
        <v>22</v>
      </c>
      <c r="Y175">
        <v>2</v>
      </c>
      <c r="Z175" t="s">
        <v>1257</v>
      </c>
      <c r="AA175" s="28">
        <v>50.935831622176693</v>
      </c>
      <c r="AB175">
        <v>3</v>
      </c>
      <c r="AC175" t="s">
        <v>1258</v>
      </c>
      <c r="AD175">
        <v>4</v>
      </c>
      <c r="AE175">
        <v>104.28</v>
      </c>
    </row>
    <row r="176" spans="1:31" x14ac:dyDescent="0.2">
      <c r="A176" t="s">
        <v>264</v>
      </c>
      <c r="B176">
        <v>175</v>
      </c>
      <c r="C176" s="26">
        <v>43024</v>
      </c>
      <c r="D176" s="38">
        <f>v1_Questionnaire_raw_data!V176</f>
        <v>16</v>
      </c>
      <c r="E176" s="38">
        <f>v1_Questionnaire_raw_data!AJ176</f>
        <v>13</v>
      </c>
      <c r="F176" s="38">
        <f>v1_Questionnaire_raw_data!AK176</f>
        <v>9</v>
      </c>
      <c r="G176" s="38">
        <f>v1_Questionnaire_raw_data!AL176</f>
        <v>18</v>
      </c>
      <c r="H176" s="38">
        <f>v1_Questionnaire_raw_data!AM176</f>
        <v>40</v>
      </c>
      <c r="I176" s="63">
        <f>v1_Questionnaire_raw_data!FK176</f>
        <v>8</v>
      </c>
      <c r="J176" s="38">
        <f>v1_Questionnaire_raw_data!FV176</f>
        <v>19</v>
      </c>
      <c r="K176" s="38">
        <f>v1_Questionnaire_raw_data!FW176</f>
        <v>17</v>
      </c>
      <c r="L176" s="38">
        <f>v1_Questionnaire_raw_data!HD176</f>
        <v>4.5</v>
      </c>
      <c r="M176" s="38">
        <f>v1_Questionnaire_raw_data!HE176</f>
        <v>3.6666666666666665</v>
      </c>
      <c r="N176" s="38">
        <f>v1_Questionnaire_raw_data!HF176</f>
        <v>1.3333333333333333</v>
      </c>
      <c r="O176" s="38">
        <f>v1_Questionnaire_raw_data!HG176</f>
        <v>1.7142857142857142</v>
      </c>
      <c r="P176" s="38">
        <f>v1_Questionnaire_raw_data!HH176</f>
        <v>4.25</v>
      </c>
      <c r="Q176" s="38">
        <f>v1_Questionnaire_raw_data!HI176</f>
        <v>2.5</v>
      </c>
      <c r="R176" s="38">
        <f>v1_Questionnaire_raw_data!HJ176</f>
        <v>1.6666666666666667</v>
      </c>
      <c r="S176" s="38">
        <f>v1_Questionnaire_raw_data!HK176</f>
        <v>5</v>
      </c>
      <c r="T176" s="38">
        <f>v1_Questionnaire_raw_data!KD176</f>
        <v>17</v>
      </c>
      <c r="U176" s="38">
        <f>v1_Questionnaire_raw_data!KE176</f>
        <v>7</v>
      </c>
      <c r="V176" s="38">
        <f>v1_Questionnaire_raw_data!KF176</f>
        <v>24</v>
      </c>
      <c r="W176" s="38">
        <f>v1_Questionnaire_raw_data!MV176</f>
        <v>52</v>
      </c>
      <c r="X176" s="38">
        <f>v1_Questionnaire_raw_data!NK176</f>
        <v>30</v>
      </c>
      <c r="Y176">
        <v>1</v>
      </c>
      <c r="Z176" t="s">
        <v>1256</v>
      </c>
      <c r="AA176" s="28">
        <v>61.816906228610605</v>
      </c>
      <c r="AB176">
        <v>3</v>
      </c>
      <c r="AC176" t="s">
        <v>1258</v>
      </c>
      <c r="AD176">
        <v>1</v>
      </c>
      <c r="AE176">
        <v>208.57159999999999</v>
      </c>
    </row>
    <row r="177" spans="1:31" x14ac:dyDescent="0.2">
      <c r="A177" t="s">
        <v>265</v>
      </c>
      <c r="B177">
        <v>176</v>
      </c>
      <c r="C177" s="26">
        <v>43027</v>
      </c>
      <c r="D177" s="38">
        <f>v1_Questionnaire_raw_data!V177</f>
        <v>9</v>
      </c>
      <c r="E177" s="38">
        <f>v1_Questionnaire_raw_data!AJ177</f>
        <v>6</v>
      </c>
      <c r="F177" s="38">
        <f>v1_Questionnaire_raw_data!AK177</f>
        <v>1</v>
      </c>
      <c r="G177" s="38">
        <f>v1_Questionnaire_raw_data!AL177</f>
        <v>0</v>
      </c>
      <c r="H177" s="38">
        <f>v1_Questionnaire_raw_data!AM177</f>
        <v>7</v>
      </c>
      <c r="I177" s="63">
        <f>v1_Questionnaire_raw_data!FK177</f>
        <v>3</v>
      </c>
      <c r="J177" s="38">
        <f>v1_Questionnaire_raw_data!FV177</f>
        <v>24</v>
      </c>
      <c r="K177" s="38">
        <f>v1_Questionnaire_raw_data!FW177</f>
        <v>18</v>
      </c>
      <c r="L177" s="38">
        <f>v1_Questionnaire_raw_data!HD177</f>
        <v>5</v>
      </c>
      <c r="M177" s="38">
        <f>v1_Questionnaire_raw_data!HE177</f>
        <v>2.3333333333333335</v>
      </c>
      <c r="N177" s="38">
        <f>v1_Questionnaire_raw_data!HF177</f>
        <v>2.3333333333333335</v>
      </c>
      <c r="O177" s="38">
        <f>v1_Questionnaire_raw_data!HG177</f>
        <v>4</v>
      </c>
      <c r="P177" s="38">
        <f>v1_Questionnaire_raw_data!HH177</f>
        <v>4.5999999999999996</v>
      </c>
      <c r="Q177" s="38">
        <f>v1_Questionnaire_raw_data!HI177</f>
        <v>4</v>
      </c>
      <c r="R177" s="38">
        <f>v1_Questionnaire_raw_data!HJ177</f>
        <v>3</v>
      </c>
      <c r="S177" s="38">
        <f>v1_Questionnaire_raw_data!HK177</f>
        <v>4.666666666666667</v>
      </c>
      <c r="T177" s="38">
        <f>v1_Questionnaire_raw_data!KD177</f>
        <v>13</v>
      </c>
      <c r="U177" s="38">
        <f>v1_Questionnaire_raw_data!KE177</f>
        <v>2</v>
      </c>
      <c r="V177" s="38">
        <f>v1_Questionnaire_raw_data!KF177</f>
        <v>15</v>
      </c>
      <c r="W177" s="38">
        <f>v1_Questionnaire_raw_data!MV177</f>
        <v>63</v>
      </c>
      <c r="X177" s="38">
        <f>v1_Questionnaire_raw_data!NK177</f>
        <v>10</v>
      </c>
      <c r="Y177">
        <v>1</v>
      </c>
      <c r="Z177" t="s">
        <v>1256</v>
      </c>
      <c r="AA177" s="28">
        <v>55.303216974674797</v>
      </c>
      <c r="AB177">
        <v>3</v>
      </c>
      <c r="AC177" t="s">
        <v>1258</v>
      </c>
      <c r="AD177">
        <v>2</v>
      </c>
      <c r="AE177">
        <v>782.1434999999999</v>
      </c>
    </row>
    <row r="178" spans="1:31" x14ac:dyDescent="0.2">
      <c r="A178" t="s">
        <v>266</v>
      </c>
      <c r="B178">
        <v>177</v>
      </c>
      <c r="C178" s="26">
        <v>43032</v>
      </c>
      <c r="D178" s="38">
        <f>v1_Questionnaire_raw_data!V178</f>
        <v>6</v>
      </c>
      <c r="E178" s="38">
        <f>v1_Questionnaire_raw_data!AJ178</f>
        <v>1</v>
      </c>
      <c r="F178" s="38">
        <f>v1_Questionnaire_raw_data!AK178</f>
        <v>0</v>
      </c>
      <c r="G178" s="38">
        <f>v1_Questionnaire_raw_data!AL178</f>
        <v>1</v>
      </c>
      <c r="H178" s="38">
        <f>v1_Questionnaire_raw_data!AM178</f>
        <v>2</v>
      </c>
      <c r="I178" s="63">
        <f>v1_Questionnaire_raw_data!FK178</f>
        <v>1</v>
      </c>
      <c r="J178" s="38">
        <f>v1_Questionnaire_raw_data!FV178</f>
        <v>25</v>
      </c>
      <c r="K178" s="38">
        <f>v1_Questionnaire_raw_data!FW178</f>
        <v>21</v>
      </c>
      <c r="L178" s="38">
        <f>v1_Questionnaire_raw_data!HD178</f>
        <v>4</v>
      </c>
      <c r="M178" s="38">
        <f>v1_Questionnaire_raw_data!HE178</f>
        <v>4.333333333333333</v>
      </c>
      <c r="N178" s="38">
        <f>v1_Questionnaire_raw_data!HF178</f>
        <v>1.6666666666666667</v>
      </c>
      <c r="O178" s="38">
        <f>v1_Questionnaire_raw_data!HG178</f>
        <v>3.1428571428571428</v>
      </c>
      <c r="P178" s="60" t="str">
        <f>v1_Questionnaire_raw_data!HH178</f>
        <v>NaN</v>
      </c>
      <c r="Q178" s="38">
        <f>v1_Questionnaire_raw_data!HI178</f>
        <v>2.75</v>
      </c>
      <c r="R178" s="38">
        <f>v1_Questionnaire_raw_data!HJ178</f>
        <v>3.3333333333333335</v>
      </c>
      <c r="S178" s="38">
        <f>v1_Questionnaire_raw_data!HK178</f>
        <v>4.5</v>
      </c>
      <c r="T178" s="38">
        <f>v1_Questionnaire_raw_data!KD178</f>
        <v>16</v>
      </c>
      <c r="U178" s="38">
        <f>v1_Questionnaire_raw_data!KE178</f>
        <v>2</v>
      </c>
      <c r="V178" s="38">
        <f>v1_Questionnaire_raw_data!KF178</f>
        <v>18</v>
      </c>
      <c r="W178" s="38">
        <f>v1_Questionnaire_raw_data!MV178</f>
        <v>64</v>
      </c>
      <c r="X178" s="38">
        <f>v1_Questionnaire_raw_data!NK178</f>
        <v>6</v>
      </c>
      <c r="Y178">
        <v>1</v>
      </c>
      <c r="Z178" t="s">
        <v>1256</v>
      </c>
      <c r="AA178" s="28">
        <v>67.274640657084319</v>
      </c>
      <c r="AB178">
        <v>3</v>
      </c>
      <c r="AC178" t="s">
        <v>1258</v>
      </c>
      <c r="AD178">
        <v>2</v>
      </c>
      <c r="AE178">
        <v>521.42899999999997</v>
      </c>
    </row>
    <row r="179" spans="1:31" x14ac:dyDescent="0.2">
      <c r="A179" t="s">
        <v>267</v>
      </c>
      <c r="B179">
        <v>178</v>
      </c>
      <c r="C179" s="26">
        <v>43119</v>
      </c>
      <c r="D179" s="38">
        <f>v1_Questionnaire_raw_data!V179</f>
        <v>27</v>
      </c>
      <c r="E179" s="38">
        <f>v1_Questionnaire_raw_data!AJ179</f>
        <v>2</v>
      </c>
      <c r="F179" s="38">
        <f>v1_Questionnaire_raw_data!AK179</f>
        <v>0</v>
      </c>
      <c r="G179" s="38">
        <f>v1_Questionnaire_raw_data!AL179</f>
        <v>2</v>
      </c>
      <c r="H179" s="38">
        <f>v1_Questionnaire_raw_data!AM179</f>
        <v>4</v>
      </c>
      <c r="I179" s="63">
        <f>v1_Questionnaire_raw_data!FK179</f>
        <v>0</v>
      </c>
      <c r="J179" s="38">
        <f>v1_Questionnaire_raw_data!FV179</f>
        <v>33</v>
      </c>
      <c r="K179" s="38">
        <f>v1_Questionnaire_raw_data!FW179</f>
        <v>22</v>
      </c>
      <c r="L179" s="38">
        <f>v1_Questionnaire_raw_data!HD179</f>
        <v>4.5</v>
      </c>
      <c r="M179" s="38">
        <f>v1_Questionnaire_raw_data!HE179</f>
        <v>3.6666666666666665</v>
      </c>
      <c r="N179" s="38">
        <f>v1_Questionnaire_raw_data!HF179</f>
        <v>2.6666666666666665</v>
      </c>
      <c r="O179" s="38">
        <f>v1_Questionnaire_raw_data!HG179</f>
        <v>4.4285714285714288</v>
      </c>
      <c r="P179" s="38">
        <f>v1_Questionnaire_raw_data!HH179</f>
        <v>4.5999999999999996</v>
      </c>
      <c r="Q179" s="38">
        <f>v1_Questionnaire_raw_data!HI179</f>
        <v>4</v>
      </c>
      <c r="R179" s="38">
        <f>v1_Questionnaire_raw_data!HJ179</f>
        <v>4.333333333333333</v>
      </c>
      <c r="S179" s="38">
        <f>v1_Questionnaire_raw_data!HK179</f>
        <v>5</v>
      </c>
      <c r="T179" s="38">
        <f>v1_Questionnaire_raw_data!KD179</f>
        <v>26</v>
      </c>
      <c r="U179" s="38">
        <f>v1_Questionnaire_raw_data!KE179</f>
        <v>8</v>
      </c>
      <c r="V179" s="38">
        <f>v1_Questionnaire_raw_data!KF179</f>
        <v>34</v>
      </c>
      <c r="W179" s="38">
        <f>v1_Questionnaire_raw_data!MV179</f>
        <v>52</v>
      </c>
      <c r="X179" s="38">
        <f>v1_Questionnaire_raw_data!NK179</f>
        <v>36</v>
      </c>
      <c r="Y179">
        <v>1</v>
      </c>
      <c r="Z179" t="s">
        <v>1256</v>
      </c>
      <c r="AA179" s="28">
        <v>50.577857631758889</v>
      </c>
      <c r="AB179">
        <v>3</v>
      </c>
      <c r="AC179" t="s">
        <v>1258</v>
      </c>
      <c r="AD179">
        <v>1</v>
      </c>
      <c r="AE179">
        <v>521.42899999999997</v>
      </c>
    </row>
    <row r="180" spans="1:31" s="3" customFormat="1" x14ac:dyDescent="0.2">
      <c r="Y180"/>
      <c r="Z180"/>
      <c r="AA180" s="28"/>
      <c r="AB180"/>
      <c r="AC180"/>
      <c r="AD180"/>
      <c r="AE180"/>
    </row>
    <row r="181" spans="1:31" s="3" customFormat="1" x14ac:dyDescent="0.2">
      <c r="Y181"/>
      <c r="Z181"/>
      <c r="AA181" s="28"/>
      <c r="AB181"/>
      <c r="AC181"/>
      <c r="AD181"/>
      <c r="AE181"/>
    </row>
    <row r="182" spans="1:31" s="3" customFormat="1" x14ac:dyDescent="0.2">
      <c r="Y182"/>
      <c r="Z182"/>
      <c r="AA182" s="28"/>
      <c r="AB182"/>
      <c r="AC182"/>
      <c r="AD182"/>
      <c r="AE182"/>
    </row>
    <row r="183" spans="1:31" s="3" customFormat="1" x14ac:dyDescent="0.2">
      <c r="Y183"/>
      <c r="Z183"/>
      <c r="AA183" s="28"/>
      <c r="AB183"/>
      <c r="AC183"/>
      <c r="AD183"/>
      <c r="AE183"/>
    </row>
    <row r="184" spans="1:31" s="3" customFormat="1" x14ac:dyDescent="0.2">
      <c r="Y184"/>
      <c r="Z184"/>
      <c r="AA184" s="28"/>
      <c r="AB184"/>
      <c r="AC184"/>
      <c r="AD184"/>
      <c r="AE184"/>
    </row>
    <row r="185" spans="1:31" s="3" customFormat="1" x14ac:dyDescent="0.2">
      <c r="Y185"/>
      <c r="Z185"/>
      <c r="AA185" s="28"/>
      <c r="AB185"/>
      <c r="AC185"/>
      <c r="AD185"/>
      <c r="AE185"/>
    </row>
    <row r="186" spans="1:31" s="3" customFormat="1" x14ac:dyDescent="0.2">
      <c r="Y186"/>
      <c r="Z186"/>
      <c r="AA186" s="28"/>
      <c r="AB186"/>
      <c r="AC186"/>
      <c r="AD186"/>
      <c r="AE186"/>
    </row>
    <row r="187" spans="1:31" s="3" customFormat="1" x14ac:dyDescent="0.2">
      <c r="Y187"/>
      <c r="Z187"/>
      <c r="AA187" s="28"/>
      <c r="AB187"/>
      <c r="AC187"/>
      <c r="AD187"/>
      <c r="AE187"/>
    </row>
    <row r="188" spans="1:31" s="3" customFormat="1" x14ac:dyDescent="0.2">
      <c r="Y188"/>
      <c r="Z188"/>
      <c r="AA188" s="28"/>
      <c r="AB188"/>
      <c r="AC188"/>
      <c r="AD188"/>
      <c r="AE188"/>
    </row>
    <row r="189" spans="1:31" s="3" customFormat="1" x14ac:dyDescent="0.2">
      <c r="Y189"/>
      <c r="Z189"/>
      <c r="AA189" s="28"/>
      <c r="AB189"/>
      <c r="AC189"/>
      <c r="AD189"/>
      <c r="AE189"/>
    </row>
    <row r="190" spans="1:31" s="3" customFormat="1" x14ac:dyDescent="0.2">
      <c r="Y190"/>
      <c r="Z190"/>
      <c r="AA190" s="28"/>
      <c r="AB190"/>
      <c r="AC190"/>
      <c r="AD190"/>
      <c r="AE190"/>
    </row>
    <row r="191" spans="1:31" s="3" customFormat="1" x14ac:dyDescent="0.2">
      <c r="Y191"/>
      <c r="Z191"/>
      <c r="AA191" s="28"/>
      <c r="AB191"/>
      <c r="AC191"/>
      <c r="AD191"/>
      <c r="AE191"/>
    </row>
    <row r="192" spans="1:31" s="3" customFormat="1" x14ac:dyDescent="0.2">
      <c r="Y192"/>
      <c r="Z192"/>
      <c r="AA192" s="28"/>
      <c r="AB192"/>
      <c r="AC192"/>
      <c r="AD192"/>
      <c r="AE192"/>
    </row>
    <row r="193" spans="25:31" s="3" customFormat="1" x14ac:dyDescent="0.2">
      <c r="Y193"/>
      <c r="Z193"/>
      <c r="AA193" s="28"/>
      <c r="AB193"/>
      <c r="AC193"/>
      <c r="AD193"/>
      <c r="AE193"/>
    </row>
    <row r="194" spans="25:31" s="3" customFormat="1" x14ac:dyDescent="0.2">
      <c r="Y194"/>
      <c r="Z194"/>
      <c r="AA194" s="28"/>
      <c r="AB194"/>
      <c r="AC194"/>
      <c r="AD194"/>
      <c r="AE194"/>
    </row>
    <row r="195" spans="25:31" s="3" customFormat="1" x14ac:dyDescent="0.2">
      <c r="Y195"/>
      <c r="Z195"/>
      <c r="AA195" s="28"/>
      <c r="AB195"/>
      <c r="AC195"/>
      <c r="AD195"/>
      <c r="AE195"/>
    </row>
    <row r="196" spans="25:31" s="3" customFormat="1" x14ac:dyDescent="0.2">
      <c r="Y196"/>
      <c r="Z196"/>
      <c r="AA196" s="28"/>
      <c r="AB196"/>
      <c r="AC196"/>
      <c r="AD196"/>
      <c r="AE196"/>
    </row>
    <row r="197" spans="25:31" s="3" customFormat="1" x14ac:dyDescent="0.2">
      <c r="Y197"/>
      <c r="Z197"/>
      <c r="AA197" s="28"/>
      <c r="AB197"/>
      <c r="AC197"/>
      <c r="AD197"/>
      <c r="AE197"/>
    </row>
    <row r="198" spans="25:31" s="3" customFormat="1" x14ac:dyDescent="0.2">
      <c r="Y198"/>
      <c r="Z198"/>
      <c r="AA198" s="28"/>
      <c r="AB198"/>
      <c r="AC198"/>
      <c r="AD198"/>
      <c r="AE198"/>
    </row>
    <row r="199" spans="25:31" s="3" customFormat="1" x14ac:dyDescent="0.2">
      <c r="Y199"/>
      <c r="Z199"/>
      <c r="AA199" s="28"/>
      <c r="AB199"/>
      <c r="AC199"/>
      <c r="AD199"/>
      <c r="AE199"/>
    </row>
    <row r="200" spans="25:31" s="3" customFormat="1" x14ac:dyDescent="0.2">
      <c r="Y200"/>
      <c r="Z200"/>
      <c r="AA200" s="28"/>
      <c r="AB200"/>
      <c r="AC200"/>
      <c r="AD200"/>
      <c r="AE200"/>
    </row>
    <row r="201" spans="25:31" s="3" customFormat="1" x14ac:dyDescent="0.2">
      <c r="Y201"/>
      <c r="Z201"/>
      <c r="AA201" s="28"/>
      <c r="AB201"/>
      <c r="AC201"/>
      <c r="AD201"/>
      <c r="AE201"/>
    </row>
    <row r="202" spans="25:31" s="3" customFormat="1" x14ac:dyDescent="0.2">
      <c r="Y202"/>
      <c r="Z202"/>
      <c r="AA202" s="28"/>
      <c r="AB202"/>
      <c r="AC202"/>
      <c r="AD202"/>
      <c r="AE202"/>
    </row>
    <row r="203" spans="25:31" s="3" customFormat="1" x14ac:dyDescent="0.2">
      <c r="Y203"/>
      <c r="Z203"/>
      <c r="AA203" s="28"/>
      <c r="AB203"/>
      <c r="AC203"/>
      <c r="AD203"/>
      <c r="AE203"/>
    </row>
    <row r="204" spans="25:31" s="3" customFormat="1" x14ac:dyDescent="0.2">
      <c r="Y204"/>
      <c r="Z204"/>
      <c r="AA204" s="28"/>
      <c r="AB204"/>
      <c r="AC204"/>
      <c r="AD204"/>
      <c r="AE204"/>
    </row>
    <row r="205" spans="25:31" s="3" customFormat="1" x14ac:dyDescent="0.2">
      <c r="Y205"/>
      <c r="Z205"/>
      <c r="AA205" s="28"/>
      <c r="AB205"/>
      <c r="AC205"/>
      <c r="AD205"/>
      <c r="AE205"/>
    </row>
    <row r="206" spans="25:31" s="3" customFormat="1" x14ac:dyDescent="0.2">
      <c r="Y206"/>
      <c r="Z206"/>
      <c r="AA206" s="28"/>
      <c r="AB206"/>
      <c r="AC206"/>
      <c r="AD206"/>
      <c r="AE206"/>
    </row>
    <row r="207" spans="25:31" s="3" customFormat="1" x14ac:dyDescent="0.2">
      <c r="Y207"/>
      <c r="Z207"/>
      <c r="AA207" s="28"/>
      <c r="AB207"/>
      <c r="AC207"/>
      <c r="AD207"/>
      <c r="AE207"/>
    </row>
    <row r="208" spans="25:31" s="3" customFormat="1" x14ac:dyDescent="0.2">
      <c r="Y208"/>
      <c r="Z208"/>
      <c r="AA208" s="28"/>
      <c r="AB208"/>
      <c r="AC208"/>
      <c r="AD208"/>
      <c r="AE208"/>
    </row>
    <row r="209" spans="25:31" s="3" customFormat="1" x14ac:dyDescent="0.2">
      <c r="Y209"/>
      <c r="Z209"/>
      <c r="AA209" s="28"/>
      <c r="AB209"/>
      <c r="AC209"/>
      <c r="AD209"/>
      <c r="AE209"/>
    </row>
    <row r="210" spans="25:31" s="3" customFormat="1" x14ac:dyDescent="0.2">
      <c r="Y210"/>
      <c r="Z210"/>
      <c r="AA210" s="28"/>
      <c r="AB210"/>
      <c r="AC210"/>
      <c r="AD210"/>
      <c r="AE210"/>
    </row>
    <row r="211" spans="25:31" s="3" customFormat="1" x14ac:dyDescent="0.2">
      <c r="Y211"/>
      <c r="Z211"/>
      <c r="AA211" s="28"/>
      <c r="AB211"/>
      <c r="AC211"/>
      <c r="AD211"/>
      <c r="AE211"/>
    </row>
    <row r="212" spans="25:31" s="3" customFormat="1" x14ac:dyDescent="0.2">
      <c r="Y212"/>
      <c r="Z212"/>
      <c r="AA212" s="28"/>
      <c r="AB212"/>
      <c r="AC212"/>
      <c r="AD212"/>
      <c r="AE212"/>
    </row>
    <row r="213" spans="25:31" s="3" customFormat="1" x14ac:dyDescent="0.2">
      <c r="Y213"/>
      <c r="Z213"/>
      <c r="AA213" s="28"/>
      <c r="AB213"/>
      <c r="AC213"/>
      <c r="AD213"/>
      <c r="AE213"/>
    </row>
    <row r="214" spans="25:31" s="3" customFormat="1" x14ac:dyDescent="0.2">
      <c r="Y214"/>
      <c r="Z214"/>
      <c r="AA214" s="28"/>
      <c r="AB214"/>
      <c r="AC214"/>
      <c r="AD214"/>
      <c r="AE214"/>
    </row>
    <row r="215" spans="25:31" s="3" customFormat="1" x14ac:dyDescent="0.2">
      <c r="Y215"/>
      <c r="Z215"/>
      <c r="AA215" s="28"/>
      <c r="AB215"/>
      <c r="AC215"/>
      <c r="AD215"/>
      <c r="AE215"/>
    </row>
    <row r="216" spans="25:31" s="3" customFormat="1" x14ac:dyDescent="0.2">
      <c r="Y216"/>
      <c r="Z216"/>
      <c r="AA216" s="28"/>
      <c r="AB216"/>
      <c r="AC216"/>
      <c r="AD216"/>
      <c r="AE216"/>
    </row>
    <row r="217" spans="25:31" s="3" customFormat="1" x14ac:dyDescent="0.2">
      <c r="Y217"/>
      <c r="Z217"/>
      <c r="AA217" s="28"/>
      <c r="AB217"/>
      <c r="AC217"/>
      <c r="AD217"/>
      <c r="AE217"/>
    </row>
    <row r="218" spans="25:31" s="3" customFormat="1" x14ac:dyDescent="0.2">
      <c r="Y218"/>
      <c r="Z218"/>
      <c r="AA218" s="28"/>
      <c r="AB218"/>
      <c r="AC218"/>
      <c r="AD218"/>
      <c r="AE218"/>
    </row>
    <row r="219" spans="25:31" s="3" customFormat="1" x14ac:dyDescent="0.2">
      <c r="Y219"/>
      <c r="Z219"/>
      <c r="AA219" s="28"/>
      <c r="AB219"/>
      <c r="AC219"/>
      <c r="AD219"/>
      <c r="AE219"/>
    </row>
    <row r="220" spans="25:31" s="3" customFormat="1" x14ac:dyDescent="0.2">
      <c r="Y220"/>
      <c r="Z220"/>
      <c r="AA220" s="28"/>
      <c r="AB220"/>
      <c r="AC220"/>
      <c r="AD220"/>
      <c r="AE220"/>
    </row>
    <row r="221" spans="25:31" s="3" customFormat="1" x14ac:dyDescent="0.2">
      <c r="Y221"/>
      <c r="Z221"/>
      <c r="AA221" s="28"/>
      <c r="AB221"/>
      <c r="AC221"/>
      <c r="AD221"/>
      <c r="AE221"/>
    </row>
    <row r="222" spans="25:31" s="3" customFormat="1" x14ac:dyDescent="0.2">
      <c r="Y222"/>
      <c r="Z222"/>
      <c r="AA222" s="28"/>
      <c r="AB222"/>
      <c r="AC222"/>
      <c r="AD222"/>
      <c r="AE222"/>
    </row>
    <row r="223" spans="25:31" s="3" customFormat="1" x14ac:dyDescent="0.2">
      <c r="Y223"/>
      <c r="Z223"/>
      <c r="AA223" s="28"/>
      <c r="AB223"/>
      <c r="AC223"/>
      <c r="AD223"/>
      <c r="AE223"/>
    </row>
    <row r="224" spans="25:31" s="3" customFormat="1" x14ac:dyDescent="0.2">
      <c r="Y224"/>
      <c r="Z224"/>
      <c r="AA224" s="28"/>
      <c r="AB224"/>
      <c r="AC224"/>
      <c r="AD224"/>
      <c r="AE224"/>
    </row>
    <row r="225" spans="25:31" s="3" customFormat="1" x14ac:dyDescent="0.2">
      <c r="Y225"/>
      <c r="Z225"/>
      <c r="AA225" s="28"/>
      <c r="AB225"/>
      <c r="AC225"/>
      <c r="AD225"/>
      <c r="AE225"/>
    </row>
    <row r="226" spans="25:31" s="3" customFormat="1" x14ac:dyDescent="0.2">
      <c r="Y226"/>
      <c r="Z226"/>
      <c r="AA226" s="28"/>
      <c r="AB226"/>
      <c r="AC226"/>
      <c r="AD226"/>
      <c r="AE226"/>
    </row>
    <row r="227" spans="25:31" s="3" customFormat="1" x14ac:dyDescent="0.2">
      <c r="Y227"/>
      <c r="Z227"/>
      <c r="AA227" s="28"/>
      <c r="AB227"/>
      <c r="AC227"/>
      <c r="AD227"/>
      <c r="AE227"/>
    </row>
    <row r="228" spans="25:31" s="3" customFormat="1" x14ac:dyDescent="0.2">
      <c r="Y228"/>
      <c r="Z228"/>
      <c r="AA228" s="28"/>
      <c r="AB228"/>
      <c r="AC228"/>
      <c r="AD228"/>
      <c r="AE228"/>
    </row>
    <row r="229" spans="25:31" s="3" customFormat="1" x14ac:dyDescent="0.2">
      <c r="Y229"/>
      <c r="Z229"/>
      <c r="AA229" s="28"/>
      <c r="AB229"/>
      <c r="AC229"/>
      <c r="AD229"/>
      <c r="AE229"/>
    </row>
    <row r="230" spans="25:31" s="3" customFormat="1" x14ac:dyDescent="0.2">
      <c r="Y230"/>
      <c r="Z230"/>
      <c r="AA230" s="28"/>
      <c r="AB230"/>
      <c r="AC230"/>
      <c r="AD230"/>
      <c r="AE230"/>
    </row>
    <row r="231" spans="25:31" s="3" customFormat="1" x14ac:dyDescent="0.2">
      <c r="Y231"/>
      <c r="Z231"/>
      <c r="AA231" s="28"/>
      <c r="AB231"/>
      <c r="AC231"/>
      <c r="AD231"/>
      <c r="AE231"/>
    </row>
    <row r="232" spans="25:31" s="3" customFormat="1" x14ac:dyDescent="0.2">
      <c r="Y232"/>
      <c r="Z232"/>
      <c r="AA232" s="28"/>
      <c r="AB232"/>
      <c r="AC232"/>
      <c r="AD232"/>
      <c r="AE232"/>
    </row>
    <row r="233" spans="25:31" s="3" customFormat="1" x14ac:dyDescent="0.2">
      <c r="Y233"/>
      <c r="Z233"/>
      <c r="AA233" s="28"/>
      <c r="AB233"/>
      <c r="AC233"/>
      <c r="AD233"/>
      <c r="AE233"/>
    </row>
    <row r="234" spans="25:31" s="3" customFormat="1" x14ac:dyDescent="0.2">
      <c r="Y234"/>
      <c r="Z234"/>
      <c r="AA234" s="28"/>
      <c r="AB234"/>
      <c r="AC234"/>
      <c r="AD234"/>
      <c r="AE234"/>
    </row>
    <row r="235" spans="25:31" s="3" customFormat="1" x14ac:dyDescent="0.2">
      <c r="Y235"/>
      <c r="Z235"/>
      <c r="AA235" s="28"/>
      <c r="AB235"/>
      <c r="AC235"/>
      <c r="AD235"/>
      <c r="AE235"/>
    </row>
    <row r="236" spans="25:31" s="3" customFormat="1" x14ac:dyDescent="0.2">
      <c r="Y236"/>
      <c r="Z236"/>
      <c r="AA236" s="28"/>
      <c r="AB236"/>
      <c r="AC236"/>
      <c r="AD236"/>
      <c r="AE236"/>
    </row>
    <row r="237" spans="25:31" s="3" customFormat="1" x14ac:dyDescent="0.2">
      <c r="Y237"/>
      <c r="Z237"/>
      <c r="AA237" s="28"/>
      <c r="AB237"/>
      <c r="AC237"/>
      <c r="AD237"/>
      <c r="AE237"/>
    </row>
    <row r="238" spans="25:31" s="3" customFormat="1" x14ac:dyDescent="0.2">
      <c r="Y238"/>
      <c r="Z238"/>
      <c r="AA238" s="28"/>
      <c r="AB238"/>
      <c r="AC238"/>
      <c r="AD238"/>
      <c r="AE238"/>
    </row>
    <row r="239" spans="25:31" s="3" customFormat="1" x14ac:dyDescent="0.2">
      <c r="Y239"/>
      <c r="Z239"/>
      <c r="AA239" s="28"/>
      <c r="AB239"/>
      <c r="AC239"/>
      <c r="AD239"/>
      <c r="AE239"/>
    </row>
    <row r="240" spans="25:31" s="3" customFormat="1" x14ac:dyDescent="0.2">
      <c r="Y240"/>
      <c r="Z240"/>
      <c r="AA240" s="28"/>
      <c r="AB240"/>
      <c r="AC240"/>
      <c r="AD240"/>
      <c r="AE240"/>
    </row>
    <row r="241" spans="25:31" s="3" customFormat="1" x14ac:dyDescent="0.2">
      <c r="Y241"/>
      <c r="Z241"/>
      <c r="AA241" s="28"/>
      <c r="AB241"/>
      <c r="AC241"/>
      <c r="AD241"/>
      <c r="AE241"/>
    </row>
    <row r="242" spans="25:31" s="3" customFormat="1" x14ac:dyDescent="0.2">
      <c r="Y242"/>
      <c r="Z242"/>
      <c r="AA242" s="28"/>
      <c r="AB242"/>
      <c r="AC242"/>
      <c r="AD242"/>
      <c r="AE242"/>
    </row>
    <row r="243" spans="25:31" s="3" customFormat="1" x14ac:dyDescent="0.2">
      <c r="Y243"/>
      <c r="Z243"/>
      <c r="AA243" s="28"/>
      <c r="AB243"/>
      <c r="AC243"/>
      <c r="AD243"/>
      <c r="AE243"/>
    </row>
    <row r="244" spans="25:31" s="3" customFormat="1" x14ac:dyDescent="0.2">
      <c r="Y244"/>
      <c r="Z244"/>
      <c r="AA244" s="28"/>
      <c r="AB244"/>
      <c r="AC244"/>
      <c r="AD244"/>
      <c r="AE244"/>
    </row>
    <row r="245" spans="25:31" s="3" customFormat="1" x14ac:dyDescent="0.2">
      <c r="Y245"/>
      <c r="Z245"/>
      <c r="AA245" s="28"/>
      <c r="AB245"/>
      <c r="AC245"/>
      <c r="AD245"/>
      <c r="AE245"/>
    </row>
    <row r="246" spans="25:31" s="3" customFormat="1" x14ac:dyDescent="0.2">
      <c r="Y246"/>
      <c r="Z246"/>
      <c r="AA246" s="28"/>
      <c r="AB246"/>
      <c r="AC246"/>
      <c r="AD246"/>
      <c r="AE246"/>
    </row>
    <row r="247" spans="25:31" s="3" customFormat="1" x14ac:dyDescent="0.2">
      <c r="Y247"/>
      <c r="Z247"/>
      <c r="AA247" s="28"/>
      <c r="AB247"/>
      <c r="AC247"/>
      <c r="AD247"/>
      <c r="AE247"/>
    </row>
    <row r="248" spans="25:31" s="3" customFormat="1" x14ac:dyDescent="0.2">
      <c r="Y248"/>
      <c r="Z248"/>
      <c r="AA248" s="28"/>
      <c r="AB248"/>
      <c r="AC248"/>
      <c r="AD248"/>
      <c r="AE248"/>
    </row>
    <row r="249" spans="25:31" s="3" customFormat="1" x14ac:dyDescent="0.2">
      <c r="Y249"/>
      <c r="Z249"/>
      <c r="AA249" s="28"/>
      <c r="AB249"/>
      <c r="AC249"/>
      <c r="AD249"/>
      <c r="AE249"/>
    </row>
    <row r="250" spans="25:31" s="3" customFormat="1" x14ac:dyDescent="0.2">
      <c r="Y250"/>
      <c r="Z250"/>
      <c r="AA250" s="28"/>
      <c r="AB250"/>
      <c r="AC250"/>
      <c r="AD250"/>
      <c r="AE250"/>
    </row>
    <row r="251" spans="25:31" s="3" customFormat="1" x14ac:dyDescent="0.2">
      <c r="Y251"/>
      <c r="Z251"/>
      <c r="AA251" s="28"/>
      <c r="AB251"/>
      <c r="AC251"/>
      <c r="AD251"/>
      <c r="AE251"/>
    </row>
    <row r="252" spans="25:31" s="3" customFormat="1" x14ac:dyDescent="0.2">
      <c r="Y252"/>
      <c r="Z252"/>
      <c r="AA252" s="28"/>
      <c r="AB252"/>
      <c r="AC252"/>
      <c r="AD252"/>
      <c r="AE252"/>
    </row>
    <row r="253" spans="25:31" s="3" customFormat="1" x14ac:dyDescent="0.2">
      <c r="Y253"/>
      <c r="Z253"/>
      <c r="AA253" s="28"/>
      <c r="AB253"/>
      <c r="AC253"/>
      <c r="AD253"/>
      <c r="AE253"/>
    </row>
    <row r="254" spans="25:31" s="3" customFormat="1" x14ac:dyDescent="0.2">
      <c r="Y254"/>
      <c r="Z254"/>
      <c r="AA254" s="28"/>
      <c r="AB254"/>
      <c r="AC254"/>
      <c r="AD254"/>
      <c r="AE254"/>
    </row>
    <row r="255" spans="25:31" s="3" customFormat="1" x14ac:dyDescent="0.2">
      <c r="Y255"/>
      <c r="Z255"/>
      <c r="AA255" s="28"/>
      <c r="AB255"/>
      <c r="AC255"/>
      <c r="AD255"/>
      <c r="AE255"/>
    </row>
    <row r="256" spans="25:31" s="3" customFormat="1" x14ac:dyDescent="0.2">
      <c r="Y256"/>
      <c r="Z256"/>
      <c r="AA256" s="28"/>
      <c r="AB256"/>
      <c r="AC256"/>
      <c r="AD256"/>
      <c r="AE256"/>
    </row>
    <row r="257" spans="25:31" s="3" customFormat="1" x14ac:dyDescent="0.2">
      <c r="Y257"/>
      <c r="Z257"/>
      <c r="AA257" s="28"/>
      <c r="AB257"/>
      <c r="AC257"/>
      <c r="AD257"/>
      <c r="AE257"/>
    </row>
    <row r="258" spans="25:31" s="3" customFormat="1" x14ac:dyDescent="0.2">
      <c r="Y258"/>
      <c r="Z258"/>
      <c r="AA258" s="28"/>
      <c r="AB258"/>
      <c r="AC258"/>
      <c r="AD258"/>
      <c r="AE258"/>
    </row>
    <row r="259" spans="25:31" s="3" customFormat="1" x14ac:dyDescent="0.2">
      <c r="Y259"/>
      <c r="Z259"/>
      <c r="AA259" s="28"/>
      <c r="AB259"/>
      <c r="AC259"/>
      <c r="AD259"/>
      <c r="AE259"/>
    </row>
    <row r="260" spans="25:31" s="3" customFormat="1" x14ac:dyDescent="0.2">
      <c r="Y260"/>
      <c r="Z260"/>
      <c r="AA260" s="28"/>
      <c r="AB260"/>
      <c r="AC260"/>
      <c r="AD260"/>
      <c r="AE260"/>
    </row>
    <row r="261" spans="25:31" s="3" customFormat="1" x14ac:dyDescent="0.2">
      <c r="Y261"/>
      <c r="Z261"/>
      <c r="AA261" s="28"/>
      <c r="AB261"/>
      <c r="AC261"/>
      <c r="AD261"/>
      <c r="AE261"/>
    </row>
    <row r="262" spans="25:31" s="3" customFormat="1" x14ac:dyDescent="0.2">
      <c r="Y262"/>
      <c r="Z262"/>
      <c r="AA262" s="28"/>
      <c r="AB262"/>
      <c r="AC262"/>
      <c r="AD262"/>
      <c r="AE262"/>
    </row>
    <row r="263" spans="25:31" s="3" customFormat="1" x14ac:dyDescent="0.2">
      <c r="Y263"/>
      <c r="Z263"/>
      <c r="AA263" s="28"/>
      <c r="AB263"/>
      <c r="AC263"/>
      <c r="AD263"/>
      <c r="AE263"/>
    </row>
    <row r="264" spans="25:31" s="3" customFormat="1" x14ac:dyDescent="0.2">
      <c r="Y264"/>
      <c r="Z264"/>
      <c r="AA264" s="28"/>
      <c r="AB264"/>
      <c r="AC264"/>
      <c r="AD264"/>
      <c r="AE264"/>
    </row>
    <row r="265" spans="25:31" s="3" customFormat="1" x14ac:dyDescent="0.2">
      <c r="Y265"/>
      <c r="Z265"/>
      <c r="AA265" s="28"/>
      <c r="AB265"/>
      <c r="AC265"/>
      <c r="AD265"/>
      <c r="AE265"/>
    </row>
    <row r="266" spans="25:31" s="3" customFormat="1" x14ac:dyDescent="0.2">
      <c r="Y266"/>
      <c r="Z266"/>
      <c r="AA266" s="28"/>
      <c r="AB266"/>
      <c r="AC266"/>
      <c r="AD266"/>
      <c r="AE266"/>
    </row>
    <row r="267" spans="25:31" s="3" customFormat="1" x14ac:dyDescent="0.2">
      <c r="Y267"/>
      <c r="Z267"/>
      <c r="AA267" s="28"/>
      <c r="AB267"/>
      <c r="AC267"/>
      <c r="AD267"/>
      <c r="AE267"/>
    </row>
    <row r="268" spans="25:31" s="3" customFormat="1" x14ac:dyDescent="0.2">
      <c r="Y268"/>
      <c r="Z268"/>
      <c r="AA268" s="28"/>
      <c r="AB268"/>
      <c r="AC268"/>
      <c r="AD268"/>
      <c r="AE268"/>
    </row>
    <row r="269" spans="25:31" s="3" customFormat="1" x14ac:dyDescent="0.2">
      <c r="Y269"/>
      <c r="Z269"/>
      <c r="AA269" s="28"/>
      <c r="AB269"/>
      <c r="AC269"/>
      <c r="AD269"/>
      <c r="AE269"/>
    </row>
    <row r="270" spans="25:31" s="3" customFormat="1" x14ac:dyDescent="0.2">
      <c r="Y270"/>
      <c r="Z270"/>
      <c r="AA270" s="28"/>
      <c r="AB270"/>
      <c r="AC270"/>
      <c r="AD270"/>
      <c r="AE270"/>
    </row>
    <row r="271" spans="25:31" s="3" customFormat="1" x14ac:dyDescent="0.2">
      <c r="Y271"/>
      <c r="Z271"/>
      <c r="AA271" s="28"/>
      <c r="AB271"/>
      <c r="AC271"/>
      <c r="AD271"/>
      <c r="AE271"/>
    </row>
    <row r="272" spans="25:31" s="3" customFormat="1" x14ac:dyDescent="0.2">
      <c r="Y272"/>
      <c r="Z272"/>
      <c r="AA272" s="28"/>
      <c r="AB272"/>
      <c r="AC272"/>
      <c r="AD272"/>
      <c r="AE272"/>
    </row>
    <row r="273" spans="25:31" s="3" customFormat="1" x14ac:dyDescent="0.2">
      <c r="Y273"/>
      <c r="Z273"/>
      <c r="AA273" s="28"/>
      <c r="AB273"/>
      <c r="AC273"/>
      <c r="AD273"/>
      <c r="AE273"/>
    </row>
    <row r="274" spans="25:31" s="3" customFormat="1" x14ac:dyDescent="0.2">
      <c r="Y274"/>
      <c r="Z274"/>
      <c r="AA274" s="28"/>
      <c r="AB274"/>
      <c r="AC274"/>
      <c r="AD274"/>
      <c r="AE274"/>
    </row>
    <row r="275" spans="25:31" s="3" customFormat="1" x14ac:dyDescent="0.2">
      <c r="Y275"/>
      <c r="Z275"/>
      <c r="AA275" s="28"/>
      <c r="AB275"/>
      <c r="AC275"/>
      <c r="AD275"/>
      <c r="AE275"/>
    </row>
    <row r="276" spans="25:31" s="3" customFormat="1" x14ac:dyDescent="0.2">
      <c r="Y276"/>
      <c r="Z276"/>
      <c r="AA276" s="28"/>
      <c r="AB276"/>
      <c r="AC276"/>
      <c r="AD276"/>
      <c r="AE276"/>
    </row>
    <row r="277" spans="25:31" s="3" customFormat="1" x14ac:dyDescent="0.2">
      <c r="Y277"/>
      <c r="Z277"/>
      <c r="AA277" s="28"/>
      <c r="AB277"/>
      <c r="AC277"/>
      <c r="AD277"/>
      <c r="AE277"/>
    </row>
    <row r="278" spans="25:31" s="3" customFormat="1" x14ac:dyDescent="0.2">
      <c r="Y278"/>
      <c r="Z278"/>
      <c r="AA278" s="28"/>
      <c r="AB278"/>
      <c r="AC278"/>
      <c r="AD278"/>
      <c r="AE278"/>
    </row>
    <row r="279" spans="25:31" s="3" customFormat="1" x14ac:dyDescent="0.2">
      <c r="Y279"/>
      <c r="Z279"/>
      <c r="AA279" s="28"/>
      <c r="AB279"/>
      <c r="AC279"/>
      <c r="AD279"/>
      <c r="AE279"/>
    </row>
    <row r="280" spans="25:31" s="3" customFormat="1" x14ac:dyDescent="0.2">
      <c r="Y280"/>
      <c r="Z280"/>
      <c r="AA280" s="28"/>
      <c r="AB280"/>
      <c r="AC280"/>
      <c r="AD280"/>
      <c r="AE280"/>
    </row>
    <row r="281" spans="25:31" s="3" customFormat="1" x14ac:dyDescent="0.2">
      <c r="Y281"/>
      <c r="Z281"/>
      <c r="AA281" s="28"/>
      <c r="AB281"/>
      <c r="AC281"/>
      <c r="AD281"/>
      <c r="AE281"/>
    </row>
    <row r="282" spans="25:31" s="3" customFormat="1" x14ac:dyDescent="0.2">
      <c r="Y282"/>
      <c r="Z282"/>
      <c r="AA282" s="28"/>
      <c r="AB282"/>
      <c r="AC282"/>
      <c r="AD282"/>
      <c r="AE282"/>
    </row>
    <row r="283" spans="25:31" s="3" customFormat="1" x14ac:dyDescent="0.2">
      <c r="Y283"/>
      <c r="Z283"/>
      <c r="AA283" s="28"/>
      <c r="AB283"/>
      <c r="AC283"/>
      <c r="AD283"/>
      <c r="AE283"/>
    </row>
    <row r="284" spans="25:31" s="3" customFormat="1" x14ac:dyDescent="0.2">
      <c r="Y284"/>
      <c r="Z284"/>
      <c r="AA284" s="28"/>
      <c r="AB284"/>
      <c r="AC284"/>
      <c r="AD284"/>
      <c r="AE284"/>
    </row>
    <row r="285" spans="25:31" s="3" customFormat="1" x14ac:dyDescent="0.2">
      <c r="Y285"/>
      <c r="Z285"/>
      <c r="AA285" s="28"/>
      <c r="AB285"/>
      <c r="AC285"/>
      <c r="AD285"/>
      <c r="AE285"/>
    </row>
    <row r="286" spans="25:31" s="3" customFormat="1" x14ac:dyDescent="0.2">
      <c r="Y286"/>
      <c r="Z286"/>
      <c r="AA286" s="28"/>
      <c r="AB286"/>
      <c r="AC286"/>
      <c r="AD286"/>
      <c r="AE286"/>
    </row>
    <row r="287" spans="25:31" s="3" customFormat="1" x14ac:dyDescent="0.2">
      <c r="Y287"/>
      <c r="Z287"/>
      <c r="AA287" s="28"/>
      <c r="AB287"/>
      <c r="AC287"/>
      <c r="AD287"/>
      <c r="AE287"/>
    </row>
    <row r="288" spans="25:31" s="3" customFormat="1" x14ac:dyDescent="0.2">
      <c r="Y288"/>
      <c r="Z288"/>
      <c r="AA288" s="28"/>
      <c r="AB288"/>
      <c r="AC288"/>
      <c r="AD288"/>
      <c r="AE288"/>
    </row>
    <row r="289" spans="25:31" s="3" customFormat="1" x14ac:dyDescent="0.2">
      <c r="Y289"/>
      <c r="Z289"/>
      <c r="AA289" s="28"/>
      <c r="AB289"/>
      <c r="AC289"/>
      <c r="AD289"/>
      <c r="AE289"/>
    </row>
    <row r="290" spans="25:31" s="3" customFormat="1" x14ac:dyDescent="0.2">
      <c r="Y290"/>
      <c r="Z290"/>
      <c r="AA290" s="28"/>
      <c r="AB290"/>
      <c r="AC290"/>
      <c r="AD290"/>
      <c r="AE290"/>
    </row>
    <row r="291" spans="25:31" s="3" customFormat="1" x14ac:dyDescent="0.2">
      <c r="Y291"/>
      <c r="Z291"/>
      <c r="AA291" s="28"/>
      <c r="AB291"/>
      <c r="AC291"/>
      <c r="AD291"/>
      <c r="AE291"/>
    </row>
    <row r="292" spans="25:31" s="3" customFormat="1" x14ac:dyDescent="0.2">
      <c r="Y292"/>
      <c r="Z292"/>
      <c r="AA292" s="28"/>
      <c r="AB292"/>
      <c r="AC292"/>
      <c r="AD292"/>
      <c r="AE292"/>
    </row>
    <row r="293" spans="25:31" s="3" customFormat="1" x14ac:dyDescent="0.2">
      <c r="Y293"/>
      <c r="Z293"/>
      <c r="AA293" s="28"/>
      <c r="AB293"/>
      <c r="AC293"/>
      <c r="AD293"/>
      <c r="AE293"/>
    </row>
    <row r="294" spans="25:31" s="3" customFormat="1" x14ac:dyDescent="0.2">
      <c r="Y294"/>
      <c r="Z294"/>
      <c r="AA294" s="28"/>
      <c r="AB294"/>
      <c r="AC294"/>
      <c r="AD294"/>
      <c r="AE294"/>
    </row>
    <row r="295" spans="25:31" s="3" customFormat="1" x14ac:dyDescent="0.2">
      <c r="Y295"/>
      <c r="Z295"/>
      <c r="AA295" s="28"/>
      <c r="AB295"/>
      <c r="AC295"/>
      <c r="AD295"/>
      <c r="AE295"/>
    </row>
    <row r="296" spans="25:31" s="3" customFormat="1" x14ac:dyDescent="0.2">
      <c r="Y296"/>
      <c r="Z296"/>
      <c r="AA296" s="28"/>
      <c r="AB296"/>
      <c r="AC296"/>
      <c r="AD296"/>
      <c r="AE296"/>
    </row>
    <row r="297" spans="25:31" s="3" customFormat="1" x14ac:dyDescent="0.2">
      <c r="Y297"/>
      <c r="Z297"/>
      <c r="AA297" s="28"/>
      <c r="AB297"/>
      <c r="AC297"/>
      <c r="AD297"/>
      <c r="AE297"/>
    </row>
    <row r="298" spans="25:31" s="3" customFormat="1" x14ac:dyDescent="0.2">
      <c r="Y298"/>
      <c r="Z298"/>
      <c r="AA298" s="28"/>
      <c r="AB298"/>
      <c r="AC298"/>
      <c r="AD298"/>
      <c r="AE298"/>
    </row>
    <row r="299" spans="25:31" s="3" customFormat="1" x14ac:dyDescent="0.2">
      <c r="Y299"/>
      <c r="Z299"/>
      <c r="AA299" s="28"/>
      <c r="AB299"/>
      <c r="AC299"/>
      <c r="AD299"/>
      <c r="AE299"/>
    </row>
    <row r="300" spans="25:31" s="3" customFormat="1" x14ac:dyDescent="0.2">
      <c r="Y300"/>
      <c r="Z300"/>
      <c r="AA300" s="28"/>
      <c r="AB300"/>
      <c r="AC300"/>
      <c r="AD300"/>
      <c r="AE300"/>
    </row>
    <row r="301" spans="25:31" s="3" customFormat="1" x14ac:dyDescent="0.2">
      <c r="Y301"/>
      <c r="Z301"/>
      <c r="AA301" s="28"/>
      <c r="AB301"/>
      <c r="AC301"/>
      <c r="AD301"/>
      <c r="AE301"/>
    </row>
    <row r="302" spans="25:31" s="3" customFormat="1" x14ac:dyDescent="0.2">
      <c r="Y302"/>
      <c r="Z302"/>
      <c r="AA302" s="28"/>
      <c r="AB302"/>
      <c r="AC302"/>
      <c r="AD302"/>
      <c r="AE302"/>
    </row>
    <row r="303" spans="25:31" s="3" customFormat="1" x14ac:dyDescent="0.2">
      <c r="Y303"/>
      <c r="Z303"/>
      <c r="AA303" s="28"/>
      <c r="AB303"/>
      <c r="AC303"/>
      <c r="AD303"/>
      <c r="AE303"/>
    </row>
    <row r="304" spans="25:31" s="3" customFormat="1" x14ac:dyDescent="0.2">
      <c r="Y304"/>
      <c r="Z304"/>
      <c r="AA304" s="28"/>
      <c r="AB304"/>
      <c r="AC304"/>
      <c r="AD304"/>
      <c r="AE304"/>
    </row>
    <row r="305" spans="25:31" s="3" customFormat="1" x14ac:dyDescent="0.2">
      <c r="Y305"/>
      <c r="Z305"/>
      <c r="AA305" s="28"/>
      <c r="AB305"/>
      <c r="AC305"/>
      <c r="AD305"/>
      <c r="AE305"/>
    </row>
    <row r="306" spans="25:31" s="3" customFormat="1" x14ac:dyDescent="0.2">
      <c r="Y306"/>
      <c r="Z306"/>
      <c r="AA306" s="28"/>
      <c r="AB306"/>
      <c r="AC306"/>
      <c r="AD306"/>
      <c r="AE306"/>
    </row>
    <row r="307" spans="25:31" s="3" customFormat="1" x14ac:dyDescent="0.2">
      <c r="Y307"/>
      <c r="Z307"/>
      <c r="AA307" s="28"/>
      <c r="AB307"/>
      <c r="AC307"/>
      <c r="AD307"/>
      <c r="AE307"/>
    </row>
    <row r="308" spans="25:31" s="3" customFormat="1" x14ac:dyDescent="0.2">
      <c r="Y308"/>
      <c r="Z308"/>
      <c r="AA308" s="28"/>
      <c r="AB308"/>
      <c r="AC308"/>
      <c r="AD308"/>
      <c r="AE308"/>
    </row>
    <row r="309" spans="25:31" s="3" customFormat="1" x14ac:dyDescent="0.2">
      <c r="Y309"/>
      <c r="Z309"/>
      <c r="AA309" s="28"/>
      <c r="AB309"/>
      <c r="AC309"/>
      <c r="AD309"/>
      <c r="AE309"/>
    </row>
    <row r="310" spans="25:31" s="3" customFormat="1" x14ac:dyDescent="0.2">
      <c r="Y310"/>
      <c r="Z310"/>
      <c r="AA310" s="28"/>
      <c r="AB310"/>
      <c r="AC310"/>
      <c r="AD310"/>
      <c r="AE310"/>
    </row>
    <row r="311" spans="25:31" s="3" customFormat="1" x14ac:dyDescent="0.2">
      <c r="Y311"/>
      <c r="Z311"/>
      <c r="AA311" s="28"/>
      <c r="AB311"/>
      <c r="AC311"/>
      <c r="AD311"/>
      <c r="AE311"/>
    </row>
    <row r="312" spans="25:31" s="3" customFormat="1" x14ac:dyDescent="0.2">
      <c r="Y312"/>
      <c r="Z312"/>
      <c r="AA312" s="28"/>
      <c r="AB312"/>
      <c r="AC312"/>
      <c r="AD312"/>
      <c r="AE312"/>
    </row>
    <row r="313" spans="25:31" s="3" customFormat="1" x14ac:dyDescent="0.2">
      <c r="Y313"/>
      <c r="Z313"/>
      <c r="AA313" s="28"/>
      <c r="AB313"/>
      <c r="AC313"/>
      <c r="AD313"/>
      <c r="AE313"/>
    </row>
    <row r="314" spans="25:31" s="3" customFormat="1" x14ac:dyDescent="0.2">
      <c r="Y314"/>
      <c r="Z314"/>
      <c r="AA314" s="28"/>
      <c r="AB314"/>
      <c r="AC314"/>
      <c r="AD314"/>
      <c r="AE314"/>
    </row>
    <row r="315" spans="25:31" s="3" customFormat="1" x14ac:dyDescent="0.2">
      <c r="Y315"/>
      <c r="Z315"/>
      <c r="AA315" s="28"/>
      <c r="AB315"/>
      <c r="AC315"/>
      <c r="AD315"/>
      <c r="AE315"/>
    </row>
    <row r="316" spans="25:31" s="3" customFormat="1" x14ac:dyDescent="0.2">
      <c r="Y316"/>
      <c r="Z316"/>
      <c r="AA316" s="28"/>
      <c r="AB316"/>
      <c r="AC316"/>
      <c r="AD316"/>
      <c r="AE316"/>
    </row>
    <row r="317" spans="25:31" s="3" customFormat="1" x14ac:dyDescent="0.2">
      <c r="Y317"/>
      <c r="Z317"/>
      <c r="AA317" s="28"/>
      <c r="AB317"/>
      <c r="AC317"/>
      <c r="AD317"/>
      <c r="AE317"/>
    </row>
    <row r="318" spans="25:31" s="3" customFormat="1" x14ac:dyDescent="0.2">
      <c r="Y318"/>
      <c r="Z318"/>
      <c r="AA318" s="28"/>
      <c r="AB318"/>
      <c r="AC318"/>
      <c r="AD318"/>
      <c r="AE318"/>
    </row>
    <row r="319" spans="25:31" s="3" customFormat="1" x14ac:dyDescent="0.2">
      <c r="Y319"/>
      <c r="Z319"/>
      <c r="AA319" s="28"/>
      <c r="AB319"/>
      <c r="AC319"/>
      <c r="AD319"/>
      <c r="AE319"/>
    </row>
    <row r="320" spans="25:31" s="3" customFormat="1" x14ac:dyDescent="0.2">
      <c r="Y320"/>
      <c r="Z320"/>
      <c r="AA320" s="28"/>
      <c r="AB320"/>
      <c r="AC320"/>
      <c r="AD320"/>
      <c r="AE320"/>
    </row>
    <row r="321" spans="25:31" s="3" customFormat="1" x14ac:dyDescent="0.2">
      <c r="Y321"/>
      <c r="Z321"/>
      <c r="AA321" s="28"/>
      <c r="AB321"/>
      <c r="AC321"/>
      <c r="AD321"/>
      <c r="AE321"/>
    </row>
    <row r="322" spans="25:31" s="3" customFormat="1" x14ac:dyDescent="0.2">
      <c r="Y322"/>
      <c r="Z322"/>
      <c r="AA322" s="28"/>
      <c r="AB322"/>
      <c r="AC322"/>
      <c r="AD322"/>
      <c r="AE322"/>
    </row>
    <row r="323" spans="25:31" s="3" customFormat="1" x14ac:dyDescent="0.2">
      <c r="Y323"/>
      <c r="Z323"/>
      <c r="AA323" s="28"/>
      <c r="AB323"/>
      <c r="AC323"/>
      <c r="AD323"/>
      <c r="AE323"/>
    </row>
    <row r="324" spans="25:31" s="3" customFormat="1" x14ac:dyDescent="0.2">
      <c r="Y324"/>
      <c r="Z324"/>
      <c r="AA324" s="28"/>
      <c r="AB324"/>
      <c r="AC324"/>
      <c r="AD324"/>
      <c r="AE324"/>
    </row>
    <row r="325" spans="25:31" s="3" customFormat="1" x14ac:dyDescent="0.2">
      <c r="Y325"/>
      <c r="Z325"/>
      <c r="AA325" s="28"/>
      <c r="AB325"/>
      <c r="AC325"/>
      <c r="AD325"/>
      <c r="AE325"/>
    </row>
    <row r="326" spans="25:31" s="3" customFormat="1" x14ac:dyDescent="0.2">
      <c r="Y326"/>
      <c r="Z326"/>
      <c r="AA326" s="28"/>
      <c r="AB326"/>
      <c r="AC326"/>
      <c r="AD326"/>
      <c r="AE326"/>
    </row>
    <row r="327" spans="25:31" s="3" customFormat="1" x14ac:dyDescent="0.2">
      <c r="Y327"/>
      <c r="Z327"/>
      <c r="AA327" s="28"/>
      <c r="AB327"/>
      <c r="AC327"/>
      <c r="AD327"/>
      <c r="AE327"/>
    </row>
    <row r="328" spans="25:31" s="3" customFormat="1" x14ac:dyDescent="0.2">
      <c r="Y328"/>
      <c r="Z328"/>
      <c r="AA328" s="28"/>
      <c r="AB328"/>
      <c r="AC328"/>
      <c r="AD328"/>
      <c r="AE328"/>
    </row>
    <row r="329" spans="25:31" s="3" customFormat="1" x14ac:dyDescent="0.2">
      <c r="Y329"/>
      <c r="Z329"/>
      <c r="AA329" s="28"/>
      <c r="AB329"/>
      <c r="AC329"/>
      <c r="AD329"/>
      <c r="AE329"/>
    </row>
    <row r="330" spans="25:31" s="3" customFormat="1" x14ac:dyDescent="0.2">
      <c r="Y330"/>
      <c r="Z330"/>
      <c r="AA330" s="28"/>
      <c r="AB330"/>
      <c r="AC330"/>
      <c r="AD330"/>
      <c r="AE330"/>
    </row>
    <row r="331" spans="25:31" s="3" customFormat="1" x14ac:dyDescent="0.2">
      <c r="Y331"/>
      <c r="Z331"/>
      <c r="AA331" s="28"/>
      <c r="AB331"/>
      <c r="AC331"/>
      <c r="AD331"/>
      <c r="AE331"/>
    </row>
    <row r="332" spans="25:31" s="3" customFormat="1" x14ac:dyDescent="0.2">
      <c r="Y332"/>
      <c r="Z332"/>
      <c r="AA332" s="28"/>
      <c r="AB332"/>
      <c r="AC332"/>
      <c r="AD332"/>
      <c r="AE332"/>
    </row>
    <row r="333" spans="25:31" s="3" customFormat="1" x14ac:dyDescent="0.2">
      <c r="Y333"/>
      <c r="Z333"/>
      <c r="AA333" s="28"/>
      <c r="AB333"/>
      <c r="AC333"/>
      <c r="AD333"/>
      <c r="AE333"/>
    </row>
    <row r="334" spans="25:31" s="3" customFormat="1" x14ac:dyDescent="0.2">
      <c r="Y334"/>
      <c r="Z334"/>
      <c r="AA334" s="28"/>
      <c r="AB334"/>
      <c r="AC334"/>
      <c r="AD334"/>
      <c r="AE334"/>
    </row>
    <row r="335" spans="25:31" s="3" customFormat="1" x14ac:dyDescent="0.2">
      <c r="Y335"/>
      <c r="Z335"/>
      <c r="AA335" s="28"/>
      <c r="AB335"/>
      <c r="AC335"/>
      <c r="AD335"/>
      <c r="AE335"/>
    </row>
    <row r="336" spans="25:31" s="3" customFormat="1" x14ac:dyDescent="0.2">
      <c r="Y336"/>
      <c r="Z336"/>
      <c r="AA336" s="28"/>
      <c r="AB336"/>
      <c r="AC336"/>
      <c r="AD336"/>
      <c r="AE336"/>
    </row>
    <row r="337" spans="25:31" s="3" customFormat="1" x14ac:dyDescent="0.2">
      <c r="Y337"/>
      <c r="Z337"/>
      <c r="AA337" s="28"/>
      <c r="AB337"/>
      <c r="AC337"/>
      <c r="AD337"/>
      <c r="AE337"/>
    </row>
    <row r="338" spans="25:31" s="3" customFormat="1" x14ac:dyDescent="0.2">
      <c r="Y338"/>
      <c r="Z338"/>
      <c r="AA338" s="28"/>
      <c r="AB338"/>
      <c r="AC338"/>
      <c r="AD338"/>
      <c r="AE338"/>
    </row>
    <row r="339" spans="25:31" s="3" customFormat="1" x14ac:dyDescent="0.2">
      <c r="Y339"/>
      <c r="Z339"/>
      <c r="AA339" s="28"/>
      <c r="AB339"/>
      <c r="AC339"/>
      <c r="AD339"/>
      <c r="AE339"/>
    </row>
    <row r="340" spans="25:31" s="3" customFormat="1" x14ac:dyDescent="0.2">
      <c r="Y340"/>
      <c r="Z340"/>
      <c r="AA340" s="28"/>
      <c r="AB340"/>
      <c r="AC340"/>
      <c r="AD340"/>
      <c r="AE340"/>
    </row>
    <row r="341" spans="25:31" s="3" customFormat="1" x14ac:dyDescent="0.2">
      <c r="Y341"/>
      <c r="Z341"/>
      <c r="AA341" s="28"/>
      <c r="AB341"/>
      <c r="AC341"/>
      <c r="AD341"/>
      <c r="AE341"/>
    </row>
    <row r="342" spans="25:31" s="3" customFormat="1" x14ac:dyDescent="0.2">
      <c r="Y342"/>
      <c r="Z342"/>
      <c r="AA342" s="28"/>
      <c r="AB342"/>
      <c r="AC342"/>
      <c r="AD342"/>
      <c r="AE342"/>
    </row>
    <row r="343" spans="25:31" s="3" customFormat="1" x14ac:dyDescent="0.2">
      <c r="Y343"/>
      <c r="Z343"/>
      <c r="AA343" s="28"/>
      <c r="AB343"/>
      <c r="AC343"/>
      <c r="AD343"/>
      <c r="AE343"/>
    </row>
    <row r="344" spans="25:31" s="3" customFormat="1" x14ac:dyDescent="0.2">
      <c r="Y344"/>
      <c r="Z344"/>
      <c r="AA344" s="28"/>
      <c r="AB344"/>
      <c r="AC344"/>
      <c r="AD344"/>
      <c r="AE344"/>
    </row>
    <row r="345" spans="25:31" s="3" customFormat="1" x14ac:dyDescent="0.2">
      <c r="Y345"/>
      <c r="Z345"/>
      <c r="AA345" s="28"/>
      <c r="AB345"/>
      <c r="AC345"/>
      <c r="AD345"/>
      <c r="AE345"/>
    </row>
    <row r="346" spans="25:31" s="3" customFormat="1" x14ac:dyDescent="0.2">
      <c r="Y346"/>
      <c r="Z346"/>
      <c r="AA346" s="28"/>
      <c r="AB346"/>
      <c r="AC346"/>
      <c r="AD346"/>
      <c r="AE346"/>
    </row>
    <row r="347" spans="25:31" s="3" customFormat="1" x14ac:dyDescent="0.2">
      <c r="Y347"/>
      <c r="Z347"/>
      <c r="AA347" s="28"/>
      <c r="AB347"/>
      <c r="AC347"/>
      <c r="AD347"/>
      <c r="AE347"/>
    </row>
    <row r="348" spans="25:31" s="3" customFormat="1" x14ac:dyDescent="0.2">
      <c r="Y348"/>
      <c r="Z348"/>
      <c r="AA348" s="28"/>
      <c r="AB348"/>
      <c r="AC348"/>
      <c r="AD348"/>
      <c r="AE348"/>
    </row>
    <row r="349" spans="25:31" s="3" customFormat="1" x14ac:dyDescent="0.2">
      <c r="Y349"/>
      <c r="Z349"/>
      <c r="AA349" s="28"/>
      <c r="AB349"/>
      <c r="AC349"/>
      <c r="AD349"/>
      <c r="AE349"/>
    </row>
    <row r="350" spans="25:31" s="3" customFormat="1" x14ac:dyDescent="0.2">
      <c r="Y350"/>
      <c r="Z350"/>
      <c r="AA350" s="28"/>
      <c r="AB350"/>
      <c r="AC350"/>
      <c r="AD350"/>
      <c r="AE350"/>
    </row>
    <row r="351" spans="25:31" s="3" customFormat="1" x14ac:dyDescent="0.2">
      <c r="Y351"/>
      <c r="Z351"/>
      <c r="AA351" s="28"/>
      <c r="AB351"/>
      <c r="AC351"/>
      <c r="AD351"/>
      <c r="AE351"/>
    </row>
    <row r="352" spans="25:31" s="3" customFormat="1" x14ac:dyDescent="0.2">
      <c r="Y352"/>
      <c r="Z352"/>
      <c r="AA352" s="28"/>
      <c r="AB352"/>
      <c r="AC352"/>
      <c r="AD352"/>
      <c r="AE352"/>
    </row>
    <row r="353" spans="25:31" s="3" customFormat="1" x14ac:dyDescent="0.2">
      <c r="Y353"/>
      <c r="Z353"/>
      <c r="AA353" s="28"/>
      <c r="AB353"/>
      <c r="AC353"/>
      <c r="AD353"/>
      <c r="AE353"/>
    </row>
    <row r="354" spans="25:31" s="3" customFormat="1" x14ac:dyDescent="0.2">
      <c r="Y354"/>
      <c r="Z354"/>
      <c r="AA354" s="28"/>
      <c r="AB354"/>
      <c r="AC354"/>
      <c r="AD354"/>
      <c r="AE354"/>
    </row>
    <row r="355" spans="25:31" s="3" customFormat="1" x14ac:dyDescent="0.2">
      <c r="Y355"/>
      <c r="Z355"/>
      <c r="AA355" s="28"/>
      <c r="AB355"/>
      <c r="AC355"/>
      <c r="AD355"/>
      <c r="AE355"/>
    </row>
    <row r="356" spans="25:31" s="3" customFormat="1" x14ac:dyDescent="0.2">
      <c r="Y356"/>
      <c r="Z356"/>
      <c r="AA356" s="28"/>
      <c r="AB356"/>
      <c r="AC356"/>
      <c r="AD356"/>
      <c r="AE356"/>
    </row>
    <row r="357" spans="25:31" s="3" customFormat="1" x14ac:dyDescent="0.2">
      <c r="Y357"/>
      <c r="Z357"/>
      <c r="AA357" s="28"/>
      <c r="AB357"/>
      <c r="AC357"/>
      <c r="AD357"/>
      <c r="AE357"/>
    </row>
    <row r="358" spans="25:31" s="3" customFormat="1" x14ac:dyDescent="0.2">
      <c r="Y358"/>
      <c r="Z358"/>
      <c r="AA358" s="28"/>
      <c r="AB358"/>
      <c r="AC358"/>
      <c r="AD358"/>
      <c r="AE358"/>
    </row>
    <row r="359" spans="25:31" s="3" customFormat="1" x14ac:dyDescent="0.2">
      <c r="Y359"/>
      <c r="Z359"/>
      <c r="AA359" s="28"/>
      <c r="AB359"/>
      <c r="AC359"/>
      <c r="AD359"/>
      <c r="AE359"/>
    </row>
    <row r="360" spans="25:31" s="3" customFormat="1" x14ac:dyDescent="0.2">
      <c r="Y360"/>
      <c r="Z360"/>
      <c r="AA360" s="28"/>
      <c r="AB360"/>
      <c r="AC360"/>
      <c r="AD360"/>
      <c r="AE360"/>
    </row>
    <row r="361" spans="25:31" s="3" customFormat="1" x14ac:dyDescent="0.2">
      <c r="Y361"/>
      <c r="Z361"/>
      <c r="AA361" s="28"/>
      <c r="AB361"/>
      <c r="AC361"/>
      <c r="AD361"/>
      <c r="AE361"/>
    </row>
    <row r="362" spans="25:31" s="3" customFormat="1" x14ac:dyDescent="0.2">
      <c r="Y362"/>
      <c r="Z362"/>
      <c r="AA362" s="28"/>
      <c r="AB362"/>
      <c r="AC362"/>
      <c r="AD362"/>
      <c r="AE362"/>
    </row>
    <row r="363" spans="25:31" s="3" customFormat="1" x14ac:dyDescent="0.2">
      <c r="Y363"/>
      <c r="Z363"/>
      <c r="AA363" s="28"/>
      <c r="AB363"/>
      <c r="AC363"/>
      <c r="AD363"/>
      <c r="AE363"/>
    </row>
    <row r="364" spans="25:31" s="3" customFormat="1" x14ac:dyDescent="0.2">
      <c r="Y364"/>
      <c r="Z364"/>
      <c r="AA364" s="28"/>
      <c r="AB364"/>
      <c r="AC364"/>
      <c r="AD364"/>
      <c r="AE364"/>
    </row>
    <row r="365" spans="25:31" s="3" customFormat="1" x14ac:dyDescent="0.2">
      <c r="Y365"/>
      <c r="Z365"/>
      <c r="AA365" s="28"/>
      <c r="AB365"/>
      <c r="AC365"/>
      <c r="AD365"/>
      <c r="AE365"/>
    </row>
    <row r="366" spans="25:31" s="3" customFormat="1" x14ac:dyDescent="0.2">
      <c r="Y366"/>
      <c r="Z366"/>
      <c r="AA366" s="28"/>
      <c r="AB366"/>
      <c r="AC366"/>
      <c r="AD366"/>
      <c r="AE366"/>
    </row>
    <row r="367" spans="25:31" s="3" customFormat="1" x14ac:dyDescent="0.2">
      <c r="Y367"/>
      <c r="Z367"/>
      <c r="AA367" s="28"/>
      <c r="AB367"/>
      <c r="AC367"/>
      <c r="AD367"/>
      <c r="AE367"/>
    </row>
    <row r="368" spans="25:31" s="3" customFormat="1" x14ac:dyDescent="0.2">
      <c r="Y368"/>
      <c r="Z368"/>
      <c r="AA368" s="28"/>
      <c r="AB368"/>
      <c r="AC368"/>
      <c r="AD368"/>
      <c r="AE368"/>
    </row>
    <row r="369" spans="25:31" s="3" customFormat="1" x14ac:dyDescent="0.2">
      <c r="Y369"/>
      <c r="Z369"/>
      <c r="AA369" s="28"/>
      <c r="AB369"/>
      <c r="AC369"/>
      <c r="AD369"/>
      <c r="AE369"/>
    </row>
    <row r="370" spans="25:31" s="3" customFormat="1" x14ac:dyDescent="0.2">
      <c r="Y370"/>
      <c r="Z370"/>
      <c r="AA370" s="28"/>
      <c r="AB370"/>
      <c r="AC370"/>
      <c r="AD370"/>
      <c r="AE370"/>
    </row>
    <row r="371" spans="25:31" s="3" customFormat="1" x14ac:dyDescent="0.2">
      <c r="Y371"/>
      <c r="Z371"/>
      <c r="AA371" s="28"/>
      <c r="AB371"/>
      <c r="AC371"/>
      <c r="AD371"/>
      <c r="AE371"/>
    </row>
    <row r="372" spans="25:31" s="3" customFormat="1" x14ac:dyDescent="0.2">
      <c r="Y372"/>
      <c r="Z372"/>
      <c r="AA372" s="28"/>
      <c r="AB372"/>
      <c r="AC372"/>
      <c r="AD372"/>
      <c r="AE372"/>
    </row>
    <row r="373" spans="25:31" s="3" customFormat="1" x14ac:dyDescent="0.2">
      <c r="Y373"/>
      <c r="Z373"/>
      <c r="AA373" s="28"/>
      <c r="AB373"/>
      <c r="AC373"/>
      <c r="AD373"/>
      <c r="AE373"/>
    </row>
    <row r="374" spans="25:31" s="3" customFormat="1" x14ac:dyDescent="0.2">
      <c r="Y374"/>
      <c r="Z374"/>
      <c r="AA374" s="28"/>
      <c r="AB374"/>
      <c r="AC374"/>
      <c r="AD374"/>
      <c r="AE374"/>
    </row>
    <row r="375" spans="25:31" s="3" customFormat="1" x14ac:dyDescent="0.2">
      <c r="Y375"/>
      <c r="Z375"/>
      <c r="AA375" s="28"/>
      <c r="AB375"/>
      <c r="AC375"/>
      <c r="AD375"/>
      <c r="AE375"/>
    </row>
    <row r="376" spans="25:31" s="3" customFormat="1" x14ac:dyDescent="0.2">
      <c r="Y376"/>
      <c r="Z376"/>
      <c r="AA376" s="28"/>
      <c r="AB376"/>
      <c r="AC376"/>
      <c r="AD376"/>
      <c r="AE376"/>
    </row>
    <row r="377" spans="25:31" s="3" customFormat="1" x14ac:dyDescent="0.2">
      <c r="Y377"/>
      <c r="Z377"/>
      <c r="AA377" s="28"/>
      <c r="AB377"/>
      <c r="AC377"/>
      <c r="AD377"/>
      <c r="AE377"/>
    </row>
    <row r="378" spans="25:31" s="3" customFormat="1" x14ac:dyDescent="0.2">
      <c r="Y378"/>
      <c r="Z378"/>
      <c r="AA378" s="28"/>
      <c r="AB378"/>
      <c r="AC378"/>
      <c r="AD378"/>
      <c r="AE378"/>
    </row>
    <row r="379" spans="25:31" s="3" customFormat="1" x14ac:dyDescent="0.2">
      <c r="Y379"/>
      <c r="Z379"/>
      <c r="AA379" s="28"/>
      <c r="AB379"/>
      <c r="AC379"/>
      <c r="AD379"/>
      <c r="AE379"/>
    </row>
    <row r="380" spans="25:31" s="3" customFormat="1" x14ac:dyDescent="0.2">
      <c r="Y380"/>
      <c r="Z380"/>
      <c r="AA380" s="28"/>
      <c r="AB380"/>
      <c r="AC380"/>
      <c r="AD380"/>
      <c r="AE380"/>
    </row>
    <row r="381" spans="25:31" s="3" customFormat="1" x14ac:dyDescent="0.2">
      <c r="Y381"/>
      <c r="Z381"/>
      <c r="AA381" s="28"/>
      <c r="AB381"/>
      <c r="AC381"/>
      <c r="AD381"/>
      <c r="AE381"/>
    </row>
    <row r="382" spans="25:31" s="3" customFormat="1" x14ac:dyDescent="0.2">
      <c r="Y382"/>
      <c r="Z382"/>
      <c r="AA382" s="28"/>
      <c r="AB382"/>
      <c r="AC382"/>
      <c r="AD382"/>
      <c r="AE382"/>
    </row>
    <row r="383" spans="25:31" s="3" customFormat="1" x14ac:dyDescent="0.2">
      <c r="Y383"/>
      <c r="Z383"/>
      <c r="AA383" s="28"/>
      <c r="AB383"/>
      <c r="AC383"/>
      <c r="AD383"/>
      <c r="AE383"/>
    </row>
    <row r="384" spans="25:31" s="3" customFormat="1" x14ac:dyDescent="0.2">
      <c r="Y384"/>
      <c r="Z384"/>
      <c r="AA384" s="28"/>
      <c r="AB384"/>
      <c r="AC384"/>
      <c r="AD384"/>
      <c r="AE384"/>
    </row>
    <row r="385" spans="25:31" s="3" customFormat="1" x14ac:dyDescent="0.2">
      <c r="Y385"/>
      <c r="Z385"/>
      <c r="AA385" s="28"/>
      <c r="AB385"/>
      <c r="AC385"/>
      <c r="AD385"/>
      <c r="AE385"/>
    </row>
    <row r="386" spans="25:31" s="3" customFormat="1" x14ac:dyDescent="0.2">
      <c r="Y386"/>
      <c r="Z386"/>
      <c r="AA386" s="28"/>
      <c r="AB386"/>
      <c r="AC386"/>
      <c r="AD386"/>
      <c r="AE386"/>
    </row>
    <row r="387" spans="25:31" s="3" customFormat="1" x14ac:dyDescent="0.2">
      <c r="Y387"/>
      <c r="Z387"/>
      <c r="AA387" s="28"/>
      <c r="AB387"/>
      <c r="AC387"/>
      <c r="AD387"/>
      <c r="AE387"/>
    </row>
    <row r="388" spans="25:31" s="3" customFormat="1" x14ac:dyDescent="0.2">
      <c r="Y388"/>
      <c r="Z388"/>
      <c r="AA388" s="28"/>
      <c r="AB388"/>
      <c r="AC388"/>
      <c r="AD388"/>
      <c r="AE388"/>
    </row>
    <row r="389" spans="25:31" s="3" customFormat="1" x14ac:dyDescent="0.2">
      <c r="Y389"/>
      <c r="Z389"/>
      <c r="AA389" s="28"/>
      <c r="AB389"/>
      <c r="AC389"/>
      <c r="AD389"/>
      <c r="AE389"/>
    </row>
    <row r="390" spans="25:31" s="3" customFormat="1" x14ac:dyDescent="0.2">
      <c r="Y390"/>
      <c r="Z390"/>
      <c r="AA390" s="28"/>
      <c r="AB390"/>
      <c r="AC390"/>
      <c r="AD390"/>
      <c r="AE390"/>
    </row>
    <row r="391" spans="25:31" s="3" customFormat="1" x14ac:dyDescent="0.2">
      <c r="Y391"/>
      <c r="Z391"/>
      <c r="AA391" s="28"/>
      <c r="AB391"/>
      <c r="AC391"/>
      <c r="AD391"/>
      <c r="AE391"/>
    </row>
    <row r="392" spans="25:31" s="3" customFormat="1" x14ac:dyDescent="0.2">
      <c r="Y392"/>
      <c r="Z392"/>
      <c r="AA392" s="28"/>
      <c r="AB392"/>
      <c r="AC392"/>
      <c r="AD392"/>
      <c r="AE392"/>
    </row>
    <row r="393" spans="25:31" s="3" customFormat="1" x14ac:dyDescent="0.2">
      <c r="Y393"/>
      <c r="Z393"/>
      <c r="AA393" s="28"/>
      <c r="AB393"/>
      <c r="AC393"/>
      <c r="AD393"/>
      <c r="AE393"/>
    </row>
    <row r="394" spans="25:31" s="3" customFormat="1" x14ac:dyDescent="0.2">
      <c r="Y394"/>
      <c r="Z394"/>
      <c r="AA394" s="28"/>
      <c r="AB394"/>
      <c r="AC394"/>
      <c r="AD394"/>
      <c r="AE394"/>
    </row>
    <row r="395" spans="25:31" s="3" customFormat="1" x14ac:dyDescent="0.2">
      <c r="Y395"/>
      <c r="Z395"/>
      <c r="AA395" s="28"/>
      <c r="AB395"/>
      <c r="AC395"/>
      <c r="AD395"/>
      <c r="AE395"/>
    </row>
    <row r="396" spans="25:31" s="3" customFormat="1" x14ac:dyDescent="0.2">
      <c r="Y396"/>
      <c r="Z396"/>
      <c r="AA396" s="28"/>
      <c r="AB396"/>
      <c r="AC396"/>
      <c r="AD396"/>
      <c r="AE396"/>
    </row>
    <row r="397" spans="25:31" s="3" customFormat="1" x14ac:dyDescent="0.2">
      <c r="Y397"/>
      <c r="Z397"/>
      <c r="AA397" s="28"/>
      <c r="AB397"/>
      <c r="AC397"/>
      <c r="AD397"/>
      <c r="AE397"/>
    </row>
    <row r="398" spans="25:31" s="3" customFormat="1" x14ac:dyDescent="0.2">
      <c r="Y398"/>
      <c r="Z398"/>
      <c r="AA398" s="28"/>
      <c r="AB398"/>
      <c r="AC398"/>
      <c r="AD398"/>
      <c r="AE398"/>
    </row>
    <row r="399" spans="25:31" s="3" customFormat="1" x14ac:dyDescent="0.2">
      <c r="Y399"/>
      <c r="Z399"/>
      <c r="AA399" s="28"/>
      <c r="AB399"/>
      <c r="AC399"/>
      <c r="AD399"/>
      <c r="AE399"/>
    </row>
    <row r="400" spans="25:31" s="3" customFormat="1" x14ac:dyDescent="0.2">
      <c r="Y400"/>
      <c r="Z400"/>
      <c r="AA400" s="28"/>
      <c r="AB400"/>
      <c r="AC400"/>
      <c r="AD400"/>
      <c r="AE400"/>
    </row>
    <row r="401" spans="25:31" s="3" customFormat="1" x14ac:dyDescent="0.2">
      <c r="Y401"/>
      <c r="Z401"/>
      <c r="AA401" s="28"/>
      <c r="AB401"/>
      <c r="AC401"/>
      <c r="AD401"/>
      <c r="AE401"/>
    </row>
    <row r="402" spans="25:31" s="3" customFormat="1" x14ac:dyDescent="0.2">
      <c r="Y402"/>
      <c r="Z402"/>
      <c r="AA402" s="28"/>
      <c r="AB402"/>
      <c r="AC402"/>
      <c r="AD402"/>
      <c r="AE402"/>
    </row>
    <row r="403" spans="25:31" s="3" customFormat="1" x14ac:dyDescent="0.2">
      <c r="Y403"/>
      <c r="Z403"/>
      <c r="AA403" s="28"/>
      <c r="AB403"/>
      <c r="AC403"/>
      <c r="AD403"/>
      <c r="AE403"/>
    </row>
    <row r="404" spans="25:31" s="3" customFormat="1" x14ac:dyDescent="0.2">
      <c r="Y404"/>
      <c r="Z404"/>
      <c r="AA404" s="28"/>
      <c r="AB404"/>
      <c r="AC404"/>
      <c r="AD404"/>
      <c r="AE404"/>
    </row>
    <row r="405" spans="25:31" s="3" customFormat="1" x14ac:dyDescent="0.2">
      <c r="Y405"/>
      <c r="Z405"/>
      <c r="AA405" s="28"/>
      <c r="AB405"/>
      <c r="AC405"/>
      <c r="AD405"/>
      <c r="AE405"/>
    </row>
    <row r="406" spans="25:31" s="3" customFormat="1" x14ac:dyDescent="0.2">
      <c r="Y406"/>
      <c r="Z406"/>
      <c r="AA406" s="28"/>
      <c r="AB406"/>
      <c r="AC406"/>
      <c r="AD406"/>
      <c r="AE406"/>
    </row>
    <row r="407" spans="25:31" s="3" customFormat="1" x14ac:dyDescent="0.2">
      <c r="Y407"/>
      <c r="Z407"/>
      <c r="AA407" s="28"/>
      <c r="AB407"/>
      <c r="AC407"/>
      <c r="AD407"/>
      <c r="AE407"/>
    </row>
    <row r="408" spans="25:31" s="3" customFormat="1" x14ac:dyDescent="0.2">
      <c r="Y408"/>
      <c r="Z408"/>
      <c r="AA408" s="28"/>
      <c r="AB408"/>
      <c r="AC408"/>
      <c r="AD408"/>
      <c r="AE408"/>
    </row>
    <row r="409" spans="25:31" s="3" customFormat="1" x14ac:dyDescent="0.2">
      <c r="Y409"/>
      <c r="Z409"/>
      <c r="AA409" s="28"/>
      <c r="AB409"/>
      <c r="AC409"/>
      <c r="AD409"/>
      <c r="AE409"/>
    </row>
    <row r="410" spans="25:31" s="3" customFormat="1" x14ac:dyDescent="0.2">
      <c r="Y410"/>
      <c r="Z410"/>
      <c r="AA410" s="28"/>
      <c r="AB410"/>
      <c r="AC410"/>
      <c r="AD410"/>
      <c r="AE410"/>
    </row>
    <row r="411" spans="25:31" s="3" customFormat="1" x14ac:dyDescent="0.2">
      <c r="Y411"/>
      <c r="Z411"/>
      <c r="AA411" s="28"/>
      <c r="AB411"/>
      <c r="AC411"/>
      <c r="AD411"/>
      <c r="AE411"/>
    </row>
    <row r="412" spans="25:31" s="3" customFormat="1" x14ac:dyDescent="0.2">
      <c r="Y412"/>
      <c r="Z412"/>
      <c r="AA412" s="28"/>
      <c r="AB412"/>
      <c r="AC412"/>
      <c r="AD412"/>
      <c r="AE412"/>
    </row>
    <row r="413" spans="25:31" s="3" customFormat="1" x14ac:dyDescent="0.2">
      <c r="Y413"/>
      <c r="Z413"/>
      <c r="AA413" s="28"/>
      <c r="AB413"/>
      <c r="AC413"/>
      <c r="AD413"/>
      <c r="AE413"/>
    </row>
    <row r="414" spans="25:31" s="3" customFormat="1" x14ac:dyDescent="0.2">
      <c r="Y414"/>
      <c r="Z414"/>
      <c r="AA414" s="28"/>
      <c r="AB414"/>
      <c r="AC414"/>
      <c r="AD414"/>
      <c r="AE414"/>
    </row>
    <row r="415" spans="25:31" s="3" customFormat="1" x14ac:dyDescent="0.2">
      <c r="Y415"/>
      <c r="Z415"/>
      <c r="AA415" s="28"/>
      <c r="AB415"/>
      <c r="AC415"/>
      <c r="AD415"/>
      <c r="AE415"/>
    </row>
    <row r="416" spans="25:31" s="3" customFormat="1" x14ac:dyDescent="0.2">
      <c r="Y416"/>
      <c r="Z416"/>
      <c r="AA416" s="28"/>
      <c r="AB416"/>
      <c r="AC416"/>
      <c r="AD416"/>
      <c r="AE416"/>
    </row>
    <row r="417" spans="25:31" s="3" customFormat="1" x14ac:dyDescent="0.2">
      <c r="Y417"/>
      <c r="Z417"/>
      <c r="AA417" s="28"/>
      <c r="AB417"/>
      <c r="AC417"/>
      <c r="AD417"/>
      <c r="AE417"/>
    </row>
    <row r="418" spans="25:31" s="3" customFormat="1" x14ac:dyDescent="0.2">
      <c r="Y418"/>
      <c r="Z418"/>
      <c r="AA418" s="28"/>
      <c r="AB418"/>
      <c r="AC418"/>
      <c r="AD418"/>
      <c r="AE418"/>
    </row>
    <row r="419" spans="25:31" s="3" customFormat="1" x14ac:dyDescent="0.2">
      <c r="Y419"/>
      <c r="Z419"/>
      <c r="AA419" s="28"/>
      <c r="AB419"/>
      <c r="AC419"/>
      <c r="AD419"/>
      <c r="AE419"/>
    </row>
    <row r="420" spans="25:31" s="3" customFormat="1" x14ac:dyDescent="0.2">
      <c r="Y420"/>
      <c r="Z420"/>
      <c r="AA420" s="28"/>
      <c r="AB420"/>
      <c r="AC420"/>
      <c r="AD420"/>
      <c r="AE420"/>
    </row>
    <row r="421" spans="25:31" s="3" customFormat="1" x14ac:dyDescent="0.2">
      <c r="Y421"/>
      <c r="Z421"/>
      <c r="AA421" s="28"/>
      <c r="AB421"/>
      <c r="AC421"/>
      <c r="AD421"/>
      <c r="AE421"/>
    </row>
    <row r="422" spans="25:31" s="3" customFormat="1" x14ac:dyDescent="0.2">
      <c r="Y422"/>
      <c r="Z422"/>
      <c r="AA422" s="28"/>
      <c r="AB422"/>
      <c r="AC422"/>
      <c r="AD422"/>
      <c r="AE422"/>
    </row>
    <row r="423" spans="25:31" s="3" customFormat="1" x14ac:dyDescent="0.2">
      <c r="Y423"/>
      <c r="Z423"/>
      <c r="AA423" s="28"/>
      <c r="AB423"/>
      <c r="AC423"/>
      <c r="AD423"/>
      <c r="AE423"/>
    </row>
    <row r="424" spans="25:31" s="3" customFormat="1" x14ac:dyDescent="0.2">
      <c r="Y424"/>
      <c r="Z424"/>
      <c r="AA424" s="28"/>
      <c r="AB424"/>
      <c r="AC424"/>
      <c r="AD424"/>
      <c r="AE424"/>
    </row>
    <row r="425" spans="25:31" s="3" customFormat="1" x14ac:dyDescent="0.2">
      <c r="Y425"/>
      <c r="Z425"/>
      <c r="AA425" s="28"/>
      <c r="AB425"/>
      <c r="AC425"/>
      <c r="AD425"/>
      <c r="AE425"/>
    </row>
    <row r="426" spans="25:31" s="3" customFormat="1" x14ac:dyDescent="0.2">
      <c r="Y426"/>
      <c r="Z426"/>
      <c r="AA426" s="28"/>
      <c r="AB426"/>
      <c r="AC426"/>
      <c r="AD426"/>
      <c r="AE426"/>
    </row>
    <row r="427" spans="25:31" s="3" customFormat="1" x14ac:dyDescent="0.2">
      <c r="Y427"/>
      <c r="Z427"/>
      <c r="AA427" s="28"/>
      <c r="AB427"/>
      <c r="AC427"/>
      <c r="AD427"/>
      <c r="AE427"/>
    </row>
    <row r="428" spans="25:31" s="3" customFormat="1" x14ac:dyDescent="0.2">
      <c r="Y428"/>
      <c r="Z428"/>
      <c r="AA428" s="28"/>
      <c r="AB428"/>
      <c r="AC428"/>
      <c r="AD428"/>
      <c r="AE428"/>
    </row>
    <row r="429" spans="25:31" s="3" customFormat="1" x14ac:dyDescent="0.2">
      <c r="Y429"/>
      <c r="Z429"/>
      <c r="AA429" s="28"/>
      <c r="AB429"/>
      <c r="AC429"/>
      <c r="AD429"/>
      <c r="AE429"/>
    </row>
    <row r="430" spans="25:31" s="3" customFormat="1" x14ac:dyDescent="0.2">
      <c r="Y430"/>
      <c r="Z430"/>
      <c r="AA430" s="28"/>
      <c r="AB430"/>
      <c r="AC430"/>
      <c r="AD430"/>
      <c r="AE430"/>
    </row>
    <row r="431" spans="25:31" s="3" customFormat="1" x14ac:dyDescent="0.2">
      <c r="Y431"/>
      <c r="Z431"/>
      <c r="AA431" s="28"/>
      <c r="AB431"/>
      <c r="AC431"/>
      <c r="AD431"/>
      <c r="AE431"/>
    </row>
    <row r="432" spans="25:31" s="3" customFormat="1" x14ac:dyDescent="0.2">
      <c r="Y432"/>
      <c r="Z432"/>
      <c r="AA432" s="28"/>
      <c r="AB432"/>
      <c r="AC432"/>
      <c r="AD432"/>
      <c r="AE432"/>
    </row>
    <row r="433" spans="25:31" s="3" customFormat="1" x14ac:dyDescent="0.2">
      <c r="Y433"/>
      <c r="Z433"/>
      <c r="AA433" s="28"/>
      <c r="AB433"/>
      <c r="AC433"/>
      <c r="AD433"/>
      <c r="AE433"/>
    </row>
    <row r="434" spans="25:31" s="3" customFormat="1" x14ac:dyDescent="0.2">
      <c r="Y434"/>
      <c r="Z434"/>
      <c r="AA434" s="28"/>
      <c r="AB434"/>
      <c r="AC434"/>
      <c r="AD434"/>
      <c r="AE434"/>
    </row>
    <row r="435" spans="25:31" s="3" customFormat="1" x14ac:dyDescent="0.2">
      <c r="Y435"/>
      <c r="Z435"/>
      <c r="AA435" s="28"/>
      <c r="AB435"/>
      <c r="AC435"/>
      <c r="AD435"/>
      <c r="AE435"/>
    </row>
    <row r="436" spans="25:31" s="3" customFormat="1" x14ac:dyDescent="0.2">
      <c r="Y436"/>
      <c r="Z436"/>
      <c r="AA436" s="28"/>
      <c r="AB436"/>
      <c r="AC436"/>
      <c r="AD436"/>
      <c r="AE436"/>
    </row>
    <row r="437" spans="25:31" s="3" customFormat="1" x14ac:dyDescent="0.2">
      <c r="Y437"/>
      <c r="Z437"/>
      <c r="AA437" s="28"/>
      <c r="AB437"/>
      <c r="AC437"/>
      <c r="AD437"/>
      <c r="AE437"/>
    </row>
    <row r="438" spans="25:31" s="3" customFormat="1" x14ac:dyDescent="0.2">
      <c r="Y438"/>
      <c r="Z438"/>
      <c r="AA438" s="28"/>
      <c r="AB438"/>
      <c r="AC438"/>
      <c r="AD438"/>
      <c r="AE438"/>
    </row>
    <row r="439" spans="25:31" s="3" customFormat="1" x14ac:dyDescent="0.2">
      <c r="Y439"/>
      <c r="Z439"/>
      <c r="AA439" s="28"/>
      <c r="AB439"/>
      <c r="AC439"/>
      <c r="AD439"/>
      <c r="AE439"/>
    </row>
    <row r="440" spans="25:31" s="3" customFormat="1" x14ac:dyDescent="0.2">
      <c r="Y440"/>
      <c r="Z440"/>
      <c r="AA440" s="28"/>
      <c r="AB440"/>
      <c r="AC440"/>
      <c r="AD440"/>
      <c r="AE440"/>
    </row>
    <row r="441" spans="25:31" s="3" customFormat="1" x14ac:dyDescent="0.2">
      <c r="Y441"/>
      <c r="Z441"/>
      <c r="AA441" s="28"/>
      <c r="AB441"/>
      <c r="AC441"/>
      <c r="AD441"/>
      <c r="AE441"/>
    </row>
    <row r="442" spans="25:31" s="3" customFormat="1" x14ac:dyDescent="0.2">
      <c r="Y442"/>
      <c r="Z442"/>
      <c r="AA442" s="28"/>
      <c r="AB442"/>
      <c r="AC442"/>
      <c r="AD442"/>
      <c r="AE442"/>
    </row>
    <row r="443" spans="25:31" s="3" customFormat="1" x14ac:dyDescent="0.2">
      <c r="Y443"/>
      <c r="Z443"/>
      <c r="AA443" s="28"/>
      <c r="AB443"/>
      <c r="AC443"/>
      <c r="AD443"/>
      <c r="AE443"/>
    </row>
    <row r="444" spans="25:31" s="3" customFormat="1" x14ac:dyDescent="0.2">
      <c r="Y444"/>
      <c r="Z444"/>
      <c r="AA444" s="28"/>
      <c r="AB444"/>
      <c r="AC444"/>
      <c r="AD444"/>
      <c r="AE444"/>
    </row>
    <row r="445" spans="25:31" s="3" customFormat="1" x14ac:dyDescent="0.2">
      <c r="Y445"/>
      <c r="Z445"/>
      <c r="AA445" s="28"/>
      <c r="AB445"/>
      <c r="AC445"/>
      <c r="AD445"/>
      <c r="AE445"/>
    </row>
    <row r="446" spans="25:31" s="3" customFormat="1" x14ac:dyDescent="0.2">
      <c r="Y446"/>
      <c r="Z446"/>
      <c r="AA446" s="28"/>
      <c r="AB446"/>
      <c r="AC446"/>
      <c r="AD446"/>
      <c r="AE446"/>
    </row>
    <row r="447" spans="25:31" s="3" customFormat="1" x14ac:dyDescent="0.2">
      <c r="Y447"/>
      <c r="Z447"/>
      <c r="AA447" s="28"/>
      <c r="AB447"/>
      <c r="AC447"/>
      <c r="AD447"/>
      <c r="AE447"/>
    </row>
    <row r="448" spans="25:31" s="3" customFormat="1" x14ac:dyDescent="0.2">
      <c r="Y448"/>
      <c r="Z448"/>
      <c r="AA448" s="28"/>
      <c r="AB448"/>
      <c r="AC448"/>
      <c r="AD448"/>
      <c r="AE448"/>
    </row>
    <row r="449" spans="25:31" s="3" customFormat="1" x14ac:dyDescent="0.2">
      <c r="Y449"/>
      <c r="Z449"/>
      <c r="AA449" s="28"/>
      <c r="AB449"/>
      <c r="AC449"/>
      <c r="AD449"/>
      <c r="AE449"/>
    </row>
    <row r="450" spans="25:31" s="3" customFormat="1" x14ac:dyDescent="0.2">
      <c r="Y450"/>
      <c r="Z450"/>
      <c r="AA450" s="28"/>
      <c r="AB450"/>
      <c r="AC450"/>
      <c r="AD450"/>
      <c r="AE450"/>
    </row>
    <row r="451" spans="25:31" s="3" customFormat="1" x14ac:dyDescent="0.2">
      <c r="Y451"/>
      <c r="Z451"/>
      <c r="AA451" s="28"/>
      <c r="AB451"/>
      <c r="AC451"/>
      <c r="AD451"/>
      <c r="AE451"/>
    </row>
    <row r="452" spans="25:31" s="3" customFormat="1" x14ac:dyDescent="0.2">
      <c r="Y452"/>
      <c r="Z452"/>
      <c r="AA452" s="28"/>
      <c r="AB452"/>
      <c r="AC452"/>
      <c r="AD452"/>
      <c r="AE452"/>
    </row>
    <row r="453" spans="25:31" s="3" customFormat="1" x14ac:dyDescent="0.2">
      <c r="Y453"/>
      <c r="Z453"/>
      <c r="AA453" s="28"/>
      <c r="AB453"/>
      <c r="AC453"/>
      <c r="AD453"/>
      <c r="AE453"/>
    </row>
    <row r="454" spans="25:31" s="3" customFormat="1" x14ac:dyDescent="0.2">
      <c r="Y454"/>
      <c r="Z454"/>
      <c r="AA454" s="28"/>
      <c r="AB454"/>
      <c r="AC454"/>
      <c r="AD454"/>
      <c r="AE454"/>
    </row>
    <row r="455" spans="25:31" s="3" customFormat="1" x14ac:dyDescent="0.2">
      <c r="Y455"/>
      <c r="Z455"/>
      <c r="AA455" s="28"/>
      <c r="AB455"/>
      <c r="AC455"/>
      <c r="AD455"/>
      <c r="AE455"/>
    </row>
    <row r="456" spans="25:31" s="3" customFormat="1" x14ac:dyDescent="0.2">
      <c r="Y456"/>
      <c r="Z456"/>
      <c r="AA456" s="28"/>
      <c r="AB456"/>
      <c r="AC456"/>
      <c r="AD456"/>
      <c r="AE456"/>
    </row>
    <row r="457" spans="25:31" s="3" customFormat="1" x14ac:dyDescent="0.2">
      <c r="Y457"/>
      <c r="Z457"/>
      <c r="AA457" s="28"/>
      <c r="AB457"/>
      <c r="AC457"/>
      <c r="AD457"/>
      <c r="AE457"/>
    </row>
    <row r="458" spans="25:31" s="3" customFormat="1" x14ac:dyDescent="0.2">
      <c r="Y458"/>
      <c r="Z458"/>
      <c r="AA458" s="28"/>
      <c r="AB458"/>
      <c r="AC458"/>
      <c r="AD458"/>
      <c r="AE458"/>
    </row>
    <row r="459" spans="25:31" s="3" customFormat="1" x14ac:dyDescent="0.2">
      <c r="Y459"/>
      <c r="Z459"/>
      <c r="AA459" s="28"/>
      <c r="AB459"/>
      <c r="AC459"/>
      <c r="AD459"/>
      <c r="AE459"/>
    </row>
    <row r="460" spans="25:31" s="3" customFormat="1" x14ac:dyDescent="0.2">
      <c r="Y460"/>
      <c r="Z460"/>
      <c r="AA460" s="28"/>
      <c r="AB460"/>
      <c r="AC460"/>
      <c r="AD460"/>
      <c r="AE460"/>
    </row>
    <row r="461" spans="25:31" s="3" customFormat="1" x14ac:dyDescent="0.2">
      <c r="Y461"/>
      <c r="Z461"/>
      <c r="AA461" s="28"/>
      <c r="AB461"/>
      <c r="AC461"/>
      <c r="AD461"/>
      <c r="AE461"/>
    </row>
    <row r="462" spans="25:31" s="3" customFormat="1" x14ac:dyDescent="0.2">
      <c r="Y462"/>
      <c r="Z462"/>
      <c r="AA462" s="28"/>
      <c r="AB462"/>
      <c r="AC462"/>
      <c r="AD462"/>
      <c r="AE462"/>
    </row>
    <row r="463" spans="25:31" s="3" customFormat="1" x14ac:dyDescent="0.2">
      <c r="Y463"/>
      <c r="Z463"/>
      <c r="AA463" s="28"/>
      <c r="AB463"/>
      <c r="AC463"/>
      <c r="AD463"/>
      <c r="AE463"/>
    </row>
    <row r="464" spans="25:31" s="3" customFormat="1" x14ac:dyDescent="0.2">
      <c r="Y464"/>
      <c r="Z464"/>
      <c r="AA464" s="28"/>
      <c r="AB464"/>
      <c r="AC464"/>
      <c r="AD464"/>
      <c r="AE464"/>
    </row>
    <row r="465" spans="25:31" s="3" customFormat="1" x14ac:dyDescent="0.2">
      <c r="Y465"/>
      <c r="Z465"/>
      <c r="AA465" s="28"/>
      <c r="AB465"/>
      <c r="AC465"/>
      <c r="AD465"/>
      <c r="AE465"/>
    </row>
    <row r="466" spans="25:31" s="3" customFormat="1" x14ac:dyDescent="0.2">
      <c r="Y466"/>
      <c r="Z466"/>
      <c r="AA466" s="28"/>
      <c r="AB466"/>
      <c r="AC466"/>
      <c r="AD466"/>
      <c r="AE466"/>
    </row>
    <row r="467" spans="25:31" s="3" customFormat="1" x14ac:dyDescent="0.2">
      <c r="Y467"/>
      <c r="Z467"/>
      <c r="AA467" s="28"/>
      <c r="AB467"/>
      <c r="AC467"/>
      <c r="AD467"/>
      <c r="AE467"/>
    </row>
    <row r="468" spans="25:31" s="3" customFormat="1" x14ac:dyDescent="0.2">
      <c r="Y468"/>
      <c r="Z468"/>
      <c r="AA468" s="28"/>
      <c r="AB468"/>
      <c r="AC468"/>
      <c r="AD468"/>
      <c r="AE468"/>
    </row>
    <row r="469" spans="25:31" s="3" customFormat="1" x14ac:dyDescent="0.2">
      <c r="Y469"/>
      <c r="Z469"/>
      <c r="AA469" s="28"/>
      <c r="AB469"/>
      <c r="AC469"/>
      <c r="AD469"/>
      <c r="AE469"/>
    </row>
    <row r="470" spans="25:31" s="3" customFormat="1" x14ac:dyDescent="0.2">
      <c r="Y470"/>
      <c r="Z470"/>
      <c r="AA470" s="28"/>
      <c r="AB470"/>
      <c r="AC470"/>
      <c r="AD470"/>
      <c r="AE470"/>
    </row>
    <row r="471" spans="25:31" s="3" customFormat="1" x14ac:dyDescent="0.2">
      <c r="Y471"/>
      <c r="Z471"/>
      <c r="AA471" s="28"/>
      <c r="AB471"/>
      <c r="AC471"/>
      <c r="AD471"/>
      <c r="AE471"/>
    </row>
    <row r="472" spans="25:31" s="3" customFormat="1" x14ac:dyDescent="0.2">
      <c r="Y472"/>
      <c r="Z472"/>
      <c r="AA472" s="28"/>
      <c r="AB472"/>
      <c r="AC472"/>
      <c r="AD472"/>
      <c r="AE472"/>
    </row>
    <row r="473" spans="25:31" s="3" customFormat="1" x14ac:dyDescent="0.2">
      <c r="Y473"/>
      <c r="Z473"/>
      <c r="AA473" s="28"/>
      <c r="AB473"/>
      <c r="AC473"/>
      <c r="AD473"/>
      <c r="AE473"/>
    </row>
    <row r="474" spans="25:31" s="3" customFormat="1" x14ac:dyDescent="0.2">
      <c r="Y474"/>
      <c r="Z474"/>
      <c r="AA474" s="28"/>
      <c r="AB474"/>
      <c r="AC474"/>
      <c r="AD474"/>
      <c r="AE474"/>
    </row>
    <row r="475" spans="25:31" s="3" customFormat="1" x14ac:dyDescent="0.2">
      <c r="Y475"/>
      <c r="Z475"/>
      <c r="AA475" s="28"/>
      <c r="AB475"/>
      <c r="AC475"/>
      <c r="AD475"/>
      <c r="AE475"/>
    </row>
    <row r="476" spans="25:31" s="3" customFormat="1" x14ac:dyDescent="0.2">
      <c r="Y476"/>
      <c r="Z476"/>
      <c r="AA476" s="28"/>
      <c r="AB476"/>
      <c r="AC476"/>
      <c r="AD476"/>
      <c r="AE476"/>
    </row>
    <row r="477" spans="25:31" s="3" customFormat="1" x14ac:dyDescent="0.2">
      <c r="Y477"/>
      <c r="Z477"/>
      <c r="AA477" s="28"/>
      <c r="AB477"/>
      <c r="AC477"/>
      <c r="AD477"/>
      <c r="AE477"/>
    </row>
    <row r="478" spans="25:31" s="3" customFormat="1" x14ac:dyDescent="0.2">
      <c r="Y478"/>
      <c r="Z478"/>
      <c r="AA478" s="28"/>
      <c r="AB478"/>
      <c r="AC478"/>
      <c r="AD478"/>
      <c r="AE478"/>
    </row>
    <row r="479" spans="25:31" s="3" customFormat="1" x14ac:dyDescent="0.2">
      <c r="Y479"/>
      <c r="Z479"/>
      <c r="AA479" s="28"/>
      <c r="AB479"/>
      <c r="AC479"/>
      <c r="AD479"/>
      <c r="AE479"/>
    </row>
    <row r="480" spans="25:31" s="3" customFormat="1" x14ac:dyDescent="0.2">
      <c r="Y480"/>
      <c r="Z480"/>
      <c r="AA480" s="28"/>
      <c r="AB480"/>
      <c r="AC480"/>
      <c r="AD480"/>
      <c r="AE480"/>
    </row>
    <row r="481" spans="25:31" s="3" customFormat="1" x14ac:dyDescent="0.2">
      <c r="Y481"/>
      <c r="Z481"/>
      <c r="AA481" s="28"/>
      <c r="AB481"/>
      <c r="AC481"/>
      <c r="AD481"/>
      <c r="AE481"/>
    </row>
    <row r="482" spans="25:31" s="3" customFormat="1" x14ac:dyDescent="0.2">
      <c r="Y482"/>
      <c r="Z482"/>
      <c r="AA482" s="28"/>
      <c r="AB482"/>
      <c r="AC482"/>
      <c r="AD482"/>
      <c r="AE482"/>
    </row>
    <row r="483" spans="25:31" s="3" customFormat="1" x14ac:dyDescent="0.2">
      <c r="Y483"/>
      <c r="Z483"/>
      <c r="AA483" s="28"/>
      <c r="AB483"/>
      <c r="AC483"/>
      <c r="AD483"/>
      <c r="AE483"/>
    </row>
    <row r="484" spans="25:31" s="3" customFormat="1" x14ac:dyDescent="0.2">
      <c r="Y484"/>
      <c r="Z484"/>
      <c r="AA484" s="28"/>
      <c r="AB484"/>
      <c r="AC484"/>
      <c r="AD484"/>
      <c r="AE484"/>
    </row>
    <row r="485" spans="25:31" s="3" customFormat="1" x14ac:dyDescent="0.2">
      <c r="Y485"/>
      <c r="Z485"/>
      <c r="AA485" s="28"/>
      <c r="AB485"/>
      <c r="AC485"/>
      <c r="AD485"/>
      <c r="AE485"/>
    </row>
    <row r="486" spans="25:31" s="3" customFormat="1" x14ac:dyDescent="0.2">
      <c r="Y486"/>
      <c r="Z486"/>
      <c r="AA486" s="28"/>
      <c r="AB486"/>
      <c r="AC486"/>
      <c r="AD486"/>
      <c r="AE486"/>
    </row>
    <row r="487" spans="25:31" s="3" customFormat="1" x14ac:dyDescent="0.2">
      <c r="Y487"/>
      <c r="Z487"/>
      <c r="AA487" s="28"/>
      <c r="AB487"/>
      <c r="AC487"/>
      <c r="AD487"/>
      <c r="AE487"/>
    </row>
    <row r="488" spans="25:31" s="3" customFormat="1" x14ac:dyDescent="0.2">
      <c r="Y488"/>
      <c r="Z488"/>
      <c r="AA488" s="28"/>
      <c r="AB488"/>
      <c r="AC488"/>
      <c r="AD488"/>
      <c r="AE488"/>
    </row>
    <row r="489" spans="25:31" s="3" customFormat="1" x14ac:dyDescent="0.2">
      <c r="Y489"/>
      <c r="Z489"/>
      <c r="AA489" s="28"/>
      <c r="AB489"/>
      <c r="AC489"/>
      <c r="AD489"/>
      <c r="AE489"/>
    </row>
    <row r="490" spans="25:31" s="3" customFormat="1" x14ac:dyDescent="0.2">
      <c r="Y490"/>
      <c r="Z490"/>
      <c r="AA490" s="28"/>
      <c r="AB490"/>
      <c r="AC490"/>
      <c r="AD490"/>
      <c r="AE490"/>
    </row>
    <row r="491" spans="25:31" s="3" customFormat="1" x14ac:dyDescent="0.2">
      <c r="Y491"/>
      <c r="Z491"/>
      <c r="AA491" s="28"/>
      <c r="AB491"/>
      <c r="AC491"/>
      <c r="AD491"/>
      <c r="AE491"/>
    </row>
    <row r="492" spans="25:31" s="3" customFormat="1" x14ac:dyDescent="0.2">
      <c r="Y492"/>
      <c r="Z492"/>
      <c r="AA492" s="28"/>
      <c r="AB492"/>
      <c r="AC492"/>
      <c r="AD492"/>
      <c r="AE492"/>
    </row>
    <row r="493" spans="25:31" s="3" customFormat="1" x14ac:dyDescent="0.2">
      <c r="Y493"/>
      <c r="Z493"/>
      <c r="AA493" s="28"/>
      <c r="AB493"/>
      <c r="AC493"/>
      <c r="AD493"/>
      <c r="AE493"/>
    </row>
    <row r="494" spans="25:31" s="3" customFormat="1" x14ac:dyDescent="0.2">
      <c r="Y494"/>
      <c r="Z494"/>
      <c r="AA494" s="28"/>
      <c r="AB494"/>
      <c r="AC494"/>
      <c r="AD494"/>
      <c r="AE494"/>
    </row>
    <row r="495" spans="25:31" s="3" customFormat="1" x14ac:dyDescent="0.2">
      <c r="Y495"/>
      <c r="Z495"/>
      <c r="AA495" s="28"/>
      <c r="AB495"/>
      <c r="AC495"/>
      <c r="AD495"/>
      <c r="AE495"/>
    </row>
    <row r="496" spans="25:31" s="3" customFormat="1" x14ac:dyDescent="0.2">
      <c r="Y496"/>
      <c r="Z496"/>
      <c r="AA496" s="28"/>
      <c r="AB496"/>
      <c r="AC496"/>
      <c r="AD496"/>
      <c r="AE496"/>
    </row>
    <row r="497" spans="25:31" s="3" customFormat="1" x14ac:dyDescent="0.2">
      <c r="Y497"/>
      <c r="Z497"/>
      <c r="AA497" s="28"/>
      <c r="AB497"/>
      <c r="AC497"/>
      <c r="AD497"/>
      <c r="AE497"/>
    </row>
    <row r="498" spans="25:31" s="3" customFormat="1" x14ac:dyDescent="0.2">
      <c r="Y498"/>
      <c r="Z498"/>
      <c r="AA498" s="28"/>
      <c r="AB498"/>
      <c r="AC498"/>
      <c r="AD498"/>
      <c r="AE498"/>
    </row>
    <row r="499" spans="25:31" s="3" customFormat="1" x14ac:dyDescent="0.2">
      <c r="Y499"/>
      <c r="Z499"/>
      <c r="AA499" s="28"/>
      <c r="AB499"/>
      <c r="AC499"/>
      <c r="AD499"/>
      <c r="AE499"/>
    </row>
    <row r="500" spans="25:31" s="3" customFormat="1" x14ac:dyDescent="0.2">
      <c r="Y500"/>
      <c r="Z500"/>
      <c r="AA500" s="28"/>
      <c r="AB500"/>
      <c r="AC500"/>
      <c r="AD500"/>
      <c r="AE500"/>
    </row>
    <row r="501" spans="25:31" s="3" customFormat="1" x14ac:dyDescent="0.2">
      <c r="Y501"/>
      <c r="Z501"/>
      <c r="AA501" s="28"/>
      <c r="AB501"/>
      <c r="AC501"/>
      <c r="AD501"/>
      <c r="AE501"/>
    </row>
    <row r="502" spans="25:31" s="3" customFormat="1" x14ac:dyDescent="0.2">
      <c r="Y502"/>
      <c r="Z502"/>
      <c r="AA502" s="28"/>
      <c r="AB502"/>
      <c r="AC502"/>
      <c r="AD502"/>
      <c r="AE502"/>
    </row>
    <row r="503" spans="25:31" s="3" customFormat="1" x14ac:dyDescent="0.2">
      <c r="Y503"/>
      <c r="Z503"/>
      <c r="AA503" s="28"/>
      <c r="AB503"/>
      <c r="AC503"/>
      <c r="AD503"/>
      <c r="AE503"/>
    </row>
    <row r="504" spans="25:31" s="3" customFormat="1" x14ac:dyDescent="0.2">
      <c r="Y504"/>
      <c r="Z504"/>
      <c r="AA504" s="28"/>
      <c r="AB504"/>
      <c r="AC504"/>
      <c r="AD504"/>
      <c r="AE504"/>
    </row>
    <row r="505" spans="25:31" s="3" customFormat="1" x14ac:dyDescent="0.2">
      <c r="Y505"/>
      <c r="Z505"/>
      <c r="AA505" s="28"/>
      <c r="AB505"/>
      <c r="AC505"/>
      <c r="AD505"/>
      <c r="AE505"/>
    </row>
    <row r="506" spans="25:31" s="3" customFormat="1" x14ac:dyDescent="0.2">
      <c r="Y506"/>
      <c r="Z506"/>
      <c r="AA506" s="28"/>
      <c r="AB506"/>
      <c r="AC506"/>
      <c r="AD506"/>
      <c r="AE506"/>
    </row>
    <row r="507" spans="25:31" s="3" customFormat="1" x14ac:dyDescent="0.2">
      <c r="Y507"/>
      <c r="Z507"/>
      <c r="AA507" s="28"/>
      <c r="AB507"/>
      <c r="AC507"/>
      <c r="AD507"/>
      <c r="AE507"/>
    </row>
    <row r="508" spans="25:31" s="3" customFormat="1" x14ac:dyDescent="0.2">
      <c r="Y508"/>
      <c r="Z508"/>
      <c r="AA508" s="28"/>
      <c r="AB508"/>
      <c r="AC508"/>
      <c r="AD508"/>
      <c r="AE508"/>
    </row>
    <row r="509" spans="25:31" s="3" customFormat="1" x14ac:dyDescent="0.2">
      <c r="Y509"/>
      <c r="Z509"/>
      <c r="AA509" s="28"/>
      <c r="AB509"/>
      <c r="AC509"/>
      <c r="AD509"/>
      <c r="AE509"/>
    </row>
    <row r="510" spans="25:31" s="3" customFormat="1" x14ac:dyDescent="0.2">
      <c r="Y510"/>
      <c r="Z510"/>
      <c r="AA510" s="28"/>
      <c r="AB510"/>
      <c r="AC510"/>
      <c r="AD510"/>
      <c r="AE510"/>
    </row>
    <row r="511" spans="25:31" s="3" customFormat="1" x14ac:dyDescent="0.2">
      <c r="Y511"/>
      <c r="Z511"/>
      <c r="AA511" s="28"/>
      <c r="AB511"/>
      <c r="AC511"/>
      <c r="AD511"/>
      <c r="AE511"/>
    </row>
    <row r="512" spans="25:31" s="3" customFormat="1" x14ac:dyDescent="0.2">
      <c r="Y512"/>
      <c r="Z512"/>
      <c r="AA512" s="28"/>
      <c r="AB512"/>
      <c r="AC512"/>
      <c r="AD512"/>
      <c r="AE512"/>
    </row>
    <row r="513" spans="25:31" s="3" customFormat="1" x14ac:dyDescent="0.2">
      <c r="Y513"/>
      <c r="Z513"/>
      <c r="AA513" s="28"/>
      <c r="AB513"/>
      <c r="AC513"/>
      <c r="AD513"/>
      <c r="AE513"/>
    </row>
    <row r="514" spans="25:31" s="3" customFormat="1" x14ac:dyDescent="0.2">
      <c r="Y514"/>
      <c r="Z514"/>
      <c r="AA514" s="28"/>
      <c r="AB514"/>
      <c r="AC514"/>
      <c r="AD514"/>
      <c r="AE514"/>
    </row>
    <row r="515" spans="25:31" s="3" customFormat="1" x14ac:dyDescent="0.2">
      <c r="Y515"/>
      <c r="Z515"/>
      <c r="AA515" s="28"/>
      <c r="AB515"/>
      <c r="AC515"/>
      <c r="AD515"/>
      <c r="AE515"/>
    </row>
    <row r="516" spans="25:31" s="3" customFormat="1" x14ac:dyDescent="0.2">
      <c r="Y516"/>
      <c r="Z516"/>
      <c r="AA516" s="28"/>
      <c r="AB516"/>
      <c r="AC516"/>
      <c r="AD516"/>
      <c r="AE516"/>
    </row>
    <row r="517" spans="25:31" s="3" customFormat="1" x14ac:dyDescent="0.2">
      <c r="Y517"/>
      <c r="Z517"/>
      <c r="AA517" s="28"/>
      <c r="AB517"/>
      <c r="AC517"/>
      <c r="AD517"/>
      <c r="AE517"/>
    </row>
    <row r="518" spans="25:31" s="3" customFormat="1" x14ac:dyDescent="0.2">
      <c r="Y518"/>
      <c r="Z518"/>
      <c r="AA518" s="28"/>
      <c r="AB518"/>
      <c r="AC518"/>
      <c r="AD518"/>
      <c r="AE518"/>
    </row>
    <row r="519" spans="25:31" s="3" customFormat="1" x14ac:dyDescent="0.2">
      <c r="Y519"/>
      <c r="Z519"/>
      <c r="AA519" s="28"/>
      <c r="AB519"/>
      <c r="AC519"/>
      <c r="AD519"/>
      <c r="AE519"/>
    </row>
    <row r="520" spans="25:31" s="3" customFormat="1" x14ac:dyDescent="0.2">
      <c r="Y520"/>
      <c r="Z520"/>
      <c r="AA520" s="28"/>
      <c r="AB520"/>
      <c r="AC520"/>
      <c r="AD520"/>
      <c r="AE520"/>
    </row>
    <row r="521" spans="25:31" s="3" customFormat="1" x14ac:dyDescent="0.2">
      <c r="Y521"/>
      <c r="Z521"/>
      <c r="AA521" s="28"/>
      <c r="AB521"/>
      <c r="AC521"/>
      <c r="AD521"/>
      <c r="AE521"/>
    </row>
    <row r="522" spans="25:31" s="3" customFormat="1" x14ac:dyDescent="0.2">
      <c r="Y522"/>
      <c r="Z522"/>
      <c r="AA522" s="28"/>
      <c r="AB522"/>
      <c r="AC522"/>
      <c r="AD522"/>
      <c r="AE522"/>
    </row>
    <row r="523" spans="25:31" s="3" customFormat="1" x14ac:dyDescent="0.2">
      <c r="Y523"/>
      <c r="Z523"/>
      <c r="AA523" s="28"/>
      <c r="AB523"/>
      <c r="AC523"/>
      <c r="AD523"/>
      <c r="AE523"/>
    </row>
    <row r="524" spans="25:31" s="3" customFormat="1" x14ac:dyDescent="0.2">
      <c r="Y524"/>
      <c r="Z524"/>
      <c r="AA524" s="28"/>
      <c r="AB524"/>
      <c r="AC524"/>
      <c r="AD524"/>
      <c r="AE524"/>
    </row>
    <row r="525" spans="25:31" s="3" customFormat="1" x14ac:dyDescent="0.2">
      <c r="Y525"/>
      <c r="Z525"/>
      <c r="AA525" s="28"/>
      <c r="AB525"/>
      <c r="AC525"/>
      <c r="AD525"/>
      <c r="AE525"/>
    </row>
    <row r="526" spans="25:31" s="3" customFormat="1" x14ac:dyDescent="0.2">
      <c r="Y526"/>
      <c r="Z526"/>
      <c r="AA526" s="28"/>
      <c r="AB526"/>
      <c r="AC526"/>
      <c r="AD526"/>
      <c r="AE526"/>
    </row>
    <row r="527" spans="25:31" s="3" customFormat="1" x14ac:dyDescent="0.2">
      <c r="Y527"/>
      <c r="Z527"/>
      <c r="AA527" s="28"/>
      <c r="AB527"/>
      <c r="AC527"/>
      <c r="AD527"/>
      <c r="AE527"/>
    </row>
    <row r="528" spans="25:31" s="3" customFormat="1" x14ac:dyDescent="0.2">
      <c r="Y528"/>
      <c r="Z528"/>
      <c r="AA528" s="28"/>
      <c r="AB528"/>
      <c r="AC528"/>
      <c r="AD528"/>
      <c r="AE528"/>
    </row>
    <row r="529" spans="25:31" s="3" customFormat="1" x14ac:dyDescent="0.2">
      <c r="Y529"/>
      <c r="Z529"/>
      <c r="AA529" s="28"/>
      <c r="AB529"/>
      <c r="AC529"/>
      <c r="AD529"/>
      <c r="AE529"/>
    </row>
    <row r="530" spans="25:31" s="3" customFormat="1" x14ac:dyDescent="0.2">
      <c r="Y530"/>
      <c r="Z530"/>
      <c r="AA530" s="28"/>
      <c r="AB530"/>
      <c r="AC530"/>
      <c r="AD530"/>
      <c r="AE530"/>
    </row>
    <row r="531" spans="25:31" s="3" customFormat="1" x14ac:dyDescent="0.2">
      <c r="Y531"/>
      <c r="Z531"/>
      <c r="AA531" s="28"/>
      <c r="AB531"/>
      <c r="AC531"/>
      <c r="AD531"/>
      <c r="AE531"/>
    </row>
    <row r="532" spans="25:31" s="3" customFormat="1" x14ac:dyDescent="0.2">
      <c r="Y532"/>
      <c r="Z532"/>
      <c r="AA532" s="28"/>
      <c r="AB532"/>
      <c r="AC532"/>
      <c r="AD532"/>
      <c r="AE532"/>
    </row>
    <row r="533" spans="25:31" s="3" customFormat="1" x14ac:dyDescent="0.2">
      <c r="Y533"/>
      <c r="Z533"/>
      <c r="AA533" s="28"/>
      <c r="AB533"/>
      <c r="AC533"/>
      <c r="AD533"/>
      <c r="AE533"/>
    </row>
    <row r="534" spans="25:31" s="3" customFormat="1" x14ac:dyDescent="0.2">
      <c r="Y534"/>
      <c r="Z534"/>
      <c r="AA534" s="28"/>
      <c r="AB534"/>
      <c r="AC534"/>
      <c r="AD534"/>
      <c r="AE534"/>
    </row>
    <row r="535" spans="25:31" s="3" customFormat="1" x14ac:dyDescent="0.2">
      <c r="Y535"/>
      <c r="Z535"/>
      <c r="AA535" s="28"/>
      <c r="AB535"/>
      <c r="AC535"/>
      <c r="AD535"/>
      <c r="AE535"/>
    </row>
    <row r="536" spans="25:31" s="3" customFormat="1" x14ac:dyDescent="0.2">
      <c r="Y536"/>
      <c r="Z536"/>
      <c r="AA536" s="28"/>
      <c r="AB536"/>
      <c r="AC536"/>
      <c r="AD536"/>
      <c r="AE536"/>
    </row>
    <row r="537" spans="25:31" s="3" customFormat="1" x14ac:dyDescent="0.2">
      <c r="Y537"/>
      <c r="Z537"/>
      <c r="AA537" s="28"/>
      <c r="AB537"/>
      <c r="AC537"/>
      <c r="AD537"/>
      <c r="AE537"/>
    </row>
    <row r="538" spans="25:31" s="3" customFormat="1" x14ac:dyDescent="0.2">
      <c r="Y538"/>
      <c r="Z538"/>
      <c r="AA538" s="28"/>
      <c r="AB538"/>
      <c r="AC538"/>
      <c r="AD538"/>
      <c r="AE538"/>
    </row>
    <row r="539" spans="25:31" s="3" customFormat="1" x14ac:dyDescent="0.2">
      <c r="Y539"/>
      <c r="Z539"/>
      <c r="AA539" s="28"/>
      <c r="AB539"/>
      <c r="AC539"/>
      <c r="AD539"/>
      <c r="AE539"/>
    </row>
    <row r="540" spans="25:31" s="3" customFormat="1" x14ac:dyDescent="0.2">
      <c r="Y540"/>
      <c r="Z540"/>
      <c r="AA540" s="28"/>
      <c r="AB540"/>
      <c r="AC540"/>
      <c r="AD540"/>
      <c r="AE540"/>
    </row>
    <row r="541" spans="25:31" s="3" customFormat="1" x14ac:dyDescent="0.2">
      <c r="Y541"/>
      <c r="Z541"/>
      <c r="AA541" s="28"/>
      <c r="AB541"/>
      <c r="AC541"/>
      <c r="AD541"/>
      <c r="AE541"/>
    </row>
    <row r="542" spans="25:31" s="3" customFormat="1" x14ac:dyDescent="0.2">
      <c r="Y542"/>
      <c r="Z542"/>
      <c r="AA542" s="28"/>
      <c r="AB542"/>
      <c r="AC542"/>
      <c r="AD542"/>
      <c r="AE542"/>
    </row>
    <row r="543" spans="25:31" s="3" customFormat="1" x14ac:dyDescent="0.2">
      <c r="Y543"/>
      <c r="Z543"/>
      <c r="AA543" s="28"/>
      <c r="AB543"/>
      <c r="AC543"/>
      <c r="AD543"/>
      <c r="AE543"/>
    </row>
    <row r="544" spans="25:31" s="3" customFormat="1" x14ac:dyDescent="0.2">
      <c r="Y544"/>
      <c r="Z544"/>
      <c r="AA544" s="28"/>
      <c r="AB544"/>
      <c r="AC544"/>
      <c r="AD544"/>
      <c r="AE544"/>
    </row>
    <row r="545" spans="25:31" s="3" customFormat="1" x14ac:dyDescent="0.2">
      <c r="Y545"/>
      <c r="Z545"/>
      <c r="AA545" s="28"/>
      <c r="AB545"/>
      <c r="AC545"/>
      <c r="AD545"/>
      <c r="AE545"/>
    </row>
    <row r="546" spans="25:31" s="3" customFormat="1" x14ac:dyDescent="0.2">
      <c r="Y546"/>
      <c r="Z546"/>
      <c r="AA546" s="28"/>
      <c r="AB546"/>
      <c r="AC546"/>
      <c r="AD546"/>
      <c r="AE546"/>
    </row>
    <row r="547" spans="25:31" s="3" customFormat="1" x14ac:dyDescent="0.2">
      <c r="Y547"/>
      <c r="Z547"/>
      <c r="AA547" s="28"/>
      <c r="AB547"/>
      <c r="AC547"/>
      <c r="AD547"/>
      <c r="AE547"/>
    </row>
    <row r="548" spans="25:31" s="3" customFormat="1" x14ac:dyDescent="0.2">
      <c r="Y548"/>
      <c r="Z548"/>
      <c r="AA548" s="28"/>
      <c r="AB548"/>
      <c r="AC548"/>
      <c r="AD548"/>
      <c r="AE548"/>
    </row>
    <row r="549" spans="25:31" s="3" customFormat="1" x14ac:dyDescent="0.2">
      <c r="Y549"/>
      <c r="Z549"/>
      <c r="AA549" s="28"/>
      <c r="AB549"/>
      <c r="AC549"/>
      <c r="AD549"/>
      <c r="AE549"/>
    </row>
    <row r="550" spans="25:31" s="3" customFormat="1" x14ac:dyDescent="0.2">
      <c r="Y550"/>
      <c r="Z550"/>
      <c r="AA550" s="28"/>
      <c r="AB550"/>
      <c r="AC550"/>
      <c r="AD550"/>
      <c r="AE550"/>
    </row>
    <row r="551" spans="25:31" s="3" customFormat="1" x14ac:dyDescent="0.2">
      <c r="Y551"/>
      <c r="Z551"/>
      <c r="AA551" s="28"/>
      <c r="AB551"/>
      <c r="AC551"/>
      <c r="AD551"/>
      <c r="AE551"/>
    </row>
    <row r="552" spans="25:31" s="3" customFormat="1" x14ac:dyDescent="0.2">
      <c r="Y552"/>
      <c r="Z552"/>
      <c r="AA552" s="28"/>
      <c r="AB552"/>
      <c r="AC552"/>
      <c r="AD552"/>
      <c r="AE552"/>
    </row>
    <row r="553" spans="25:31" s="3" customFormat="1" x14ac:dyDescent="0.2">
      <c r="Y553"/>
      <c r="Z553"/>
      <c r="AA553" s="28"/>
      <c r="AB553"/>
      <c r="AC553"/>
      <c r="AD553"/>
      <c r="AE553"/>
    </row>
    <row r="554" spans="25:31" s="3" customFormat="1" x14ac:dyDescent="0.2">
      <c r="Y554"/>
      <c r="Z554"/>
      <c r="AA554" s="28"/>
      <c r="AB554"/>
      <c r="AC554"/>
      <c r="AD554"/>
      <c r="AE554"/>
    </row>
    <row r="555" spans="25:31" s="3" customFormat="1" x14ac:dyDescent="0.2">
      <c r="Y555"/>
      <c r="Z555"/>
      <c r="AA555" s="28"/>
      <c r="AB555"/>
      <c r="AC555"/>
      <c r="AD555"/>
      <c r="AE555"/>
    </row>
    <row r="556" spans="25:31" s="3" customFormat="1" x14ac:dyDescent="0.2">
      <c r="Y556"/>
      <c r="Z556"/>
      <c r="AA556" s="28"/>
      <c r="AB556"/>
      <c r="AC556"/>
      <c r="AD556"/>
      <c r="AE556"/>
    </row>
    <row r="557" spans="25:31" s="3" customFormat="1" x14ac:dyDescent="0.2">
      <c r="Y557"/>
      <c r="Z557"/>
      <c r="AA557" s="28"/>
      <c r="AB557"/>
      <c r="AC557"/>
      <c r="AD557"/>
      <c r="AE557"/>
    </row>
    <row r="558" spans="25:31" s="3" customFormat="1" x14ac:dyDescent="0.2">
      <c r="Y558"/>
      <c r="Z558"/>
      <c r="AA558" s="28"/>
      <c r="AB558"/>
      <c r="AC558"/>
      <c r="AD558"/>
      <c r="AE558"/>
    </row>
    <row r="559" spans="25:31" s="3" customFormat="1" x14ac:dyDescent="0.2">
      <c r="Y559"/>
      <c r="Z559"/>
      <c r="AA559" s="28"/>
      <c r="AB559"/>
      <c r="AC559"/>
      <c r="AD559"/>
      <c r="AE559"/>
    </row>
    <row r="560" spans="25:31" s="3" customFormat="1" x14ac:dyDescent="0.2">
      <c r="Y560"/>
      <c r="Z560"/>
      <c r="AA560" s="28"/>
      <c r="AB560"/>
      <c r="AC560"/>
      <c r="AD560"/>
      <c r="AE560"/>
    </row>
    <row r="561" spans="25:31" s="3" customFormat="1" x14ac:dyDescent="0.2">
      <c r="Y561"/>
      <c r="Z561"/>
      <c r="AA561" s="28"/>
      <c r="AB561"/>
      <c r="AC561"/>
      <c r="AD561"/>
      <c r="AE561"/>
    </row>
    <row r="562" spans="25:31" s="3" customFormat="1" x14ac:dyDescent="0.2">
      <c r="Y562"/>
      <c r="Z562"/>
      <c r="AA562" s="28"/>
      <c r="AB562"/>
      <c r="AC562"/>
      <c r="AD562"/>
      <c r="AE562"/>
    </row>
    <row r="563" spans="25:31" s="3" customFormat="1" x14ac:dyDescent="0.2">
      <c r="Y563"/>
      <c r="Z563"/>
      <c r="AA563" s="28"/>
      <c r="AB563"/>
      <c r="AC563"/>
      <c r="AD563"/>
      <c r="AE563"/>
    </row>
    <row r="564" spans="25:31" s="3" customFormat="1" x14ac:dyDescent="0.2">
      <c r="Y564"/>
      <c r="Z564"/>
      <c r="AA564" s="28"/>
      <c r="AB564"/>
      <c r="AC564"/>
      <c r="AD564"/>
      <c r="AE564"/>
    </row>
    <row r="565" spans="25:31" s="3" customFormat="1" x14ac:dyDescent="0.2">
      <c r="Y565"/>
      <c r="Z565"/>
      <c r="AA565" s="28"/>
      <c r="AB565"/>
      <c r="AC565"/>
      <c r="AD565"/>
      <c r="AE565"/>
    </row>
    <row r="566" spans="25:31" s="3" customFormat="1" x14ac:dyDescent="0.2">
      <c r="Y566"/>
      <c r="Z566"/>
      <c r="AA566" s="28"/>
      <c r="AB566"/>
      <c r="AC566"/>
      <c r="AD566"/>
      <c r="AE566"/>
    </row>
    <row r="567" spans="25:31" s="3" customFormat="1" x14ac:dyDescent="0.2">
      <c r="Y567"/>
      <c r="Z567"/>
      <c r="AA567" s="28"/>
      <c r="AB567"/>
      <c r="AC567"/>
      <c r="AD567"/>
      <c r="AE567"/>
    </row>
    <row r="568" spans="25:31" s="3" customFormat="1" x14ac:dyDescent="0.2">
      <c r="Y568"/>
      <c r="Z568"/>
      <c r="AA568" s="28"/>
      <c r="AB568"/>
      <c r="AC568"/>
      <c r="AD568"/>
      <c r="AE568"/>
    </row>
    <row r="569" spans="25:31" s="3" customFormat="1" x14ac:dyDescent="0.2">
      <c r="Y569"/>
      <c r="Z569"/>
      <c r="AA569" s="28"/>
      <c r="AB569"/>
      <c r="AC569"/>
      <c r="AD569"/>
      <c r="AE569"/>
    </row>
    <row r="570" spans="25:31" s="3" customFormat="1" x14ac:dyDescent="0.2">
      <c r="Y570"/>
      <c r="Z570"/>
      <c r="AA570" s="28"/>
      <c r="AB570"/>
      <c r="AC570"/>
      <c r="AD570"/>
      <c r="AE570"/>
    </row>
    <row r="571" spans="25:31" s="3" customFormat="1" x14ac:dyDescent="0.2">
      <c r="Y571"/>
      <c r="Z571"/>
      <c r="AA571" s="28"/>
      <c r="AB571"/>
      <c r="AC571"/>
      <c r="AD571"/>
      <c r="AE571"/>
    </row>
    <row r="572" spans="25:31" s="3" customFormat="1" x14ac:dyDescent="0.2">
      <c r="Y572"/>
      <c r="Z572"/>
      <c r="AA572" s="28"/>
      <c r="AB572"/>
      <c r="AC572"/>
      <c r="AD572"/>
      <c r="AE572"/>
    </row>
    <row r="573" spans="25:31" s="3" customFormat="1" x14ac:dyDescent="0.2">
      <c r="Y573"/>
      <c r="Z573"/>
      <c r="AA573" s="28"/>
      <c r="AB573"/>
      <c r="AC573"/>
      <c r="AD573"/>
      <c r="AE573"/>
    </row>
    <row r="574" spans="25:31" s="3" customFormat="1" x14ac:dyDescent="0.2">
      <c r="Y574"/>
      <c r="Z574"/>
      <c r="AA574" s="28"/>
      <c r="AB574"/>
      <c r="AC574"/>
      <c r="AD574"/>
      <c r="AE574"/>
    </row>
    <row r="575" spans="25:31" s="3" customFormat="1" x14ac:dyDescent="0.2">
      <c r="Y575"/>
      <c r="Z575"/>
      <c r="AA575" s="28"/>
      <c r="AB575"/>
      <c r="AC575"/>
      <c r="AD575"/>
      <c r="AE575"/>
    </row>
    <row r="576" spans="25:31" s="3" customFormat="1" x14ac:dyDescent="0.2">
      <c r="Y576"/>
      <c r="Z576"/>
      <c r="AA576" s="28"/>
      <c r="AB576"/>
      <c r="AC576"/>
      <c r="AD576"/>
      <c r="AE576"/>
    </row>
    <row r="577" spans="25:31" s="3" customFormat="1" x14ac:dyDescent="0.2">
      <c r="Y577"/>
      <c r="Z577"/>
      <c r="AA577" s="28"/>
      <c r="AB577"/>
      <c r="AC577"/>
      <c r="AD577"/>
      <c r="AE577"/>
    </row>
    <row r="578" spans="25:31" s="3" customFormat="1" x14ac:dyDescent="0.2">
      <c r="Y578"/>
      <c r="Z578"/>
      <c r="AA578" s="28"/>
      <c r="AB578"/>
      <c r="AC578"/>
      <c r="AD578"/>
      <c r="AE578"/>
    </row>
    <row r="579" spans="25:31" s="3" customFormat="1" x14ac:dyDescent="0.2">
      <c r="Y579"/>
      <c r="Z579"/>
      <c r="AA579" s="28"/>
      <c r="AB579"/>
      <c r="AC579"/>
      <c r="AD579"/>
      <c r="AE579"/>
    </row>
    <row r="580" spans="25:31" s="3" customFormat="1" x14ac:dyDescent="0.2">
      <c r="Y580"/>
      <c r="Z580"/>
      <c r="AA580" s="28"/>
      <c r="AB580"/>
      <c r="AC580"/>
      <c r="AD580"/>
      <c r="AE580"/>
    </row>
    <row r="581" spans="25:31" s="3" customFormat="1" x14ac:dyDescent="0.2">
      <c r="Y581"/>
      <c r="Z581"/>
      <c r="AA581" s="28"/>
      <c r="AB581"/>
      <c r="AC581"/>
      <c r="AD581"/>
      <c r="AE581"/>
    </row>
    <row r="582" spans="25:31" s="3" customFormat="1" x14ac:dyDescent="0.2">
      <c r="Y582"/>
      <c r="Z582"/>
      <c r="AA582" s="28"/>
      <c r="AB582"/>
      <c r="AC582"/>
      <c r="AD582"/>
      <c r="AE582"/>
    </row>
    <row r="583" spans="25:31" s="3" customFormat="1" x14ac:dyDescent="0.2">
      <c r="Y583"/>
      <c r="Z583"/>
      <c r="AA583" s="28"/>
      <c r="AB583"/>
      <c r="AC583"/>
      <c r="AD583"/>
      <c r="AE583"/>
    </row>
    <row r="584" spans="25:31" s="3" customFormat="1" x14ac:dyDescent="0.2">
      <c r="Y584"/>
      <c r="Z584"/>
      <c r="AA584" s="28"/>
      <c r="AB584"/>
      <c r="AC584"/>
      <c r="AD584"/>
      <c r="AE584"/>
    </row>
    <row r="585" spans="25:31" s="3" customFormat="1" x14ac:dyDescent="0.2">
      <c r="Y585"/>
      <c r="Z585"/>
      <c r="AA585" s="28"/>
      <c r="AB585"/>
      <c r="AC585"/>
      <c r="AD585"/>
      <c r="AE585"/>
    </row>
    <row r="586" spans="25:31" s="3" customFormat="1" x14ac:dyDescent="0.2">
      <c r="Y586"/>
      <c r="Z586"/>
      <c r="AA586" s="28"/>
      <c r="AB586"/>
      <c r="AC586"/>
      <c r="AD586"/>
      <c r="AE586"/>
    </row>
    <row r="587" spans="25:31" s="3" customFormat="1" x14ac:dyDescent="0.2">
      <c r="Y587"/>
      <c r="Z587"/>
      <c r="AA587" s="28"/>
      <c r="AB587"/>
      <c r="AC587"/>
      <c r="AD587"/>
      <c r="AE587"/>
    </row>
    <row r="588" spans="25:31" s="3" customFormat="1" x14ac:dyDescent="0.2">
      <c r="Y588"/>
      <c r="Z588"/>
      <c r="AA588" s="28"/>
      <c r="AB588"/>
      <c r="AC588"/>
      <c r="AD588"/>
      <c r="AE588"/>
    </row>
    <row r="589" spans="25:31" s="3" customFormat="1" x14ac:dyDescent="0.2">
      <c r="Y589"/>
      <c r="Z589"/>
      <c r="AA589" s="28"/>
      <c r="AB589"/>
      <c r="AC589"/>
      <c r="AD589"/>
      <c r="AE589"/>
    </row>
    <row r="590" spans="25:31" s="3" customFormat="1" x14ac:dyDescent="0.2">
      <c r="Y590"/>
      <c r="Z590"/>
      <c r="AA590" s="28"/>
      <c r="AB590"/>
      <c r="AC590"/>
      <c r="AD590"/>
      <c r="AE590"/>
    </row>
    <row r="591" spans="25:31" s="3" customFormat="1" x14ac:dyDescent="0.2">
      <c r="Y591"/>
      <c r="Z591"/>
      <c r="AA591" s="28"/>
      <c r="AB591"/>
      <c r="AC591"/>
      <c r="AD591"/>
      <c r="AE591"/>
    </row>
    <row r="592" spans="25:31" s="3" customFormat="1" x14ac:dyDescent="0.2">
      <c r="Y592"/>
      <c r="Z592"/>
      <c r="AA592" s="28"/>
      <c r="AB592"/>
      <c r="AC592"/>
      <c r="AD592"/>
      <c r="AE592"/>
    </row>
    <row r="593" spans="25:31" s="3" customFormat="1" x14ac:dyDescent="0.2">
      <c r="Y593"/>
      <c r="Z593"/>
      <c r="AA593" s="28"/>
      <c r="AB593"/>
      <c r="AC593"/>
      <c r="AD593"/>
      <c r="AE593"/>
    </row>
    <row r="594" spans="25:31" s="3" customFormat="1" x14ac:dyDescent="0.2">
      <c r="Y594"/>
      <c r="Z594"/>
      <c r="AA594" s="28"/>
      <c r="AB594"/>
      <c r="AC594"/>
      <c r="AD594"/>
      <c r="AE594"/>
    </row>
    <row r="595" spans="25:31" s="3" customFormat="1" x14ac:dyDescent="0.2">
      <c r="Y595"/>
      <c r="Z595"/>
      <c r="AA595" s="28"/>
      <c r="AB595"/>
      <c r="AC595"/>
      <c r="AD595"/>
      <c r="AE595"/>
    </row>
    <row r="596" spans="25:31" s="3" customFormat="1" x14ac:dyDescent="0.2">
      <c r="Y596"/>
      <c r="Z596"/>
      <c r="AA596" s="28"/>
      <c r="AB596"/>
      <c r="AC596"/>
      <c r="AD596"/>
      <c r="AE596"/>
    </row>
    <row r="597" spans="25:31" s="3" customFormat="1" x14ac:dyDescent="0.2">
      <c r="Y597"/>
      <c r="Z597"/>
      <c r="AA597" s="28"/>
      <c r="AB597"/>
      <c r="AC597"/>
      <c r="AD597"/>
      <c r="AE597"/>
    </row>
    <row r="598" spans="25:31" s="3" customFormat="1" x14ac:dyDescent="0.2">
      <c r="Y598"/>
      <c r="Z598"/>
      <c r="AA598" s="28"/>
      <c r="AB598"/>
      <c r="AC598"/>
      <c r="AD598"/>
      <c r="AE598"/>
    </row>
    <row r="599" spans="25:31" s="3" customFormat="1" x14ac:dyDescent="0.2">
      <c r="Y599"/>
      <c r="Z599"/>
      <c r="AA599" s="28"/>
      <c r="AB599"/>
      <c r="AC599"/>
      <c r="AD599"/>
      <c r="AE599"/>
    </row>
    <row r="600" spans="25:31" s="3" customFormat="1" x14ac:dyDescent="0.2">
      <c r="Y600"/>
      <c r="Z600"/>
      <c r="AA600" s="28"/>
      <c r="AB600"/>
      <c r="AC600"/>
      <c r="AD600"/>
      <c r="AE600"/>
    </row>
    <row r="601" spans="25:31" s="3" customFormat="1" x14ac:dyDescent="0.2">
      <c r="Y601"/>
      <c r="Z601"/>
      <c r="AA601" s="28"/>
      <c r="AB601"/>
      <c r="AC601"/>
      <c r="AD601"/>
      <c r="AE601"/>
    </row>
    <row r="602" spans="25:31" s="3" customFormat="1" x14ac:dyDescent="0.2">
      <c r="Y602"/>
      <c r="Z602"/>
      <c r="AA602" s="28"/>
      <c r="AB602"/>
      <c r="AC602"/>
      <c r="AD602"/>
      <c r="AE602"/>
    </row>
    <row r="603" spans="25:31" s="3" customFormat="1" x14ac:dyDescent="0.2">
      <c r="Y603"/>
      <c r="Z603"/>
      <c r="AA603" s="28"/>
      <c r="AB603"/>
      <c r="AC603"/>
      <c r="AD603"/>
      <c r="AE603"/>
    </row>
    <row r="604" spans="25:31" s="3" customFormat="1" x14ac:dyDescent="0.2">
      <c r="Y604"/>
      <c r="Z604"/>
      <c r="AA604" s="28"/>
      <c r="AB604"/>
      <c r="AC604"/>
      <c r="AD604"/>
      <c r="AE604"/>
    </row>
    <row r="605" spans="25:31" s="3" customFormat="1" x14ac:dyDescent="0.2">
      <c r="Y605"/>
      <c r="Z605"/>
      <c r="AA605" s="28"/>
      <c r="AB605"/>
      <c r="AC605"/>
      <c r="AD605"/>
      <c r="AE605"/>
    </row>
    <row r="606" spans="25:31" s="3" customFormat="1" x14ac:dyDescent="0.2">
      <c r="Y606"/>
      <c r="Z606"/>
      <c r="AA606" s="28"/>
      <c r="AB606"/>
      <c r="AC606"/>
      <c r="AD606"/>
      <c r="AE606"/>
    </row>
    <row r="607" spans="25:31" s="3" customFormat="1" x14ac:dyDescent="0.2">
      <c r="Y607"/>
      <c r="Z607"/>
      <c r="AA607" s="28"/>
      <c r="AB607"/>
      <c r="AC607"/>
      <c r="AD607"/>
      <c r="AE607"/>
    </row>
    <row r="608" spans="25:31" s="3" customFormat="1" x14ac:dyDescent="0.2">
      <c r="Y608"/>
      <c r="Z608"/>
      <c r="AA608" s="28"/>
      <c r="AB608"/>
      <c r="AC608"/>
      <c r="AD608"/>
      <c r="AE608"/>
    </row>
    <row r="609" spans="25:31" s="3" customFormat="1" x14ac:dyDescent="0.2">
      <c r="Y609"/>
      <c r="Z609"/>
      <c r="AA609" s="28"/>
      <c r="AB609"/>
      <c r="AC609"/>
      <c r="AD609"/>
      <c r="AE609"/>
    </row>
    <row r="610" spans="25:31" s="3" customFormat="1" x14ac:dyDescent="0.2">
      <c r="Y610"/>
      <c r="Z610"/>
      <c r="AA610" s="28"/>
      <c r="AB610"/>
      <c r="AC610"/>
      <c r="AD610"/>
      <c r="AE610"/>
    </row>
    <row r="611" spans="25:31" s="3" customFormat="1" x14ac:dyDescent="0.2">
      <c r="Y611"/>
      <c r="Z611"/>
      <c r="AA611" s="28"/>
      <c r="AB611"/>
      <c r="AC611"/>
      <c r="AD611"/>
      <c r="AE611"/>
    </row>
    <row r="612" spans="25:31" s="3" customFormat="1" x14ac:dyDescent="0.2">
      <c r="Y612"/>
      <c r="Z612"/>
      <c r="AA612" s="28"/>
      <c r="AB612"/>
      <c r="AC612"/>
      <c r="AD612"/>
      <c r="AE612"/>
    </row>
    <row r="613" spans="25:31" s="3" customFormat="1" x14ac:dyDescent="0.2">
      <c r="Y613"/>
      <c r="Z613"/>
      <c r="AA613" s="28"/>
      <c r="AB613"/>
      <c r="AC613"/>
      <c r="AD613"/>
      <c r="AE613"/>
    </row>
    <row r="614" spans="25:31" s="3" customFormat="1" x14ac:dyDescent="0.2">
      <c r="Y614"/>
      <c r="Z614"/>
      <c r="AA614" s="28"/>
      <c r="AB614"/>
      <c r="AC614"/>
      <c r="AD614"/>
      <c r="AE614"/>
    </row>
    <row r="615" spans="25:31" s="3" customFormat="1" x14ac:dyDescent="0.2">
      <c r="Y615"/>
      <c r="Z615"/>
      <c r="AA615" s="28"/>
      <c r="AB615"/>
      <c r="AC615"/>
      <c r="AD615"/>
      <c r="AE615"/>
    </row>
    <row r="616" spans="25:31" s="3" customFormat="1" x14ac:dyDescent="0.2">
      <c r="Y616"/>
      <c r="Z616"/>
      <c r="AA616" s="28"/>
      <c r="AB616"/>
      <c r="AC616"/>
      <c r="AD616"/>
      <c r="AE616"/>
    </row>
    <row r="617" spans="25:31" s="3" customFormat="1" x14ac:dyDescent="0.2">
      <c r="Y617"/>
      <c r="Z617"/>
      <c r="AA617" s="28"/>
      <c r="AB617"/>
      <c r="AC617"/>
      <c r="AD617"/>
      <c r="AE617"/>
    </row>
    <row r="618" spans="25:31" s="3" customFormat="1" x14ac:dyDescent="0.2">
      <c r="Y618"/>
      <c r="Z618"/>
      <c r="AA618" s="28"/>
      <c r="AB618"/>
      <c r="AC618"/>
      <c r="AD618"/>
      <c r="AE618"/>
    </row>
    <row r="619" spans="25:31" s="3" customFormat="1" x14ac:dyDescent="0.2">
      <c r="Y619"/>
      <c r="Z619"/>
      <c r="AA619" s="28"/>
      <c r="AB619"/>
      <c r="AC619"/>
      <c r="AD619"/>
      <c r="AE619"/>
    </row>
    <row r="620" spans="25:31" s="3" customFormat="1" x14ac:dyDescent="0.2">
      <c r="Y620"/>
      <c r="Z620"/>
      <c r="AA620" s="28"/>
      <c r="AB620"/>
      <c r="AC620"/>
      <c r="AD620"/>
      <c r="AE620"/>
    </row>
    <row r="621" spans="25:31" s="3" customFormat="1" x14ac:dyDescent="0.2">
      <c r="Y621"/>
      <c r="Z621"/>
      <c r="AA621" s="28"/>
      <c r="AB621"/>
      <c r="AC621"/>
      <c r="AD621"/>
      <c r="AE621"/>
    </row>
    <row r="622" spans="25:31" s="3" customFormat="1" x14ac:dyDescent="0.2">
      <c r="Y622"/>
      <c r="Z622"/>
      <c r="AA622" s="28"/>
      <c r="AB622"/>
      <c r="AC622"/>
      <c r="AD622"/>
      <c r="AE622"/>
    </row>
    <row r="623" spans="25:31" s="3" customFormat="1" x14ac:dyDescent="0.2">
      <c r="Y623"/>
      <c r="Z623"/>
      <c r="AA623" s="28"/>
      <c r="AB623"/>
      <c r="AC623"/>
      <c r="AD623"/>
      <c r="AE623"/>
    </row>
    <row r="624" spans="25:31" s="3" customFormat="1" x14ac:dyDescent="0.2">
      <c r="Y624"/>
      <c r="Z624"/>
      <c r="AA624" s="28"/>
      <c r="AB624"/>
      <c r="AC624"/>
      <c r="AD624"/>
      <c r="AE624"/>
    </row>
    <row r="625" spans="25:31" s="3" customFormat="1" x14ac:dyDescent="0.2">
      <c r="Y625"/>
      <c r="Z625"/>
      <c r="AA625" s="28"/>
      <c r="AB625"/>
      <c r="AC625"/>
      <c r="AD625"/>
      <c r="AE625"/>
    </row>
    <row r="626" spans="25:31" s="3" customFormat="1" x14ac:dyDescent="0.2">
      <c r="Y626"/>
      <c r="Z626"/>
      <c r="AA626" s="28"/>
      <c r="AB626"/>
      <c r="AC626"/>
      <c r="AD626"/>
      <c r="AE626"/>
    </row>
    <row r="627" spans="25:31" s="3" customFormat="1" x14ac:dyDescent="0.2">
      <c r="Y627"/>
      <c r="Z627"/>
      <c r="AA627" s="28"/>
      <c r="AB627"/>
      <c r="AC627"/>
      <c r="AD627"/>
      <c r="AE627"/>
    </row>
    <row r="628" spans="25:31" s="3" customFormat="1" x14ac:dyDescent="0.2">
      <c r="Y628"/>
      <c r="Z628"/>
      <c r="AA628" s="28"/>
      <c r="AB628"/>
      <c r="AC628"/>
      <c r="AD628"/>
      <c r="AE628"/>
    </row>
    <row r="629" spans="25:31" s="3" customFormat="1" x14ac:dyDescent="0.2">
      <c r="Y629"/>
      <c r="Z629"/>
      <c r="AA629" s="28"/>
      <c r="AB629"/>
      <c r="AC629"/>
      <c r="AD629"/>
      <c r="AE629"/>
    </row>
    <row r="630" spans="25:31" s="3" customFormat="1" x14ac:dyDescent="0.2">
      <c r="Y630"/>
      <c r="Z630"/>
      <c r="AA630" s="28"/>
      <c r="AB630"/>
      <c r="AC630"/>
      <c r="AD630"/>
      <c r="AE630"/>
    </row>
    <row r="631" spans="25:31" s="3" customFormat="1" x14ac:dyDescent="0.2">
      <c r="Y631"/>
      <c r="Z631"/>
      <c r="AA631" s="28"/>
      <c r="AB631"/>
      <c r="AC631"/>
      <c r="AD631"/>
      <c r="AE631"/>
    </row>
    <row r="632" spans="25:31" s="3" customFormat="1" x14ac:dyDescent="0.2">
      <c r="Y632"/>
      <c r="Z632"/>
      <c r="AA632" s="28"/>
      <c r="AB632"/>
      <c r="AC632"/>
      <c r="AD632"/>
      <c r="AE632"/>
    </row>
    <row r="633" spans="25:31" s="3" customFormat="1" x14ac:dyDescent="0.2">
      <c r="Y633"/>
      <c r="Z633"/>
      <c r="AA633" s="28"/>
      <c r="AB633"/>
      <c r="AC633"/>
      <c r="AD633"/>
      <c r="AE633"/>
    </row>
    <row r="634" spans="25:31" s="3" customFormat="1" x14ac:dyDescent="0.2">
      <c r="Y634"/>
      <c r="Z634"/>
      <c r="AA634" s="28"/>
      <c r="AB634"/>
      <c r="AC634"/>
      <c r="AD634"/>
      <c r="AE634"/>
    </row>
    <row r="635" spans="25:31" s="3" customFormat="1" x14ac:dyDescent="0.2">
      <c r="Y635"/>
      <c r="Z635"/>
      <c r="AA635" s="28"/>
      <c r="AB635"/>
      <c r="AC635"/>
      <c r="AD635"/>
      <c r="AE635"/>
    </row>
    <row r="636" spans="25:31" s="3" customFormat="1" x14ac:dyDescent="0.2">
      <c r="Y636"/>
      <c r="Z636"/>
      <c r="AA636" s="28"/>
      <c r="AB636"/>
      <c r="AC636"/>
      <c r="AD636"/>
      <c r="AE636"/>
    </row>
    <row r="637" spans="25:31" s="3" customFormat="1" x14ac:dyDescent="0.2">
      <c r="Y637"/>
      <c r="Z637"/>
      <c r="AA637" s="28"/>
      <c r="AB637"/>
      <c r="AC637"/>
      <c r="AD637"/>
      <c r="AE637"/>
    </row>
    <row r="638" spans="25:31" s="3" customFormat="1" x14ac:dyDescent="0.2">
      <c r="Y638"/>
      <c r="Z638"/>
      <c r="AA638" s="28"/>
      <c r="AB638"/>
      <c r="AC638"/>
      <c r="AD638"/>
      <c r="AE638"/>
    </row>
    <row r="639" spans="25:31" s="3" customFormat="1" x14ac:dyDescent="0.2">
      <c r="Y639"/>
      <c r="Z639"/>
      <c r="AA639" s="28"/>
      <c r="AB639"/>
      <c r="AC639"/>
      <c r="AD639"/>
      <c r="AE639"/>
    </row>
    <row r="640" spans="25:31" s="3" customFormat="1" x14ac:dyDescent="0.2">
      <c r="Y640"/>
      <c r="Z640"/>
      <c r="AA640" s="28"/>
      <c r="AB640"/>
      <c r="AC640"/>
      <c r="AD640"/>
      <c r="AE640"/>
    </row>
    <row r="641" spans="25:31" s="3" customFormat="1" x14ac:dyDescent="0.2">
      <c r="Y641"/>
      <c r="Z641"/>
      <c r="AA641" s="28"/>
      <c r="AB641"/>
      <c r="AC641"/>
      <c r="AD641"/>
      <c r="AE641"/>
    </row>
    <row r="642" spans="25:31" s="3" customFormat="1" x14ac:dyDescent="0.2">
      <c r="Y642"/>
      <c r="Z642"/>
      <c r="AA642" s="28"/>
      <c r="AB642"/>
      <c r="AC642"/>
      <c r="AD642"/>
      <c r="AE642"/>
    </row>
    <row r="643" spans="25:31" s="3" customFormat="1" x14ac:dyDescent="0.2">
      <c r="Y643"/>
      <c r="Z643"/>
      <c r="AA643" s="28"/>
      <c r="AB643"/>
      <c r="AC643"/>
      <c r="AD643"/>
      <c r="AE643"/>
    </row>
    <row r="644" spans="25:31" s="3" customFormat="1" x14ac:dyDescent="0.2">
      <c r="Y644"/>
      <c r="Z644"/>
      <c r="AA644" s="28"/>
      <c r="AB644"/>
      <c r="AC644"/>
      <c r="AD644"/>
      <c r="AE644"/>
    </row>
    <row r="645" spans="25:31" s="3" customFormat="1" x14ac:dyDescent="0.2">
      <c r="Y645"/>
      <c r="Z645"/>
      <c r="AA645" s="28"/>
      <c r="AB645"/>
      <c r="AC645"/>
      <c r="AD645"/>
      <c r="AE645"/>
    </row>
    <row r="646" spans="25:31" s="3" customFormat="1" x14ac:dyDescent="0.2">
      <c r="Y646"/>
      <c r="Z646"/>
      <c r="AA646" s="28"/>
      <c r="AB646"/>
      <c r="AC646"/>
      <c r="AD646"/>
      <c r="AE646"/>
    </row>
    <row r="647" spans="25:31" s="3" customFormat="1" x14ac:dyDescent="0.2">
      <c r="Y647"/>
      <c r="Z647"/>
      <c r="AA647" s="28"/>
      <c r="AB647"/>
      <c r="AC647"/>
      <c r="AD647"/>
      <c r="AE647"/>
    </row>
    <row r="648" spans="25:31" s="3" customFormat="1" x14ac:dyDescent="0.2">
      <c r="Y648"/>
      <c r="Z648"/>
      <c r="AA648" s="28"/>
      <c r="AB648"/>
      <c r="AC648"/>
      <c r="AD648"/>
      <c r="AE648"/>
    </row>
    <row r="649" spans="25:31" s="3" customFormat="1" x14ac:dyDescent="0.2">
      <c r="Y649"/>
      <c r="Z649"/>
      <c r="AA649" s="28"/>
      <c r="AB649"/>
      <c r="AC649"/>
      <c r="AD649"/>
      <c r="AE649"/>
    </row>
    <row r="650" spans="25:31" s="3" customFormat="1" x14ac:dyDescent="0.2">
      <c r="Y650"/>
      <c r="Z650"/>
      <c r="AA650" s="28"/>
      <c r="AB650"/>
      <c r="AC650"/>
      <c r="AD650"/>
      <c r="AE650"/>
    </row>
    <row r="651" spans="25:31" s="3" customFormat="1" x14ac:dyDescent="0.2">
      <c r="Y651"/>
      <c r="Z651"/>
      <c r="AA651" s="28"/>
      <c r="AB651"/>
      <c r="AC651"/>
      <c r="AD651"/>
      <c r="AE651"/>
    </row>
    <row r="652" spans="25:31" s="3" customFormat="1" x14ac:dyDescent="0.2">
      <c r="Y652"/>
      <c r="Z652"/>
      <c r="AA652" s="28"/>
      <c r="AB652"/>
      <c r="AC652"/>
      <c r="AD652"/>
      <c r="AE652"/>
    </row>
    <row r="653" spans="25:31" s="3" customFormat="1" x14ac:dyDescent="0.2">
      <c r="Y653"/>
      <c r="Z653"/>
      <c r="AA653" s="28"/>
      <c r="AB653"/>
      <c r="AC653"/>
      <c r="AD653"/>
      <c r="AE653"/>
    </row>
    <row r="654" spans="25:31" s="3" customFormat="1" x14ac:dyDescent="0.2">
      <c r="Y654"/>
      <c r="Z654"/>
      <c r="AA654" s="28"/>
      <c r="AB654"/>
      <c r="AC654"/>
      <c r="AD654"/>
      <c r="AE654"/>
    </row>
    <row r="655" spans="25:31" s="3" customFormat="1" x14ac:dyDescent="0.2">
      <c r="Y655"/>
      <c r="Z655"/>
      <c r="AA655" s="28"/>
      <c r="AB655"/>
      <c r="AC655"/>
      <c r="AD655"/>
      <c r="AE655"/>
    </row>
    <row r="656" spans="25:31" s="3" customFormat="1" x14ac:dyDescent="0.2">
      <c r="Y656"/>
      <c r="Z656"/>
      <c r="AA656" s="28"/>
      <c r="AB656"/>
      <c r="AC656"/>
      <c r="AD656"/>
      <c r="AE656"/>
    </row>
    <row r="657" spans="25:31" s="3" customFormat="1" x14ac:dyDescent="0.2">
      <c r="Y657"/>
      <c r="Z657"/>
      <c r="AA657" s="28"/>
      <c r="AB657"/>
      <c r="AC657"/>
      <c r="AD657"/>
      <c r="AE657"/>
    </row>
    <row r="658" spans="25:31" s="3" customFormat="1" x14ac:dyDescent="0.2">
      <c r="Y658"/>
      <c r="Z658"/>
      <c r="AA658" s="28"/>
      <c r="AB658"/>
      <c r="AC658"/>
      <c r="AD658"/>
      <c r="AE658"/>
    </row>
    <row r="659" spans="25:31" s="3" customFormat="1" x14ac:dyDescent="0.2">
      <c r="Y659"/>
      <c r="Z659"/>
      <c r="AA659" s="28"/>
      <c r="AB659"/>
      <c r="AC659"/>
      <c r="AD659"/>
      <c r="AE659"/>
    </row>
    <row r="660" spans="25:31" s="3" customFormat="1" x14ac:dyDescent="0.2">
      <c r="Y660"/>
      <c r="Z660"/>
      <c r="AA660" s="28"/>
      <c r="AB660"/>
      <c r="AC660"/>
      <c r="AD660"/>
      <c r="AE660"/>
    </row>
    <row r="661" spans="25:31" s="3" customFormat="1" x14ac:dyDescent="0.2">
      <c r="Y661"/>
      <c r="Z661"/>
      <c r="AA661" s="28"/>
      <c r="AB661"/>
      <c r="AC661"/>
      <c r="AD661"/>
      <c r="AE661"/>
    </row>
    <row r="662" spans="25:31" s="3" customFormat="1" x14ac:dyDescent="0.2">
      <c r="Y662"/>
      <c r="Z662"/>
      <c r="AA662" s="28"/>
      <c r="AB662"/>
      <c r="AC662"/>
      <c r="AD662"/>
      <c r="AE662"/>
    </row>
    <row r="663" spans="25:31" s="3" customFormat="1" x14ac:dyDescent="0.2">
      <c r="Y663"/>
      <c r="Z663"/>
      <c r="AA663" s="28"/>
      <c r="AB663"/>
      <c r="AC663"/>
      <c r="AD663"/>
      <c r="AE663"/>
    </row>
    <row r="664" spans="25:31" s="3" customFormat="1" x14ac:dyDescent="0.2">
      <c r="Y664"/>
      <c r="Z664"/>
      <c r="AA664" s="28"/>
      <c r="AB664"/>
      <c r="AC664"/>
      <c r="AD664"/>
      <c r="AE664"/>
    </row>
    <row r="665" spans="25:31" s="3" customFormat="1" x14ac:dyDescent="0.2">
      <c r="Y665"/>
      <c r="Z665"/>
      <c r="AA665" s="28"/>
      <c r="AB665"/>
      <c r="AC665"/>
      <c r="AD665"/>
      <c r="AE665"/>
    </row>
    <row r="666" spans="25:31" s="3" customFormat="1" x14ac:dyDescent="0.2">
      <c r="Y666"/>
      <c r="Z666"/>
      <c r="AA666" s="28"/>
      <c r="AB666"/>
      <c r="AC666"/>
      <c r="AD666"/>
      <c r="AE666"/>
    </row>
    <row r="667" spans="25:31" s="3" customFormat="1" x14ac:dyDescent="0.2">
      <c r="Y667"/>
      <c r="Z667"/>
      <c r="AA667" s="28"/>
      <c r="AB667"/>
      <c r="AC667"/>
      <c r="AD667"/>
      <c r="AE667"/>
    </row>
    <row r="668" spans="25:31" s="3" customFormat="1" x14ac:dyDescent="0.2">
      <c r="Y668"/>
      <c r="Z668"/>
      <c r="AA668" s="28"/>
      <c r="AB668"/>
      <c r="AC668"/>
      <c r="AD668"/>
      <c r="AE668"/>
    </row>
    <row r="669" spans="25:31" s="3" customFormat="1" x14ac:dyDescent="0.2">
      <c r="Y669"/>
      <c r="Z669"/>
      <c r="AA669" s="28"/>
      <c r="AB669"/>
      <c r="AC669"/>
      <c r="AD669"/>
      <c r="AE669"/>
    </row>
    <row r="670" spans="25:31" s="3" customFormat="1" x14ac:dyDescent="0.2">
      <c r="Y670"/>
      <c r="Z670"/>
      <c r="AA670" s="28"/>
      <c r="AB670"/>
      <c r="AC670"/>
      <c r="AD670"/>
      <c r="AE670"/>
    </row>
    <row r="671" spans="25:31" s="3" customFormat="1" x14ac:dyDescent="0.2">
      <c r="Y671"/>
      <c r="Z671"/>
      <c r="AA671" s="28"/>
      <c r="AB671"/>
      <c r="AC671"/>
      <c r="AD671"/>
      <c r="AE671"/>
    </row>
    <row r="672" spans="25:31" s="3" customFormat="1" x14ac:dyDescent="0.2">
      <c r="Y672"/>
      <c r="Z672"/>
      <c r="AA672" s="28"/>
      <c r="AB672"/>
      <c r="AC672"/>
      <c r="AD672"/>
      <c r="AE672"/>
    </row>
    <row r="673" spans="25:31" s="3" customFormat="1" x14ac:dyDescent="0.2">
      <c r="Y673"/>
      <c r="Z673"/>
      <c r="AA673" s="28"/>
      <c r="AB673"/>
      <c r="AC673"/>
      <c r="AD673"/>
      <c r="AE673"/>
    </row>
    <row r="674" spans="25:31" s="3" customFormat="1" x14ac:dyDescent="0.2">
      <c r="Y674"/>
      <c r="Z674"/>
      <c r="AA674" s="28"/>
      <c r="AB674"/>
      <c r="AC674"/>
      <c r="AD674"/>
      <c r="AE674"/>
    </row>
    <row r="675" spans="25:31" s="3" customFormat="1" x14ac:dyDescent="0.2">
      <c r="Y675"/>
      <c r="Z675"/>
      <c r="AA675" s="28"/>
      <c r="AB675"/>
      <c r="AC675"/>
      <c r="AD675"/>
      <c r="AE675"/>
    </row>
    <row r="676" spans="25:31" s="3" customFormat="1" x14ac:dyDescent="0.2">
      <c r="Y676"/>
      <c r="Z676"/>
      <c r="AA676" s="28"/>
      <c r="AB676"/>
      <c r="AC676"/>
      <c r="AD676"/>
      <c r="AE676"/>
    </row>
    <row r="677" spans="25:31" s="3" customFormat="1" x14ac:dyDescent="0.2">
      <c r="Y677"/>
      <c r="Z677"/>
      <c r="AA677" s="28"/>
      <c r="AB677"/>
      <c r="AC677"/>
      <c r="AD677"/>
      <c r="AE677"/>
    </row>
    <row r="678" spans="25:31" s="3" customFormat="1" x14ac:dyDescent="0.2">
      <c r="Y678"/>
      <c r="Z678"/>
      <c r="AA678" s="28"/>
      <c r="AB678"/>
      <c r="AC678"/>
      <c r="AD678"/>
      <c r="AE678"/>
    </row>
    <row r="679" spans="25:31" s="3" customFormat="1" x14ac:dyDescent="0.2">
      <c r="Y679"/>
      <c r="Z679"/>
      <c r="AA679" s="28"/>
      <c r="AB679"/>
      <c r="AC679"/>
      <c r="AD679"/>
      <c r="AE679"/>
    </row>
    <row r="680" spans="25:31" s="3" customFormat="1" x14ac:dyDescent="0.2">
      <c r="Y680"/>
      <c r="Z680"/>
      <c r="AA680" s="28"/>
      <c r="AB680"/>
      <c r="AC680"/>
      <c r="AD680"/>
      <c r="AE680"/>
    </row>
    <row r="681" spans="25:31" s="3" customFormat="1" x14ac:dyDescent="0.2">
      <c r="Y681"/>
      <c r="Z681"/>
      <c r="AA681" s="28"/>
      <c r="AB681"/>
      <c r="AC681"/>
      <c r="AD681"/>
      <c r="AE681"/>
    </row>
    <row r="682" spans="25:31" s="3" customFormat="1" x14ac:dyDescent="0.2">
      <c r="Y682"/>
      <c r="Z682"/>
      <c r="AA682" s="28"/>
      <c r="AB682"/>
      <c r="AC682"/>
      <c r="AD682"/>
      <c r="AE682"/>
    </row>
    <row r="683" spans="25:31" s="3" customFormat="1" x14ac:dyDescent="0.2">
      <c r="Y683"/>
      <c r="Z683"/>
      <c r="AA683" s="28"/>
      <c r="AB683"/>
      <c r="AC683"/>
      <c r="AD683"/>
      <c r="AE683"/>
    </row>
    <row r="684" spans="25:31" s="3" customFormat="1" x14ac:dyDescent="0.2">
      <c r="Y684"/>
      <c r="Z684"/>
      <c r="AA684" s="28"/>
      <c r="AB684"/>
      <c r="AC684"/>
      <c r="AD684"/>
      <c r="AE684"/>
    </row>
    <row r="685" spans="25:31" s="3" customFormat="1" x14ac:dyDescent="0.2">
      <c r="Y685"/>
      <c r="Z685"/>
      <c r="AA685" s="28"/>
      <c r="AB685"/>
      <c r="AC685"/>
      <c r="AD685"/>
      <c r="AE685"/>
    </row>
    <row r="686" spans="25:31" s="3" customFormat="1" x14ac:dyDescent="0.2">
      <c r="Y686"/>
      <c r="Z686"/>
      <c r="AA686" s="28"/>
      <c r="AB686"/>
      <c r="AC686"/>
      <c r="AD686"/>
      <c r="AE686"/>
    </row>
    <row r="687" spans="25:31" s="3" customFormat="1" x14ac:dyDescent="0.2">
      <c r="Y687"/>
      <c r="Z687"/>
      <c r="AA687" s="28"/>
      <c r="AB687"/>
      <c r="AC687"/>
      <c r="AD687"/>
      <c r="AE687"/>
    </row>
    <row r="688" spans="25:31" s="3" customFormat="1" x14ac:dyDescent="0.2">
      <c r="Y688"/>
      <c r="Z688"/>
      <c r="AA688" s="28"/>
      <c r="AB688"/>
      <c r="AC688"/>
      <c r="AD688"/>
      <c r="AE688"/>
    </row>
    <row r="689" spans="25:31" s="3" customFormat="1" x14ac:dyDescent="0.2">
      <c r="Y689"/>
      <c r="Z689"/>
      <c r="AA689" s="28"/>
      <c r="AB689"/>
      <c r="AC689"/>
      <c r="AD689"/>
      <c r="AE689"/>
    </row>
    <row r="690" spans="25:31" s="3" customFormat="1" x14ac:dyDescent="0.2">
      <c r="Y690"/>
      <c r="Z690"/>
      <c r="AA690" s="28"/>
      <c r="AB690"/>
      <c r="AC690"/>
      <c r="AD690"/>
      <c r="AE690"/>
    </row>
    <row r="691" spans="25:31" s="3" customFormat="1" x14ac:dyDescent="0.2">
      <c r="Y691"/>
      <c r="Z691"/>
      <c r="AA691" s="28"/>
      <c r="AB691"/>
      <c r="AC691"/>
      <c r="AD691"/>
      <c r="AE691"/>
    </row>
    <row r="692" spans="25:31" s="3" customFormat="1" x14ac:dyDescent="0.2">
      <c r="Y692"/>
      <c r="Z692"/>
      <c r="AA692" s="28"/>
      <c r="AB692"/>
      <c r="AC692"/>
      <c r="AD692"/>
      <c r="AE692"/>
    </row>
    <row r="693" spans="25:31" s="3" customFormat="1" x14ac:dyDescent="0.2">
      <c r="Y693"/>
      <c r="Z693"/>
      <c r="AA693" s="28"/>
      <c r="AB693"/>
      <c r="AC693"/>
      <c r="AD693"/>
      <c r="AE693"/>
    </row>
    <row r="694" spans="25:31" s="3" customFormat="1" x14ac:dyDescent="0.2">
      <c r="Y694"/>
      <c r="Z694"/>
      <c r="AA694" s="28"/>
      <c r="AB694"/>
      <c r="AC694"/>
      <c r="AD694"/>
      <c r="AE694"/>
    </row>
    <row r="695" spans="25:31" s="3" customFormat="1" x14ac:dyDescent="0.2">
      <c r="Y695"/>
      <c r="Z695"/>
      <c r="AA695" s="28"/>
      <c r="AB695"/>
      <c r="AC695"/>
      <c r="AD695"/>
      <c r="AE695"/>
    </row>
    <row r="696" spans="25:31" s="3" customFormat="1" x14ac:dyDescent="0.2">
      <c r="Y696"/>
      <c r="Z696"/>
      <c r="AA696" s="28"/>
      <c r="AB696"/>
      <c r="AC696"/>
      <c r="AD696"/>
      <c r="AE696"/>
    </row>
    <row r="697" spans="25:31" s="3" customFormat="1" x14ac:dyDescent="0.2">
      <c r="Y697"/>
      <c r="Z697"/>
      <c r="AA697" s="28"/>
      <c r="AB697"/>
      <c r="AC697"/>
      <c r="AD697"/>
      <c r="AE697"/>
    </row>
    <row r="698" spans="25:31" s="3" customFormat="1" x14ac:dyDescent="0.2">
      <c r="Y698"/>
      <c r="Z698"/>
      <c r="AA698" s="28"/>
      <c r="AB698"/>
      <c r="AC698"/>
      <c r="AD698"/>
      <c r="AE698"/>
    </row>
    <row r="699" spans="25:31" s="3" customFormat="1" x14ac:dyDescent="0.2">
      <c r="Y699"/>
      <c r="Z699"/>
      <c r="AA699" s="28"/>
      <c r="AB699"/>
      <c r="AC699"/>
      <c r="AD699"/>
      <c r="AE699"/>
    </row>
    <row r="700" spans="25:31" s="3" customFormat="1" x14ac:dyDescent="0.2">
      <c r="Y700"/>
      <c r="Z700"/>
      <c r="AA700" s="28"/>
      <c r="AB700"/>
      <c r="AC700"/>
      <c r="AD700"/>
      <c r="AE700"/>
    </row>
    <row r="701" spans="25:31" s="3" customFormat="1" x14ac:dyDescent="0.2">
      <c r="Y701"/>
      <c r="Z701"/>
      <c r="AA701" s="28"/>
      <c r="AB701"/>
      <c r="AC701"/>
      <c r="AD701"/>
      <c r="AE701"/>
    </row>
    <row r="702" spans="25:31" s="3" customFormat="1" x14ac:dyDescent="0.2">
      <c r="Y702"/>
      <c r="Z702"/>
      <c r="AA702" s="28"/>
      <c r="AB702"/>
      <c r="AC702"/>
      <c r="AD702"/>
      <c r="AE702"/>
    </row>
    <row r="703" spans="25:31" s="3" customFormat="1" x14ac:dyDescent="0.2">
      <c r="Y703"/>
      <c r="Z703"/>
      <c r="AA703" s="28"/>
      <c r="AB703"/>
      <c r="AC703"/>
      <c r="AD703"/>
      <c r="AE703"/>
    </row>
    <row r="704" spans="25:31" s="3" customFormat="1" x14ac:dyDescent="0.2">
      <c r="Y704"/>
      <c r="Z704"/>
      <c r="AA704" s="28"/>
      <c r="AB704"/>
      <c r="AC704"/>
      <c r="AD704"/>
      <c r="AE704"/>
    </row>
    <row r="705" spans="25:31" s="3" customFormat="1" x14ac:dyDescent="0.2">
      <c r="Y705"/>
      <c r="Z705"/>
      <c r="AA705" s="28"/>
      <c r="AB705"/>
      <c r="AC705"/>
      <c r="AD705"/>
      <c r="AE705"/>
    </row>
    <row r="706" spans="25:31" s="3" customFormat="1" x14ac:dyDescent="0.2">
      <c r="Y706"/>
      <c r="Z706"/>
      <c r="AA706" s="28"/>
      <c r="AB706"/>
      <c r="AC706"/>
      <c r="AD706"/>
      <c r="AE706"/>
    </row>
    <row r="707" spans="25:31" s="3" customFormat="1" x14ac:dyDescent="0.2">
      <c r="Y707"/>
      <c r="Z707"/>
      <c r="AA707" s="28"/>
      <c r="AB707"/>
      <c r="AC707"/>
      <c r="AD707"/>
      <c r="AE707"/>
    </row>
    <row r="708" spans="25:31" s="3" customFormat="1" x14ac:dyDescent="0.2">
      <c r="Y708"/>
      <c r="Z708"/>
      <c r="AA708" s="28"/>
      <c r="AB708"/>
      <c r="AC708"/>
      <c r="AD708"/>
      <c r="AE708"/>
    </row>
    <row r="709" spans="25:31" s="3" customFormat="1" x14ac:dyDescent="0.2">
      <c r="Y709"/>
      <c r="Z709"/>
      <c r="AA709" s="28"/>
      <c r="AB709"/>
      <c r="AC709"/>
      <c r="AD709"/>
      <c r="AE709"/>
    </row>
    <row r="710" spans="25:31" s="3" customFormat="1" x14ac:dyDescent="0.2">
      <c r="Y710"/>
      <c r="Z710"/>
      <c r="AA710" s="28"/>
      <c r="AB710"/>
      <c r="AC710"/>
      <c r="AD710"/>
      <c r="AE710"/>
    </row>
    <row r="711" spans="25:31" s="3" customFormat="1" x14ac:dyDescent="0.2">
      <c r="Y711"/>
      <c r="Z711"/>
      <c r="AA711" s="28"/>
      <c r="AB711"/>
      <c r="AC711"/>
      <c r="AD711"/>
      <c r="AE711"/>
    </row>
    <row r="712" spans="25:31" s="3" customFormat="1" x14ac:dyDescent="0.2">
      <c r="Y712"/>
      <c r="Z712"/>
      <c r="AA712" s="28"/>
      <c r="AB712"/>
      <c r="AC712"/>
      <c r="AD712"/>
      <c r="AE712"/>
    </row>
    <row r="713" spans="25:31" s="3" customFormat="1" x14ac:dyDescent="0.2">
      <c r="Y713"/>
      <c r="Z713"/>
      <c r="AA713" s="28"/>
      <c r="AB713"/>
      <c r="AC713"/>
      <c r="AD713"/>
      <c r="AE713"/>
    </row>
    <row r="714" spans="25:31" s="3" customFormat="1" x14ac:dyDescent="0.2">
      <c r="Y714"/>
      <c r="Z714"/>
      <c r="AA714" s="28"/>
      <c r="AB714"/>
      <c r="AC714"/>
      <c r="AD714"/>
      <c r="AE714"/>
    </row>
    <row r="715" spans="25:31" s="3" customFormat="1" x14ac:dyDescent="0.2">
      <c r="Y715"/>
      <c r="Z715"/>
      <c r="AA715" s="28"/>
      <c r="AB715"/>
      <c r="AC715"/>
      <c r="AD715"/>
      <c r="AE715"/>
    </row>
    <row r="716" spans="25:31" s="3" customFormat="1" x14ac:dyDescent="0.2">
      <c r="Y716"/>
      <c r="Z716"/>
      <c r="AA716" s="28"/>
      <c r="AB716"/>
      <c r="AC716"/>
      <c r="AD716"/>
      <c r="AE716"/>
    </row>
    <row r="717" spans="25:31" s="3" customFormat="1" x14ac:dyDescent="0.2">
      <c r="Y717"/>
      <c r="Z717"/>
      <c r="AA717" s="28"/>
      <c r="AB717"/>
      <c r="AC717"/>
      <c r="AD717"/>
      <c r="AE717"/>
    </row>
    <row r="718" spans="25:31" s="3" customFormat="1" x14ac:dyDescent="0.2">
      <c r="Y718"/>
      <c r="Z718"/>
      <c r="AA718" s="28"/>
      <c r="AB718"/>
      <c r="AC718"/>
      <c r="AD718"/>
      <c r="AE718"/>
    </row>
    <row r="719" spans="25:31" s="3" customFormat="1" x14ac:dyDescent="0.2">
      <c r="Y719"/>
      <c r="Z719"/>
      <c r="AA719" s="28"/>
      <c r="AB719"/>
      <c r="AC719"/>
      <c r="AD719"/>
      <c r="AE719"/>
    </row>
    <row r="720" spans="25:31" s="3" customFormat="1" x14ac:dyDescent="0.2">
      <c r="Y720"/>
      <c r="Z720"/>
      <c r="AA720" s="28"/>
      <c r="AB720"/>
      <c r="AC720"/>
      <c r="AD720"/>
      <c r="AE720"/>
    </row>
    <row r="721" spans="25:31" s="3" customFormat="1" x14ac:dyDescent="0.2">
      <c r="Y721"/>
      <c r="Z721"/>
      <c r="AA721" s="28"/>
      <c r="AB721"/>
      <c r="AC721"/>
      <c r="AD721"/>
      <c r="AE721"/>
    </row>
    <row r="722" spans="25:31" s="3" customFormat="1" x14ac:dyDescent="0.2">
      <c r="Y722"/>
      <c r="Z722"/>
      <c r="AA722" s="28"/>
      <c r="AB722"/>
      <c r="AC722"/>
      <c r="AD722"/>
      <c r="AE722"/>
    </row>
    <row r="723" spans="25:31" s="3" customFormat="1" x14ac:dyDescent="0.2">
      <c r="Y723"/>
      <c r="Z723"/>
      <c r="AA723" s="28"/>
      <c r="AB723"/>
      <c r="AC723"/>
      <c r="AD723"/>
      <c r="AE723"/>
    </row>
    <row r="724" spans="25:31" s="3" customFormat="1" x14ac:dyDescent="0.2">
      <c r="Y724"/>
      <c r="Z724"/>
      <c r="AA724" s="28"/>
      <c r="AB724"/>
      <c r="AC724"/>
      <c r="AD724"/>
      <c r="AE724"/>
    </row>
    <row r="725" spans="25:31" s="3" customFormat="1" x14ac:dyDescent="0.2">
      <c r="Y725"/>
      <c r="Z725"/>
      <c r="AA725" s="28"/>
      <c r="AB725"/>
      <c r="AC725"/>
      <c r="AD725"/>
      <c r="AE725"/>
    </row>
    <row r="726" spans="25:31" s="3" customFormat="1" x14ac:dyDescent="0.2">
      <c r="Y726"/>
      <c r="Z726"/>
      <c r="AA726" s="28"/>
      <c r="AB726"/>
      <c r="AC726"/>
      <c r="AD726"/>
      <c r="AE726"/>
    </row>
    <row r="727" spans="25:31" s="3" customFormat="1" x14ac:dyDescent="0.2">
      <c r="Y727"/>
      <c r="Z727"/>
      <c r="AA727" s="28"/>
      <c r="AB727"/>
      <c r="AC727"/>
      <c r="AD727"/>
      <c r="AE727"/>
    </row>
    <row r="728" spans="25:31" s="3" customFormat="1" x14ac:dyDescent="0.2">
      <c r="Y728"/>
      <c r="Z728"/>
      <c r="AA728" s="28"/>
      <c r="AB728"/>
      <c r="AC728"/>
      <c r="AD728"/>
      <c r="AE728"/>
    </row>
    <row r="729" spans="25:31" s="3" customFormat="1" x14ac:dyDescent="0.2">
      <c r="Y729"/>
      <c r="Z729"/>
      <c r="AA729" s="28"/>
      <c r="AB729"/>
      <c r="AC729"/>
      <c r="AD729"/>
      <c r="AE729"/>
    </row>
    <row r="730" spans="25:31" s="3" customFormat="1" x14ac:dyDescent="0.2">
      <c r="Y730"/>
      <c r="Z730"/>
      <c r="AA730" s="28"/>
      <c r="AB730"/>
      <c r="AC730"/>
      <c r="AD730"/>
      <c r="AE730"/>
    </row>
    <row r="731" spans="25:31" s="3" customFormat="1" x14ac:dyDescent="0.2">
      <c r="Y731"/>
      <c r="Z731"/>
      <c r="AA731" s="28"/>
      <c r="AB731"/>
      <c r="AC731"/>
      <c r="AD731"/>
      <c r="AE731"/>
    </row>
    <row r="732" spans="25:31" s="3" customFormat="1" x14ac:dyDescent="0.2">
      <c r="Y732"/>
      <c r="Z732"/>
      <c r="AA732" s="28"/>
      <c r="AB732"/>
      <c r="AC732"/>
      <c r="AD732"/>
      <c r="AE732"/>
    </row>
    <row r="733" spans="25:31" s="3" customFormat="1" x14ac:dyDescent="0.2">
      <c r="Y733"/>
      <c r="Z733"/>
      <c r="AA733" s="28"/>
      <c r="AB733"/>
      <c r="AC733"/>
      <c r="AD733"/>
      <c r="AE733"/>
    </row>
    <row r="734" spans="25:31" s="3" customFormat="1" x14ac:dyDescent="0.2">
      <c r="Y734"/>
      <c r="Z734"/>
      <c r="AA734" s="28"/>
      <c r="AB734"/>
      <c r="AC734"/>
      <c r="AD734"/>
      <c r="AE734"/>
    </row>
    <row r="735" spans="25:31" s="3" customFormat="1" x14ac:dyDescent="0.2">
      <c r="Y735"/>
      <c r="Z735"/>
      <c r="AA735" s="28"/>
      <c r="AB735"/>
      <c r="AC735"/>
      <c r="AD735"/>
      <c r="AE735"/>
    </row>
    <row r="736" spans="25:31" s="3" customFormat="1" x14ac:dyDescent="0.2">
      <c r="Y736"/>
      <c r="Z736"/>
      <c r="AA736" s="28"/>
      <c r="AB736"/>
      <c r="AC736"/>
      <c r="AD736"/>
      <c r="AE736"/>
    </row>
    <row r="737" spans="25:31" s="3" customFormat="1" x14ac:dyDescent="0.2">
      <c r="Y737"/>
      <c r="Z737"/>
      <c r="AA737" s="28"/>
      <c r="AB737"/>
      <c r="AC737"/>
      <c r="AD737"/>
      <c r="AE737"/>
    </row>
    <row r="738" spans="25:31" s="3" customFormat="1" x14ac:dyDescent="0.2">
      <c r="Y738"/>
      <c r="Z738"/>
      <c r="AA738" s="28"/>
      <c r="AB738"/>
      <c r="AC738"/>
      <c r="AD738"/>
      <c r="AE738"/>
    </row>
    <row r="739" spans="25:31" s="3" customFormat="1" x14ac:dyDescent="0.2">
      <c r="Y739"/>
      <c r="Z739"/>
      <c r="AA739" s="28"/>
      <c r="AB739"/>
      <c r="AC739"/>
      <c r="AD739"/>
      <c r="AE739"/>
    </row>
    <row r="740" spans="25:31" s="3" customFormat="1" x14ac:dyDescent="0.2">
      <c r="Y740"/>
      <c r="Z740"/>
      <c r="AA740" s="28"/>
      <c r="AB740"/>
      <c r="AC740"/>
      <c r="AD740"/>
      <c r="AE740"/>
    </row>
    <row r="741" spans="25:31" s="3" customFormat="1" x14ac:dyDescent="0.2">
      <c r="Y741"/>
      <c r="Z741"/>
      <c r="AA741" s="28"/>
      <c r="AB741"/>
      <c r="AC741"/>
      <c r="AD741"/>
      <c r="AE741"/>
    </row>
    <row r="742" spans="25:31" s="3" customFormat="1" x14ac:dyDescent="0.2">
      <c r="Y742"/>
      <c r="Z742"/>
      <c r="AA742" s="28"/>
      <c r="AB742"/>
      <c r="AC742"/>
      <c r="AD742"/>
      <c r="AE742"/>
    </row>
    <row r="743" spans="25:31" s="3" customFormat="1" x14ac:dyDescent="0.2">
      <c r="Y743"/>
      <c r="Z743"/>
      <c r="AA743" s="28"/>
      <c r="AB743"/>
      <c r="AC743"/>
      <c r="AD743"/>
      <c r="AE743"/>
    </row>
    <row r="744" spans="25:31" s="3" customFormat="1" x14ac:dyDescent="0.2">
      <c r="Y744"/>
      <c r="Z744"/>
      <c r="AA744" s="28"/>
      <c r="AB744"/>
      <c r="AC744"/>
      <c r="AD744"/>
      <c r="AE744"/>
    </row>
    <row r="745" spans="25:31" s="3" customFormat="1" x14ac:dyDescent="0.2">
      <c r="Y745"/>
      <c r="Z745"/>
      <c r="AA745" s="28"/>
      <c r="AB745"/>
      <c r="AC745"/>
      <c r="AD745"/>
      <c r="AE745"/>
    </row>
    <row r="746" spans="25:31" s="3" customFormat="1" x14ac:dyDescent="0.2">
      <c r="Y746"/>
      <c r="Z746"/>
      <c r="AA746" s="28"/>
      <c r="AB746"/>
      <c r="AC746"/>
      <c r="AD746"/>
      <c r="AE746"/>
    </row>
    <row r="747" spans="25:31" s="3" customFormat="1" x14ac:dyDescent="0.2">
      <c r="Y747"/>
      <c r="Z747"/>
      <c r="AA747" s="28"/>
      <c r="AB747"/>
      <c r="AC747"/>
      <c r="AD747"/>
      <c r="AE747"/>
    </row>
    <row r="748" spans="25:31" s="3" customFormat="1" x14ac:dyDescent="0.2">
      <c r="Y748"/>
      <c r="Z748"/>
      <c r="AA748" s="28"/>
      <c r="AB748"/>
      <c r="AC748"/>
      <c r="AD748"/>
      <c r="AE748"/>
    </row>
    <row r="749" spans="25:31" s="3" customFormat="1" x14ac:dyDescent="0.2">
      <c r="Y749"/>
      <c r="Z749"/>
      <c r="AA749" s="28"/>
      <c r="AB749"/>
      <c r="AC749"/>
      <c r="AD749"/>
      <c r="AE749"/>
    </row>
    <row r="750" spans="25:31" s="3" customFormat="1" x14ac:dyDescent="0.2">
      <c r="Y750"/>
      <c r="Z750"/>
      <c r="AA750" s="28"/>
      <c r="AB750"/>
      <c r="AC750"/>
      <c r="AD750"/>
      <c r="AE750"/>
    </row>
    <row r="751" spans="25:31" s="3" customFormat="1" x14ac:dyDescent="0.2">
      <c r="Y751"/>
      <c r="Z751"/>
      <c r="AA751" s="28"/>
      <c r="AB751"/>
      <c r="AC751"/>
      <c r="AD751"/>
      <c r="AE751"/>
    </row>
    <row r="752" spans="25:31" s="3" customFormat="1" x14ac:dyDescent="0.2">
      <c r="Y752"/>
      <c r="Z752"/>
      <c r="AA752" s="28"/>
      <c r="AB752"/>
      <c r="AC752"/>
      <c r="AD752"/>
      <c r="AE752"/>
    </row>
    <row r="753" spans="25:31" s="3" customFormat="1" x14ac:dyDescent="0.2">
      <c r="Y753"/>
      <c r="Z753"/>
      <c r="AA753" s="28"/>
      <c r="AB753"/>
      <c r="AC753"/>
      <c r="AD753"/>
      <c r="AE753"/>
    </row>
    <row r="754" spans="25:31" s="3" customFormat="1" x14ac:dyDescent="0.2">
      <c r="Y754"/>
      <c r="Z754"/>
      <c r="AA754" s="28"/>
      <c r="AB754"/>
      <c r="AC754"/>
      <c r="AD754"/>
      <c r="AE754"/>
    </row>
    <row r="755" spans="25:31" s="3" customFormat="1" x14ac:dyDescent="0.2">
      <c r="Y755"/>
      <c r="Z755"/>
      <c r="AA755" s="28"/>
      <c r="AB755"/>
      <c r="AC755"/>
      <c r="AD755"/>
      <c r="AE755"/>
    </row>
    <row r="756" spans="25:31" s="3" customFormat="1" x14ac:dyDescent="0.2">
      <c r="Y756"/>
      <c r="Z756"/>
      <c r="AA756" s="28"/>
      <c r="AB756"/>
      <c r="AC756"/>
      <c r="AD756"/>
      <c r="AE756"/>
    </row>
    <row r="757" spans="25:31" s="3" customFormat="1" x14ac:dyDescent="0.2">
      <c r="Y757"/>
      <c r="Z757"/>
      <c r="AA757" s="28"/>
      <c r="AB757"/>
      <c r="AC757"/>
      <c r="AD757"/>
      <c r="AE757"/>
    </row>
    <row r="758" spans="25:31" s="3" customFormat="1" x14ac:dyDescent="0.2">
      <c r="Y758"/>
      <c r="Z758"/>
      <c r="AA758" s="28"/>
      <c r="AB758"/>
      <c r="AC758"/>
      <c r="AD758"/>
      <c r="AE758"/>
    </row>
    <row r="759" spans="25:31" s="3" customFormat="1" x14ac:dyDescent="0.2">
      <c r="Y759"/>
      <c r="Z759"/>
      <c r="AA759" s="28"/>
      <c r="AB759"/>
      <c r="AC759"/>
      <c r="AD759"/>
      <c r="AE759"/>
    </row>
    <row r="760" spans="25:31" s="3" customFormat="1" x14ac:dyDescent="0.2">
      <c r="Y760"/>
      <c r="Z760"/>
      <c r="AA760" s="28"/>
      <c r="AB760"/>
      <c r="AC760"/>
      <c r="AD760"/>
      <c r="AE760"/>
    </row>
    <row r="761" spans="25:31" s="3" customFormat="1" x14ac:dyDescent="0.2">
      <c r="Y761"/>
      <c r="Z761"/>
      <c r="AA761" s="28"/>
      <c r="AB761"/>
      <c r="AC761"/>
      <c r="AD761"/>
      <c r="AE761"/>
    </row>
    <row r="762" spans="25:31" s="3" customFormat="1" x14ac:dyDescent="0.2">
      <c r="Y762"/>
      <c r="Z762"/>
      <c r="AA762" s="28"/>
      <c r="AB762"/>
      <c r="AC762"/>
      <c r="AD762"/>
      <c r="AE762"/>
    </row>
    <row r="763" spans="25:31" s="3" customFormat="1" x14ac:dyDescent="0.2">
      <c r="Y763"/>
      <c r="Z763"/>
      <c r="AA763" s="28"/>
      <c r="AB763"/>
      <c r="AC763"/>
      <c r="AD763"/>
      <c r="AE763"/>
    </row>
    <row r="764" spans="25:31" s="3" customFormat="1" x14ac:dyDescent="0.2">
      <c r="Y764"/>
      <c r="Z764"/>
      <c r="AA764" s="28"/>
      <c r="AB764"/>
      <c r="AC764"/>
      <c r="AD764"/>
      <c r="AE764"/>
    </row>
    <row r="765" spans="25:31" s="3" customFormat="1" x14ac:dyDescent="0.2">
      <c r="Y765"/>
      <c r="Z765"/>
      <c r="AA765" s="28"/>
      <c r="AB765"/>
      <c r="AC765"/>
      <c r="AD765"/>
      <c r="AE765"/>
    </row>
    <row r="766" spans="25:31" s="3" customFormat="1" x14ac:dyDescent="0.2">
      <c r="Y766"/>
      <c r="Z766"/>
      <c r="AA766" s="28"/>
      <c r="AB766"/>
      <c r="AC766"/>
      <c r="AD766"/>
      <c r="AE766"/>
    </row>
    <row r="767" spans="25:31" s="3" customFormat="1" x14ac:dyDescent="0.2">
      <c r="Y767"/>
      <c r="Z767"/>
      <c r="AA767" s="28"/>
      <c r="AB767"/>
      <c r="AC767"/>
      <c r="AD767"/>
      <c r="AE767"/>
    </row>
    <row r="768" spans="25:31" s="3" customFormat="1" x14ac:dyDescent="0.2">
      <c r="Y768"/>
      <c r="Z768"/>
      <c r="AA768" s="28"/>
      <c r="AB768"/>
      <c r="AC768"/>
      <c r="AD768"/>
      <c r="AE768"/>
    </row>
    <row r="769" spans="25:31" s="3" customFormat="1" x14ac:dyDescent="0.2">
      <c r="Y769"/>
      <c r="Z769"/>
      <c r="AA769" s="28"/>
      <c r="AB769"/>
      <c r="AC769"/>
      <c r="AD769"/>
      <c r="AE769"/>
    </row>
    <row r="770" spans="25:31" s="3" customFormat="1" x14ac:dyDescent="0.2">
      <c r="Y770"/>
      <c r="Z770"/>
      <c r="AA770" s="28"/>
      <c r="AB770"/>
      <c r="AC770"/>
      <c r="AD770"/>
      <c r="AE770"/>
    </row>
    <row r="771" spans="25:31" s="3" customFormat="1" x14ac:dyDescent="0.2">
      <c r="Y771"/>
      <c r="Z771"/>
      <c r="AA771" s="28"/>
      <c r="AB771"/>
      <c r="AC771"/>
      <c r="AD771"/>
      <c r="AE771"/>
    </row>
    <row r="772" spans="25:31" s="3" customFormat="1" x14ac:dyDescent="0.2">
      <c r="Y772"/>
      <c r="Z772"/>
      <c r="AA772" s="28"/>
      <c r="AB772"/>
      <c r="AC772"/>
      <c r="AD772"/>
      <c r="AE772"/>
    </row>
    <row r="773" spans="25:31" s="3" customFormat="1" x14ac:dyDescent="0.2">
      <c r="Y773"/>
      <c r="Z773"/>
      <c r="AA773" s="28"/>
      <c r="AB773"/>
      <c r="AC773"/>
      <c r="AD773"/>
      <c r="AE773"/>
    </row>
    <row r="774" spans="25:31" s="3" customFormat="1" x14ac:dyDescent="0.2">
      <c r="Y774"/>
      <c r="Z774"/>
      <c r="AA774" s="28"/>
      <c r="AB774"/>
      <c r="AC774"/>
      <c r="AD774"/>
      <c r="AE774"/>
    </row>
    <row r="775" spans="25:31" s="3" customFormat="1" x14ac:dyDescent="0.2">
      <c r="Y775"/>
      <c r="Z775"/>
      <c r="AA775" s="28"/>
      <c r="AB775"/>
      <c r="AC775"/>
      <c r="AD775"/>
      <c r="AE775"/>
    </row>
    <row r="776" spans="25:31" s="3" customFormat="1" x14ac:dyDescent="0.2">
      <c r="Y776"/>
      <c r="Z776"/>
      <c r="AA776" s="28"/>
      <c r="AB776"/>
      <c r="AC776"/>
      <c r="AD776"/>
      <c r="AE776"/>
    </row>
    <row r="777" spans="25:31" s="3" customFormat="1" x14ac:dyDescent="0.2">
      <c r="Y777"/>
      <c r="Z777"/>
      <c r="AA777" s="28"/>
      <c r="AB777"/>
      <c r="AC777"/>
      <c r="AD777"/>
      <c r="AE777"/>
    </row>
    <row r="778" spans="25:31" s="3" customFormat="1" x14ac:dyDescent="0.2">
      <c r="Y778"/>
      <c r="Z778"/>
      <c r="AA778" s="28"/>
      <c r="AB778"/>
      <c r="AC778"/>
      <c r="AD778"/>
      <c r="AE778"/>
    </row>
    <row r="779" spans="25:31" s="3" customFormat="1" x14ac:dyDescent="0.2">
      <c r="Y779"/>
      <c r="Z779"/>
      <c r="AA779" s="28"/>
      <c r="AB779"/>
      <c r="AC779"/>
      <c r="AD779"/>
      <c r="AE779"/>
    </row>
    <row r="780" spans="25:31" s="3" customFormat="1" x14ac:dyDescent="0.2">
      <c r="Y780"/>
      <c r="Z780"/>
      <c r="AA780" s="28"/>
      <c r="AB780"/>
      <c r="AC780"/>
      <c r="AD780"/>
      <c r="AE780"/>
    </row>
    <row r="781" spans="25:31" s="3" customFormat="1" x14ac:dyDescent="0.2">
      <c r="Y781"/>
      <c r="Z781"/>
      <c r="AA781" s="28"/>
      <c r="AB781"/>
      <c r="AC781"/>
      <c r="AD781"/>
      <c r="AE781"/>
    </row>
    <row r="782" spans="25:31" s="3" customFormat="1" x14ac:dyDescent="0.2">
      <c r="Y782"/>
      <c r="Z782"/>
      <c r="AA782" s="28"/>
      <c r="AB782"/>
      <c r="AC782"/>
      <c r="AD782"/>
      <c r="AE782"/>
    </row>
    <row r="783" spans="25:31" s="3" customFormat="1" x14ac:dyDescent="0.2">
      <c r="Y783"/>
      <c r="Z783"/>
      <c r="AA783" s="28"/>
      <c r="AB783"/>
      <c r="AC783"/>
      <c r="AD783"/>
      <c r="AE783"/>
    </row>
    <row r="784" spans="25:31" s="3" customFormat="1" x14ac:dyDescent="0.2">
      <c r="Y784"/>
      <c r="Z784"/>
      <c r="AA784" s="28"/>
      <c r="AB784"/>
      <c r="AC784"/>
      <c r="AD784"/>
      <c r="AE784"/>
    </row>
    <row r="785" spans="25:31" s="3" customFormat="1" x14ac:dyDescent="0.2">
      <c r="Y785"/>
      <c r="Z785"/>
      <c r="AA785" s="28"/>
      <c r="AB785"/>
      <c r="AC785"/>
      <c r="AD785"/>
      <c r="AE785"/>
    </row>
    <row r="786" spans="25:31" s="3" customFormat="1" x14ac:dyDescent="0.2">
      <c r="Y786"/>
      <c r="Z786"/>
      <c r="AA786" s="28"/>
      <c r="AB786"/>
      <c r="AC786"/>
      <c r="AD786"/>
      <c r="AE786"/>
    </row>
    <row r="787" spans="25:31" s="3" customFormat="1" x14ac:dyDescent="0.2">
      <c r="Y787"/>
      <c r="Z787"/>
      <c r="AA787" s="28"/>
      <c r="AB787"/>
      <c r="AC787"/>
      <c r="AD787"/>
      <c r="AE787"/>
    </row>
    <row r="788" spans="25:31" s="3" customFormat="1" x14ac:dyDescent="0.2">
      <c r="Y788"/>
      <c r="Z788"/>
      <c r="AA788" s="28"/>
      <c r="AB788"/>
      <c r="AC788"/>
      <c r="AD788"/>
      <c r="AE788"/>
    </row>
    <row r="789" spans="25:31" s="3" customFormat="1" x14ac:dyDescent="0.2">
      <c r="Y789"/>
      <c r="Z789"/>
      <c r="AA789" s="28"/>
      <c r="AB789"/>
      <c r="AC789"/>
      <c r="AD789"/>
      <c r="AE789"/>
    </row>
    <row r="790" spans="25:31" s="3" customFormat="1" x14ac:dyDescent="0.2">
      <c r="Y790"/>
      <c r="Z790"/>
      <c r="AA790" s="28"/>
      <c r="AB790"/>
      <c r="AC790"/>
      <c r="AD790"/>
      <c r="AE790"/>
    </row>
    <row r="791" spans="25:31" s="3" customFormat="1" x14ac:dyDescent="0.2">
      <c r="Y791"/>
      <c r="Z791"/>
      <c r="AA791" s="28"/>
      <c r="AB791"/>
      <c r="AC791"/>
      <c r="AD791"/>
      <c r="AE791"/>
    </row>
    <row r="792" spans="25:31" s="3" customFormat="1" x14ac:dyDescent="0.2">
      <c r="Y792"/>
      <c r="Z792"/>
      <c r="AA792" s="28"/>
      <c r="AB792"/>
      <c r="AC792"/>
      <c r="AD792"/>
      <c r="AE792"/>
    </row>
    <row r="793" spans="25:31" s="3" customFormat="1" x14ac:dyDescent="0.2">
      <c r="Y793"/>
      <c r="Z793"/>
      <c r="AA793" s="28"/>
      <c r="AB793"/>
      <c r="AC793"/>
      <c r="AD793"/>
      <c r="AE793"/>
    </row>
    <row r="794" spans="25:31" s="3" customFormat="1" x14ac:dyDescent="0.2">
      <c r="Y794"/>
      <c r="Z794"/>
      <c r="AA794" s="28"/>
      <c r="AB794"/>
      <c r="AC794"/>
      <c r="AD794"/>
      <c r="AE794"/>
    </row>
    <row r="795" spans="25:31" s="3" customFormat="1" x14ac:dyDescent="0.2">
      <c r="Y795"/>
      <c r="Z795"/>
      <c r="AA795" s="28"/>
      <c r="AB795"/>
      <c r="AC795"/>
      <c r="AD795"/>
      <c r="AE795"/>
    </row>
    <row r="796" spans="25:31" s="3" customFormat="1" x14ac:dyDescent="0.2">
      <c r="Y796"/>
      <c r="Z796"/>
      <c r="AA796" s="28"/>
      <c r="AB796"/>
      <c r="AC796"/>
      <c r="AD796"/>
      <c r="AE796"/>
    </row>
    <row r="797" spans="25:31" s="3" customFormat="1" x14ac:dyDescent="0.2">
      <c r="Y797"/>
      <c r="Z797"/>
      <c r="AA797" s="28"/>
      <c r="AB797"/>
      <c r="AC797"/>
      <c r="AD797"/>
      <c r="AE797"/>
    </row>
    <row r="798" spans="25:31" s="3" customFormat="1" x14ac:dyDescent="0.2">
      <c r="Y798"/>
      <c r="Z798"/>
      <c r="AA798" s="28"/>
      <c r="AB798"/>
      <c r="AC798"/>
      <c r="AD798"/>
      <c r="AE798"/>
    </row>
    <row r="799" spans="25:31" s="3" customFormat="1" x14ac:dyDescent="0.2">
      <c r="Y799"/>
      <c r="Z799"/>
      <c r="AA799" s="28"/>
      <c r="AB799"/>
      <c r="AC799"/>
      <c r="AD799"/>
      <c r="AE799"/>
    </row>
    <row r="800" spans="25:31" s="3" customFormat="1" x14ac:dyDescent="0.2">
      <c r="Y800"/>
      <c r="Z800"/>
      <c r="AA800" s="28"/>
      <c r="AB800"/>
      <c r="AC800"/>
      <c r="AD800"/>
      <c r="AE800"/>
    </row>
    <row r="801" spans="25:31" s="3" customFormat="1" x14ac:dyDescent="0.2">
      <c r="Y801"/>
      <c r="Z801"/>
      <c r="AA801" s="28"/>
      <c r="AB801"/>
      <c r="AC801"/>
      <c r="AD801"/>
      <c r="AE801"/>
    </row>
    <row r="802" spans="25:31" s="3" customFormat="1" x14ac:dyDescent="0.2">
      <c r="Y802"/>
      <c r="Z802"/>
      <c r="AA802" s="28"/>
      <c r="AB802"/>
      <c r="AC802"/>
      <c r="AD802"/>
      <c r="AE802"/>
    </row>
    <row r="803" spans="25:31" s="3" customFormat="1" x14ac:dyDescent="0.2">
      <c r="Y803"/>
      <c r="Z803"/>
      <c r="AA803" s="28"/>
      <c r="AB803"/>
      <c r="AC803"/>
      <c r="AD803"/>
      <c r="AE803"/>
    </row>
    <row r="804" spans="25:31" s="3" customFormat="1" x14ac:dyDescent="0.2">
      <c r="Y804"/>
      <c r="Z804"/>
      <c r="AA804" s="28"/>
      <c r="AB804"/>
      <c r="AC804"/>
      <c r="AD804"/>
      <c r="AE804"/>
    </row>
    <row r="805" spans="25:31" s="3" customFormat="1" x14ac:dyDescent="0.2">
      <c r="Y805"/>
      <c r="Z805"/>
      <c r="AA805" s="28"/>
      <c r="AB805"/>
      <c r="AC805"/>
      <c r="AD805"/>
      <c r="AE805"/>
    </row>
    <row r="806" spans="25:31" s="3" customFormat="1" x14ac:dyDescent="0.2">
      <c r="Y806"/>
      <c r="Z806"/>
      <c r="AA806" s="28"/>
      <c r="AB806"/>
      <c r="AC806"/>
      <c r="AD806"/>
      <c r="AE806"/>
    </row>
    <row r="807" spans="25:31" s="3" customFormat="1" x14ac:dyDescent="0.2">
      <c r="Y807"/>
      <c r="Z807"/>
      <c r="AA807" s="28"/>
      <c r="AB807"/>
      <c r="AC807"/>
      <c r="AD807"/>
      <c r="AE807"/>
    </row>
    <row r="808" spans="25:31" s="3" customFormat="1" x14ac:dyDescent="0.2">
      <c r="Y808"/>
      <c r="Z808"/>
      <c r="AA808" s="28"/>
      <c r="AB808"/>
      <c r="AC808"/>
      <c r="AD808"/>
      <c r="AE808"/>
    </row>
    <row r="809" spans="25:31" s="3" customFormat="1" x14ac:dyDescent="0.2">
      <c r="Y809"/>
      <c r="Z809"/>
      <c r="AA809" s="28"/>
      <c r="AB809"/>
      <c r="AC809"/>
      <c r="AD809"/>
      <c r="AE809"/>
    </row>
    <row r="810" spans="25:31" s="3" customFormat="1" x14ac:dyDescent="0.2">
      <c r="Y810"/>
      <c r="Z810"/>
      <c r="AA810" s="28"/>
      <c r="AB810"/>
      <c r="AC810"/>
      <c r="AD810"/>
      <c r="AE810"/>
    </row>
    <row r="811" spans="25:31" s="3" customFormat="1" x14ac:dyDescent="0.2">
      <c r="Y811"/>
      <c r="Z811"/>
      <c r="AA811" s="28"/>
      <c r="AB811"/>
      <c r="AC811"/>
      <c r="AD811"/>
      <c r="AE811"/>
    </row>
    <row r="812" spans="25:31" s="3" customFormat="1" x14ac:dyDescent="0.2">
      <c r="Y812"/>
      <c r="Z812"/>
      <c r="AA812" s="28"/>
      <c r="AB812"/>
      <c r="AC812"/>
      <c r="AD812"/>
      <c r="AE812"/>
    </row>
    <row r="813" spans="25:31" s="3" customFormat="1" x14ac:dyDescent="0.2">
      <c r="Y813"/>
      <c r="Z813"/>
      <c r="AA813" s="28"/>
      <c r="AB813"/>
      <c r="AC813"/>
      <c r="AD813"/>
      <c r="AE813"/>
    </row>
    <row r="814" spans="25:31" s="3" customFormat="1" x14ac:dyDescent="0.2">
      <c r="Y814"/>
      <c r="Z814"/>
      <c r="AA814" s="28"/>
      <c r="AB814"/>
      <c r="AC814"/>
      <c r="AD814"/>
      <c r="AE814"/>
    </row>
    <row r="815" spans="25:31" s="3" customFormat="1" x14ac:dyDescent="0.2">
      <c r="Y815"/>
      <c r="Z815"/>
      <c r="AA815" s="28"/>
      <c r="AB815"/>
      <c r="AC815"/>
      <c r="AD815"/>
      <c r="AE815"/>
    </row>
    <row r="816" spans="25:31" s="3" customFormat="1" x14ac:dyDescent="0.2">
      <c r="Y816"/>
      <c r="Z816"/>
      <c r="AA816" s="28"/>
      <c r="AB816"/>
      <c r="AC816"/>
      <c r="AD816"/>
      <c r="AE816"/>
    </row>
    <row r="817" spans="25:31" s="3" customFormat="1" x14ac:dyDescent="0.2">
      <c r="Y817"/>
      <c r="Z817"/>
      <c r="AA817" s="28"/>
      <c r="AB817"/>
      <c r="AC817"/>
      <c r="AD817"/>
      <c r="AE817"/>
    </row>
    <row r="818" spans="25:31" s="3" customFormat="1" x14ac:dyDescent="0.2">
      <c r="Y818"/>
      <c r="Z818"/>
      <c r="AA818" s="28"/>
      <c r="AB818"/>
      <c r="AC818"/>
      <c r="AD818"/>
      <c r="AE818"/>
    </row>
    <row r="819" spans="25:31" s="3" customFormat="1" x14ac:dyDescent="0.2">
      <c r="Y819"/>
      <c r="Z819"/>
      <c r="AA819" s="28"/>
      <c r="AB819"/>
      <c r="AC819"/>
      <c r="AD819"/>
      <c r="AE819"/>
    </row>
    <row r="820" spans="25:31" s="3" customFormat="1" x14ac:dyDescent="0.2">
      <c r="Y820"/>
      <c r="Z820"/>
      <c r="AA820" s="28"/>
      <c r="AB820"/>
      <c r="AC820"/>
      <c r="AD820"/>
      <c r="AE820"/>
    </row>
    <row r="821" spans="25:31" s="3" customFormat="1" x14ac:dyDescent="0.2">
      <c r="Y821"/>
      <c r="Z821"/>
      <c r="AA821" s="28"/>
      <c r="AB821"/>
      <c r="AC821"/>
      <c r="AD821"/>
      <c r="AE821"/>
    </row>
    <row r="822" spans="25:31" s="3" customFormat="1" x14ac:dyDescent="0.2">
      <c r="Y822"/>
      <c r="Z822"/>
      <c r="AA822" s="28"/>
      <c r="AB822"/>
      <c r="AC822"/>
      <c r="AD822"/>
      <c r="AE822"/>
    </row>
    <row r="823" spans="25:31" s="3" customFormat="1" x14ac:dyDescent="0.2">
      <c r="Y823"/>
      <c r="Z823"/>
      <c r="AA823" s="28"/>
      <c r="AB823"/>
      <c r="AC823"/>
      <c r="AD823"/>
      <c r="AE823"/>
    </row>
    <row r="824" spans="25:31" s="3" customFormat="1" x14ac:dyDescent="0.2">
      <c r="Y824"/>
      <c r="Z824"/>
      <c r="AA824" s="28"/>
      <c r="AB824"/>
      <c r="AC824"/>
      <c r="AD824"/>
      <c r="AE824"/>
    </row>
    <row r="825" spans="25:31" s="3" customFormat="1" x14ac:dyDescent="0.2">
      <c r="Y825"/>
      <c r="Z825"/>
      <c r="AA825" s="28"/>
      <c r="AB825"/>
      <c r="AC825"/>
      <c r="AD825"/>
      <c r="AE825"/>
    </row>
    <row r="826" spans="25:31" s="3" customFormat="1" x14ac:dyDescent="0.2">
      <c r="Y826"/>
      <c r="Z826"/>
      <c r="AA826" s="28"/>
      <c r="AB826"/>
      <c r="AC826"/>
      <c r="AD826"/>
      <c r="AE826"/>
    </row>
    <row r="827" spans="25:31" s="3" customFormat="1" x14ac:dyDescent="0.2">
      <c r="Y827"/>
      <c r="Z827"/>
      <c r="AA827" s="28"/>
      <c r="AB827"/>
      <c r="AC827"/>
      <c r="AD827"/>
      <c r="AE827"/>
    </row>
    <row r="828" spans="25:31" s="3" customFormat="1" x14ac:dyDescent="0.2">
      <c r="Y828"/>
      <c r="Z828"/>
      <c r="AA828" s="28"/>
      <c r="AB828"/>
      <c r="AC828"/>
      <c r="AD828"/>
      <c r="AE828"/>
    </row>
    <row r="829" spans="25:31" s="3" customFormat="1" x14ac:dyDescent="0.2">
      <c r="Y829"/>
      <c r="Z829"/>
      <c r="AA829" s="28"/>
      <c r="AB829"/>
      <c r="AC829"/>
      <c r="AD829"/>
      <c r="AE829"/>
    </row>
    <row r="830" spans="25:31" s="3" customFormat="1" x14ac:dyDescent="0.2">
      <c r="Y830"/>
      <c r="Z830"/>
      <c r="AA830" s="28"/>
      <c r="AB830"/>
      <c r="AC830"/>
      <c r="AD830"/>
      <c r="AE830"/>
    </row>
    <row r="831" spans="25:31" s="3" customFormat="1" x14ac:dyDescent="0.2">
      <c r="Y831"/>
      <c r="Z831"/>
      <c r="AA831" s="28"/>
      <c r="AB831"/>
      <c r="AC831"/>
      <c r="AD831"/>
      <c r="AE831"/>
    </row>
    <row r="832" spans="25:31" s="3" customFormat="1" x14ac:dyDescent="0.2">
      <c r="Y832"/>
      <c r="Z832"/>
      <c r="AA832" s="28"/>
      <c r="AB832"/>
      <c r="AC832"/>
      <c r="AD832"/>
      <c r="AE832"/>
    </row>
    <row r="833" spans="25:31" s="3" customFormat="1" x14ac:dyDescent="0.2">
      <c r="Y833"/>
      <c r="Z833"/>
      <c r="AA833" s="28"/>
      <c r="AB833"/>
      <c r="AC833"/>
      <c r="AD833"/>
      <c r="AE833"/>
    </row>
    <row r="834" spans="25:31" s="3" customFormat="1" x14ac:dyDescent="0.2">
      <c r="Y834"/>
      <c r="Z834"/>
      <c r="AA834" s="28"/>
      <c r="AB834"/>
      <c r="AC834"/>
      <c r="AD834"/>
      <c r="AE834"/>
    </row>
    <row r="835" spans="25:31" s="3" customFormat="1" x14ac:dyDescent="0.2">
      <c r="Y835"/>
      <c r="Z835"/>
      <c r="AA835" s="28"/>
      <c r="AB835"/>
      <c r="AC835"/>
      <c r="AD835"/>
      <c r="AE835"/>
    </row>
    <row r="836" spans="25:31" s="3" customFormat="1" x14ac:dyDescent="0.2">
      <c r="Y836"/>
      <c r="Z836"/>
      <c r="AA836" s="28"/>
      <c r="AB836"/>
      <c r="AC836"/>
      <c r="AD836"/>
      <c r="AE836"/>
    </row>
    <row r="837" spans="25:31" s="3" customFormat="1" x14ac:dyDescent="0.2">
      <c r="Y837"/>
      <c r="Z837"/>
      <c r="AA837" s="28"/>
      <c r="AB837"/>
      <c r="AC837"/>
      <c r="AD837"/>
      <c r="AE837"/>
    </row>
    <row r="838" spans="25:31" s="3" customFormat="1" x14ac:dyDescent="0.2">
      <c r="Y838"/>
      <c r="Z838"/>
      <c r="AA838" s="28"/>
      <c r="AB838"/>
      <c r="AC838"/>
      <c r="AD838"/>
      <c r="AE838"/>
    </row>
    <row r="839" spans="25:31" s="3" customFormat="1" x14ac:dyDescent="0.2">
      <c r="Y839"/>
      <c r="Z839"/>
      <c r="AA839" s="28"/>
      <c r="AB839"/>
      <c r="AC839"/>
      <c r="AD839"/>
      <c r="AE839"/>
    </row>
    <row r="840" spans="25:31" s="3" customFormat="1" x14ac:dyDescent="0.2">
      <c r="Y840"/>
      <c r="Z840"/>
      <c r="AA840" s="28"/>
      <c r="AB840"/>
      <c r="AC840"/>
      <c r="AD840"/>
      <c r="AE840"/>
    </row>
    <row r="841" spans="25:31" s="3" customFormat="1" x14ac:dyDescent="0.2">
      <c r="Y841"/>
      <c r="Z841"/>
      <c r="AA841" s="28"/>
      <c r="AB841"/>
      <c r="AC841"/>
      <c r="AD841"/>
      <c r="AE841"/>
    </row>
    <row r="842" spans="25:31" s="3" customFormat="1" x14ac:dyDescent="0.2">
      <c r="Y842"/>
      <c r="Z842"/>
      <c r="AA842" s="28"/>
      <c r="AB842"/>
      <c r="AC842"/>
      <c r="AD842"/>
      <c r="AE842"/>
    </row>
    <row r="843" spans="25:31" s="3" customFormat="1" x14ac:dyDescent="0.2">
      <c r="Y843"/>
      <c r="Z843"/>
      <c r="AA843" s="28"/>
      <c r="AB843"/>
      <c r="AC843"/>
      <c r="AD843"/>
      <c r="AE843"/>
    </row>
    <row r="844" spans="25:31" s="3" customFormat="1" x14ac:dyDescent="0.2">
      <c r="Y844"/>
      <c r="Z844"/>
      <c r="AA844" s="28"/>
      <c r="AB844"/>
      <c r="AC844"/>
      <c r="AD844"/>
      <c r="AE844"/>
    </row>
    <row r="845" spans="25:31" s="3" customFormat="1" x14ac:dyDescent="0.2">
      <c r="Y845"/>
      <c r="Z845"/>
      <c r="AA845" s="28"/>
      <c r="AB845"/>
      <c r="AC845"/>
      <c r="AD845"/>
      <c r="AE845"/>
    </row>
    <row r="846" spans="25:31" s="3" customFormat="1" x14ac:dyDescent="0.2">
      <c r="Y846"/>
      <c r="Z846"/>
      <c r="AA846" s="28"/>
      <c r="AB846"/>
      <c r="AC846"/>
      <c r="AD846"/>
      <c r="AE846"/>
    </row>
    <row r="847" spans="25:31" s="3" customFormat="1" x14ac:dyDescent="0.2">
      <c r="Y847"/>
      <c r="Z847"/>
      <c r="AA847" s="28"/>
      <c r="AB847"/>
      <c r="AC847"/>
      <c r="AD847"/>
      <c r="AE847"/>
    </row>
    <row r="848" spans="25:31" s="3" customFormat="1" x14ac:dyDescent="0.2">
      <c r="Y848"/>
      <c r="Z848"/>
      <c r="AA848" s="28"/>
      <c r="AB848"/>
      <c r="AC848"/>
      <c r="AD848"/>
      <c r="AE848"/>
    </row>
    <row r="849" spans="25:31" s="3" customFormat="1" x14ac:dyDescent="0.2">
      <c r="Y849"/>
      <c r="Z849"/>
      <c r="AA849" s="28"/>
      <c r="AB849"/>
      <c r="AC849"/>
      <c r="AD849"/>
      <c r="AE849"/>
    </row>
    <row r="850" spans="25:31" s="3" customFormat="1" x14ac:dyDescent="0.2">
      <c r="Y850"/>
      <c r="Z850"/>
      <c r="AA850" s="28"/>
      <c r="AB850"/>
      <c r="AC850"/>
      <c r="AD850"/>
      <c r="AE850"/>
    </row>
    <row r="851" spans="25:31" s="3" customFormat="1" x14ac:dyDescent="0.2">
      <c r="Y851"/>
      <c r="Z851"/>
      <c r="AA851" s="28"/>
      <c r="AB851"/>
      <c r="AC851"/>
      <c r="AD851"/>
      <c r="AE851"/>
    </row>
    <row r="852" spans="25:31" s="3" customFormat="1" x14ac:dyDescent="0.2">
      <c r="Y852"/>
      <c r="Z852"/>
      <c r="AA852" s="28"/>
      <c r="AB852"/>
      <c r="AC852"/>
      <c r="AD852"/>
      <c r="AE852"/>
    </row>
    <row r="853" spans="25:31" s="3" customFormat="1" x14ac:dyDescent="0.2">
      <c r="Y853"/>
      <c r="Z853"/>
      <c r="AA853" s="28"/>
      <c r="AB853"/>
      <c r="AC853"/>
      <c r="AD853"/>
      <c r="AE853"/>
    </row>
    <row r="854" spans="25:31" s="3" customFormat="1" x14ac:dyDescent="0.2">
      <c r="Y854"/>
      <c r="Z854"/>
      <c r="AA854" s="28"/>
      <c r="AB854"/>
      <c r="AC854"/>
      <c r="AD854"/>
      <c r="AE854"/>
    </row>
    <row r="855" spans="25:31" s="3" customFormat="1" x14ac:dyDescent="0.2">
      <c r="Y855"/>
      <c r="Z855"/>
      <c r="AA855" s="28"/>
      <c r="AB855"/>
      <c r="AC855"/>
      <c r="AD855"/>
      <c r="AE855"/>
    </row>
    <row r="856" spans="25:31" s="3" customFormat="1" x14ac:dyDescent="0.2">
      <c r="Y856"/>
      <c r="Z856"/>
      <c r="AA856" s="28"/>
      <c r="AB856"/>
      <c r="AC856"/>
      <c r="AD856"/>
      <c r="AE856"/>
    </row>
    <row r="857" spans="25:31" s="3" customFormat="1" x14ac:dyDescent="0.2">
      <c r="Y857"/>
      <c r="Z857"/>
      <c r="AA857" s="28"/>
      <c r="AB857"/>
      <c r="AC857"/>
      <c r="AD857"/>
      <c r="AE857"/>
    </row>
    <row r="858" spans="25:31" s="3" customFormat="1" x14ac:dyDescent="0.2">
      <c r="Y858"/>
      <c r="Z858"/>
      <c r="AA858" s="28"/>
      <c r="AB858"/>
      <c r="AC858"/>
      <c r="AD858"/>
      <c r="AE858"/>
    </row>
    <row r="859" spans="25:31" s="3" customFormat="1" x14ac:dyDescent="0.2">
      <c r="Y859"/>
      <c r="Z859"/>
      <c r="AA859" s="28"/>
      <c r="AB859"/>
      <c r="AC859"/>
      <c r="AD859"/>
      <c r="AE859"/>
    </row>
    <row r="860" spans="25:31" s="3" customFormat="1" x14ac:dyDescent="0.2">
      <c r="Y860"/>
      <c r="Z860"/>
      <c r="AA860" s="28"/>
      <c r="AB860"/>
      <c r="AC860"/>
      <c r="AD860"/>
      <c r="AE860"/>
    </row>
    <row r="861" spans="25:31" s="3" customFormat="1" x14ac:dyDescent="0.2">
      <c r="Y861"/>
      <c r="Z861"/>
      <c r="AA861" s="28"/>
      <c r="AB861"/>
      <c r="AC861"/>
      <c r="AD861"/>
      <c r="AE861"/>
    </row>
    <row r="862" spans="25:31" s="3" customFormat="1" x14ac:dyDescent="0.2">
      <c r="Y862"/>
      <c r="Z862"/>
      <c r="AA862" s="28"/>
      <c r="AB862"/>
      <c r="AC862"/>
      <c r="AD862"/>
      <c r="AE862"/>
    </row>
    <row r="863" spans="25:31" s="3" customFormat="1" x14ac:dyDescent="0.2">
      <c r="Y863"/>
      <c r="Z863"/>
      <c r="AA863" s="28"/>
      <c r="AB863"/>
      <c r="AC863"/>
      <c r="AD863"/>
      <c r="AE863"/>
    </row>
    <row r="864" spans="25:31" s="3" customFormat="1" x14ac:dyDescent="0.2">
      <c r="Y864"/>
      <c r="Z864"/>
      <c r="AA864" s="28"/>
      <c r="AB864"/>
      <c r="AC864"/>
      <c r="AD864"/>
      <c r="AE864"/>
    </row>
    <row r="865" spans="25:31" s="3" customFormat="1" x14ac:dyDescent="0.2">
      <c r="Y865"/>
      <c r="Z865"/>
      <c r="AA865" s="28"/>
      <c r="AB865"/>
      <c r="AC865"/>
      <c r="AD865"/>
      <c r="AE865"/>
    </row>
    <row r="866" spans="25:31" s="3" customFormat="1" x14ac:dyDescent="0.2">
      <c r="Y866"/>
      <c r="Z866"/>
      <c r="AA866" s="28"/>
      <c r="AB866"/>
      <c r="AC866"/>
      <c r="AD866"/>
      <c r="AE866"/>
    </row>
    <row r="867" spans="25:31" s="3" customFormat="1" x14ac:dyDescent="0.2">
      <c r="Y867"/>
      <c r="Z867"/>
      <c r="AA867" s="28"/>
      <c r="AB867"/>
      <c r="AC867"/>
      <c r="AD867"/>
      <c r="AE867"/>
    </row>
    <row r="868" spans="25:31" s="3" customFormat="1" x14ac:dyDescent="0.2">
      <c r="Y868"/>
      <c r="Z868"/>
      <c r="AA868" s="28"/>
      <c r="AB868"/>
      <c r="AC868"/>
      <c r="AD868"/>
      <c r="AE868"/>
    </row>
    <row r="869" spans="25:31" s="3" customFormat="1" x14ac:dyDescent="0.2">
      <c r="Y869"/>
      <c r="Z869"/>
      <c r="AA869" s="28"/>
      <c r="AB869"/>
      <c r="AC869"/>
      <c r="AD869"/>
      <c r="AE869"/>
    </row>
    <row r="870" spans="25:31" s="3" customFormat="1" x14ac:dyDescent="0.2">
      <c r="Y870"/>
      <c r="Z870"/>
      <c r="AA870" s="28"/>
      <c r="AB870"/>
      <c r="AC870"/>
      <c r="AD870"/>
      <c r="AE870"/>
    </row>
    <row r="871" spans="25:31" s="3" customFormat="1" x14ac:dyDescent="0.2">
      <c r="Y871"/>
      <c r="Z871"/>
      <c r="AA871" s="28"/>
      <c r="AB871"/>
      <c r="AC871"/>
      <c r="AD871"/>
      <c r="AE871"/>
    </row>
    <row r="872" spans="25:31" s="3" customFormat="1" x14ac:dyDescent="0.2">
      <c r="Y872"/>
      <c r="Z872"/>
      <c r="AA872" s="28"/>
      <c r="AB872"/>
      <c r="AC872"/>
      <c r="AD872"/>
      <c r="AE872"/>
    </row>
    <row r="873" spans="25:31" s="3" customFormat="1" x14ac:dyDescent="0.2">
      <c r="Y873"/>
      <c r="Z873"/>
      <c r="AA873" s="28"/>
      <c r="AB873"/>
      <c r="AC873"/>
      <c r="AD873"/>
      <c r="AE873"/>
    </row>
    <row r="874" spans="25:31" s="3" customFormat="1" x14ac:dyDescent="0.2">
      <c r="Y874"/>
      <c r="Z874"/>
      <c r="AA874" s="28"/>
      <c r="AB874"/>
      <c r="AC874"/>
      <c r="AD874"/>
      <c r="AE874"/>
    </row>
    <row r="875" spans="25:31" s="3" customFormat="1" x14ac:dyDescent="0.2">
      <c r="Y875"/>
      <c r="Z875"/>
      <c r="AA875" s="28"/>
      <c r="AB875"/>
      <c r="AC875"/>
      <c r="AD875"/>
      <c r="AE875"/>
    </row>
    <row r="876" spans="25:31" s="3" customFormat="1" x14ac:dyDescent="0.2">
      <c r="Y876"/>
      <c r="Z876"/>
      <c r="AA876" s="28"/>
      <c r="AB876"/>
      <c r="AC876"/>
      <c r="AD876"/>
      <c r="AE876"/>
    </row>
    <row r="877" spans="25:31" s="3" customFormat="1" x14ac:dyDescent="0.2">
      <c r="Y877"/>
      <c r="Z877"/>
      <c r="AA877" s="28"/>
      <c r="AB877"/>
      <c r="AC877"/>
      <c r="AD877"/>
      <c r="AE877"/>
    </row>
    <row r="878" spans="25:31" s="3" customFormat="1" x14ac:dyDescent="0.2">
      <c r="Y878"/>
      <c r="Z878"/>
      <c r="AA878" s="28"/>
      <c r="AB878"/>
      <c r="AC878"/>
      <c r="AD878"/>
      <c r="AE878"/>
    </row>
    <row r="879" spans="25:31" s="3" customFormat="1" x14ac:dyDescent="0.2">
      <c r="Y879"/>
      <c r="Z879"/>
      <c r="AA879" s="28"/>
      <c r="AB879"/>
      <c r="AC879"/>
      <c r="AD879"/>
      <c r="AE879"/>
    </row>
    <row r="880" spans="25:31" s="3" customFormat="1" x14ac:dyDescent="0.2">
      <c r="Y880"/>
      <c r="Z880"/>
      <c r="AA880" s="28"/>
      <c r="AB880"/>
      <c r="AC880"/>
      <c r="AD880"/>
      <c r="AE880"/>
    </row>
    <row r="881" spans="25:31" s="3" customFormat="1" x14ac:dyDescent="0.2">
      <c r="Y881"/>
      <c r="Z881"/>
      <c r="AA881" s="28"/>
      <c r="AB881"/>
      <c r="AC881"/>
      <c r="AD881"/>
      <c r="AE881"/>
    </row>
    <row r="882" spans="25:31" s="3" customFormat="1" x14ac:dyDescent="0.2">
      <c r="Y882"/>
      <c r="Z882"/>
      <c r="AA882" s="28"/>
      <c r="AB882"/>
      <c r="AC882"/>
      <c r="AD882"/>
      <c r="AE882"/>
    </row>
    <row r="883" spans="25:31" s="3" customFormat="1" x14ac:dyDescent="0.2">
      <c r="Y883"/>
      <c r="Z883"/>
      <c r="AA883" s="28"/>
      <c r="AB883"/>
      <c r="AC883"/>
      <c r="AD883"/>
      <c r="AE883"/>
    </row>
    <row r="884" spans="25:31" s="3" customFormat="1" x14ac:dyDescent="0.2">
      <c r="Y884"/>
      <c r="Z884"/>
      <c r="AA884" s="28"/>
      <c r="AB884"/>
      <c r="AC884"/>
      <c r="AD884"/>
      <c r="AE884"/>
    </row>
    <row r="885" spans="25:31" s="3" customFormat="1" x14ac:dyDescent="0.2">
      <c r="Y885"/>
      <c r="Z885"/>
      <c r="AA885" s="28"/>
      <c r="AB885"/>
      <c r="AC885"/>
      <c r="AD885"/>
      <c r="AE885"/>
    </row>
    <row r="886" spans="25:31" s="3" customFormat="1" x14ac:dyDescent="0.2">
      <c r="Y886"/>
      <c r="Z886"/>
      <c r="AA886" s="28"/>
      <c r="AB886"/>
      <c r="AC886"/>
      <c r="AD886"/>
      <c r="AE886"/>
    </row>
    <row r="887" spans="25:31" s="3" customFormat="1" x14ac:dyDescent="0.2">
      <c r="Y887"/>
      <c r="Z887"/>
      <c r="AA887" s="28"/>
      <c r="AB887"/>
      <c r="AC887"/>
      <c r="AD887"/>
      <c r="AE887"/>
    </row>
    <row r="888" spans="25:31" s="3" customFormat="1" x14ac:dyDescent="0.2">
      <c r="Y888"/>
      <c r="Z888"/>
      <c r="AA888" s="28"/>
      <c r="AB888"/>
      <c r="AC888"/>
      <c r="AD888"/>
      <c r="AE888"/>
    </row>
    <row r="889" spans="25:31" s="3" customFormat="1" x14ac:dyDescent="0.2">
      <c r="Y889"/>
      <c r="Z889"/>
      <c r="AA889" s="28"/>
      <c r="AB889"/>
      <c r="AC889"/>
      <c r="AD889"/>
      <c r="AE889"/>
    </row>
    <row r="890" spans="25:31" s="3" customFormat="1" x14ac:dyDescent="0.2">
      <c r="Y890"/>
      <c r="Z890"/>
      <c r="AA890" s="28"/>
      <c r="AB890"/>
      <c r="AC890"/>
      <c r="AD890"/>
      <c r="AE890"/>
    </row>
    <row r="891" spans="25:31" s="3" customFormat="1" x14ac:dyDescent="0.2">
      <c r="Y891"/>
      <c r="Z891"/>
      <c r="AA891" s="28"/>
      <c r="AB891"/>
      <c r="AC891"/>
      <c r="AD891"/>
      <c r="AE891"/>
    </row>
    <row r="892" spans="25:31" s="3" customFormat="1" x14ac:dyDescent="0.2">
      <c r="Y892"/>
      <c r="Z892"/>
      <c r="AA892" s="28"/>
      <c r="AB892"/>
      <c r="AC892"/>
      <c r="AD892"/>
      <c r="AE892"/>
    </row>
    <row r="893" spans="25:31" s="3" customFormat="1" x14ac:dyDescent="0.2">
      <c r="Y893"/>
      <c r="Z893"/>
      <c r="AA893" s="28"/>
      <c r="AB893"/>
      <c r="AC893"/>
      <c r="AD893"/>
      <c r="AE893"/>
    </row>
    <row r="894" spans="25:31" s="3" customFormat="1" x14ac:dyDescent="0.2">
      <c r="Y894"/>
      <c r="Z894"/>
      <c r="AA894" s="28"/>
      <c r="AB894"/>
      <c r="AC894"/>
      <c r="AD894"/>
      <c r="AE894"/>
    </row>
    <row r="895" spans="25:31" s="3" customFormat="1" x14ac:dyDescent="0.2">
      <c r="Y895"/>
      <c r="Z895"/>
      <c r="AA895" s="28"/>
      <c r="AB895"/>
      <c r="AC895"/>
      <c r="AD895"/>
      <c r="AE895"/>
    </row>
    <row r="896" spans="25:31" s="3" customFormat="1" x14ac:dyDescent="0.2">
      <c r="Y896"/>
      <c r="Z896"/>
      <c r="AA896" s="28"/>
      <c r="AB896"/>
      <c r="AC896"/>
      <c r="AD896"/>
      <c r="AE896"/>
    </row>
    <row r="897" spans="25:31" s="3" customFormat="1" x14ac:dyDescent="0.2">
      <c r="Y897"/>
      <c r="Z897"/>
      <c r="AA897" s="28"/>
      <c r="AB897"/>
      <c r="AC897"/>
      <c r="AD897"/>
      <c r="AE897"/>
    </row>
    <row r="898" spans="25:31" s="3" customFormat="1" x14ac:dyDescent="0.2">
      <c r="Y898"/>
      <c r="Z898"/>
      <c r="AA898" s="28"/>
      <c r="AB898"/>
      <c r="AC898"/>
      <c r="AD898"/>
      <c r="AE898"/>
    </row>
    <row r="899" spans="25:31" s="3" customFormat="1" x14ac:dyDescent="0.2">
      <c r="Y899"/>
      <c r="Z899"/>
      <c r="AA899" s="28"/>
      <c r="AB899"/>
      <c r="AC899"/>
      <c r="AD899"/>
      <c r="AE899"/>
    </row>
    <row r="900" spans="25:31" s="3" customFormat="1" x14ac:dyDescent="0.2">
      <c r="Y900"/>
      <c r="Z900"/>
      <c r="AA900" s="28"/>
      <c r="AB900"/>
      <c r="AC900"/>
      <c r="AD900"/>
      <c r="AE900"/>
    </row>
    <row r="901" spans="25:31" s="3" customFormat="1" x14ac:dyDescent="0.2">
      <c r="Y901"/>
      <c r="Z901"/>
      <c r="AA901" s="28"/>
      <c r="AB901"/>
      <c r="AC901"/>
      <c r="AD901"/>
      <c r="AE901"/>
    </row>
    <row r="902" spans="25:31" s="3" customFormat="1" x14ac:dyDescent="0.2">
      <c r="Y902"/>
      <c r="Z902"/>
      <c r="AA902" s="28"/>
      <c r="AB902"/>
      <c r="AC902"/>
      <c r="AD902"/>
      <c r="AE902"/>
    </row>
    <row r="903" spans="25:31" s="3" customFormat="1" x14ac:dyDescent="0.2">
      <c r="Y903"/>
      <c r="Z903"/>
      <c r="AA903" s="28"/>
      <c r="AB903"/>
      <c r="AC903"/>
      <c r="AD903"/>
      <c r="AE903"/>
    </row>
    <row r="904" spans="25:31" s="3" customFormat="1" x14ac:dyDescent="0.2">
      <c r="Y904"/>
      <c r="Z904"/>
      <c r="AA904" s="28"/>
      <c r="AB904"/>
      <c r="AC904"/>
      <c r="AD904"/>
      <c r="AE904"/>
    </row>
    <row r="905" spans="25:31" s="3" customFormat="1" x14ac:dyDescent="0.2">
      <c r="Y905"/>
      <c r="Z905"/>
      <c r="AA905" s="28"/>
      <c r="AB905"/>
      <c r="AC905"/>
      <c r="AD905"/>
      <c r="AE905"/>
    </row>
    <row r="906" spans="25:31" s="3" customFormat="1" x14ac:dyDescent="0.2">
      <c r="Y906"/>
      <c r="Z906"/>
      <c r="AA906" s="28"/>
      <c r="AB906"/>
      <c r="AC906"/>
      <c r="AD906"/>
      <c r="AE906"/>
    </row>
    <row r="907" spans="25:31" s="3" customFormat="1" x14ac:dyDescent="0.2">
      <c r="Y907"/>
      <c r="Z907"/>
      <c r="AA907" s="28"/>
      <c r="AB907"/>
      <c r="AC907"/>
      <c r="AD907"/>
      <c r="AE907"/>
    </row>
    <row r="908" spans="25:31" s="3" customFormat="1" x14ac:dyDescent="0.2">
      <c r="Y908"/>
      <c r="Z908"/>
      <c r="AA908" s="28"/>
      <c r="AB908"/>
      <c r="AC908"/>
      <c r="AD908"/>
      <c r="AE908"/>
    </row>
    <row r="909" spans="25:31" s="3" customFormat="1" x14ac:dyDescent="0.2">
      <c r="Y909"/>
      <c r="Z909"/>
      <c r="AA909" s="28"/>
      <c r="AB909"/>
      <c r="AC909"/>
      <c r="AD909"/>
      <c r="AE909"/>
    </row>
    <row r="910" spans="25:31" s="3" customFormat="1" x14ac:dyDescent="0.2">
      <c r="Y910"/>
      <c r="Z910"/>
      <c r="AA910" s="28"/>
      <c r="AB910"/>
      <c r="AC910"/>
      <c r="AD910"/>
      <c r="AE910"/>
    </row>
    <row r="911" spans="25:31" s="3" customFormat="1" x14ac:dyDescent="0.2">
      <c r="Y911"/>
      <c r="Z911"/>
      <c r="AA911" s="28"/>
      <c r="AB911"/>
      <c r="AC911"/>
      <c r="AD911"/>
      <c r="AE911"/>
    </row>
    <row r="912" spans="25:31" s="3" customFormat="1" x14ac:dyDescent="0.2">
      <c r="Y912"/>
      <c r="Z912"/>
      <c r="AA912" s="28"/>
      <c r="AB912"/>
      <c r="AC912"/>
      <c r="AD912"/>
      <c r="AE912"/>
    </row>
    <row r="913" spans="25:31" s="3" customFormat="1" x14ac:dyDescent="0.2">
      <c r="Y913"/>
      <c r="Z913"/>
      <c r="AA913" s="28"/>
      <c r="AB913"/>
      <c r="AC913"/>
      <c r="AD913"/>
      <c r="AE913"/>
    </row>
    <row r="914" spans="25:31" s="3" customFormat="1" x14ac:dyDescent="0.2">
      <c r="Y914"/>
      <c r="Z914"/>
      <c r="AA914" s="28"/>
      <c r="AB914"/>
      <c r="AC914"/>
      <c r="AD914"/>
      <c r="AE914"/>
    </row>
    <row r="915" spans="25:31" s="3" customFormat="1" x14ac:dyDescent="0.2">
      <c r="Y915"/>
      <c r="Z915"/>
      <c r="AA915" s="28"/>
      <c r="AB915"/>
      <c r="AC915"/>
      <c r="AD915"/>
      <c r="AE915"/>
    </row>
    <row r="916" spans="25:31" s="3" customFormat="1" x14ac:dyDescent="0.2">
      <c r="Y916"/>
      <c r="Z916"/>
      <c r="AA916" s="28"/>
      <c r="AB916"/>
      <c r="AC916"/>
      <c r="AD916"/>
      <c r="AE916"/>
    </row>
    <row r="917" spans="25:31" s="3" customFormat="1" x14ac:dyDescent="0.2">
      <c r="Y917"/>
      <c r="Z917"/>
      <c r="AA917" s="28"/>
      <c r="AB917"/>
      <c r="AC917"/>
      <c r="AD917"/>
      <c r="AE917"/>
    </row>
    <row r="918" spans="25:31" s="3" customFormat="1" x14ac:dyDescent="0.2">
      <c r="Y918"/>
      <c r="Z918"/>
      <c r="AA918" s="28"/>
      <c r="AB918"/>
      <c r="AC918"/>
      <c r="AD918"/>
      <c r="AE918"/>
    </row>
    <row r="919" spans="25:31" s="3" customFormat="1" x14ac:dyDescent="0.2">
      <c r="Y919"/>
      <c r="Z919"/>
      <c r="AA919" s="28"/>
      <c r="AB919"/>
      <c r="AC919"/>
      <c r="AD919"/>
      <c r="AE919"/>
    </row>
    <row r="920" spans="25:31" s="3" customFormat="1" x14ac:dyDescent="0.2">
      <c r="Y920"/>
      <c r="Z920"/>
      <c r="AA920" s="28"/>
      <c r="AB920"/>
      <c r="AC920"/>
      <c r="AD920"/>
      <c r="AE920"/>
    </row>
    <row r="921" spans="25:31" s="3" customFormat="1" x14ac:dyDescent="0.2">
      <c r="Y921"/>
      <c r="Z921"/>
      <c r="AA921" s="28"/>
      <c r="AB921"/>
      <c r="AC921"/>
      <c r="AD921"/>
      <c r="AE921"/>
    </row>
    <row r="922" spans="25:31" s="3" customFormat="1" x14ac:dyDescent="0.2">
      <c r="Y922"/>
      <c r="Z922"/>
      <c r="AA922" s="28"/>
      <c r="AB922"/>
      <c r="AC922"/>
      <c r="AD922"/>
      <c r="AE922"/>
    </row>
    <row r="923" spans="25:31" s="3" customFormat="1" x14ac:dyDescent="0.2">
      <c r="Y923"/>
      <c r="Z923"/>
      <c r="AA923" s="28"/>
      <c r="AB923"/>
      <c r="AC923"/>
      <c r="AD923"/>
      <c r="AE923"/>
    </row>
    <row r="924" spans="25:31" s="3" customFormat="1" x14ac:dyDescent="0.2">
      <c r="Y924"/>
      <c r="Z924"/>
      <c r="AA924" s="28"/>
      <c r="AB924"/>
      <c r="AC924"/>
      <c r="AD924"/>
      <c r="AE924"/>
    </row>
    <row r="925" spans="25:31" s="3" customFormat="1" x14ac:dyDescent="0.2">
      <c r="Y925"/>
      <c r="Z925"/>
      <c r="AA925" s="28"/>
      <c r="AB925"/>
      <c r="AC925"/>
      <c r="AD925"/>
      <c r="AE925"/>
    </row>
    <row r="926" spans="25:31" s="3" customFormat="1" x14ac:dyDescent="0.2">
      <c r="Y926"/>
      <c r="Z926"/>
      <c r="AA926" s="28"/>
      <c r="AB926"/>
      <c r="AC926"/>
      <c r="AD926"/>
      <c r="AE926"/>
    </row>
    <row r="927" spans="25:31" s="3" customFormat="1" x14ac:dyDescent="0.2">
      <c r="Y927"/>
      <c r="Z927"/>
      <c r="AA927" s="28"/>
      <c r="AB927"/>
      <c r="AC927"/>
      <c r="AD927"/>
      <c r="AE927"/>
    </row>
    <row r="928" spans="25:31" s="3" customFormat="1" x14ac:dyDescent="0.2">
      <c r="Y928"/>
      <c r="Z928"/>
      <c r="AA928" s="28"/>
      <c r="AB928"/>
      <c r="AC928"/>
      <c r="AD928"/>
      <c r="AE928"/>
    </row>
    <row r="929" spans="25:31" s="3" customFormat="1" x14ac:dyDescent="0.2">
      <c r="Y929"/>
      <c r="Z929"/>
      <c r="AA929" s="28"/>
      <c r="AB929"/>
      <c r="AC929"/>
      <c r="AD929"/>
      <c r="AE929"/>
    </row>
    <row r="930" spans="25:31" s="3" customFormat="1" x14ac:dyDescent="0.2">
      <c r="Y930"/>
      <c r="Z930"/>
      <c r="AA930" s="28"/>
      <c r="AB930"/>
      <c r="AC930"/>
      <c r="AD930"/>
      <c r="AE930"/>
    </row>
    <row r="931" spans="25:31" s="3" customFormat="1" x14ac:dyDescent="0.2">
      <c r="Y931"/>
      <c r="Z931"/>
      <c r="AA931" s="28"/>
      <c r="AB931"/>
      <c r="AC931"/>
      <c r="AD931"/>
      <c r="AE931"/>
    </row>
    <row r="932" spans="25:31" s="3" customFormat="1" x14ac:dyDescent="0.2">
      <c r="Y932"/>
      <c r="Z932"/>
      <c r="AA932" s="28"/>
      <c r="AB932"/>
      <c r="AC932"/>
      <c r="AD932"/>
      <c r="AE932"/>
    </row>
    <row r="933" spans="25:31" s="3" customFormat="1" x14ac:dyDescent="0.2">
      <c r="Y933"/>
      <c r="Z933"/>
      <c r="AA933" s="28"/>
      <c r="AB933"/>
      <c r="AC933"/>
      <c r="AD933"/>
      <c r="AE933"/>
    </row>
    <row r="934" spans="25:31" s="3" customFormat="1" x14ac:dyDescent="0.2">
      <c r="Y934"/>
      <c r="Z934"/>
      <c r="AA934" s="28"/>
      <c r="AB934"/>
      <c r="AC934"/>
      <c r="AD934"/>
      <c r="AE934"/>
    </row>
    <row r="935" spans="25:31" s="3" customFormat="1" x14ac:dyDescent="0.2">
      <c r="Y935"/>
      <c r="Z935"/>
      <c r="AA935" s="28"/>
      <c r="AB935"/>
      <c r="AC935"/>
      <c r="AD935"/>
      <c r="AE935"/>
    </row>
    <row r="936" spans="25:31" s="3" customFormat="1" x14ac:dyDescent="0.2">
      <c r="Y936"/>
      <c r="Z936"/>
      <c r="AA936" s="28"/>
      <c r="AB936"/>
      <c r="AC936"/>
      <c r="AD936"/>
      <c r="AE936"/>
    </row>
    <row r="937" spans="25:31" s="3" customFormat="1" x14ac:dyDescent="0.2">
      <c r="Y937"/>
      <c r="Z937"/>
      <c r="AA937" s="28"/>
      <c r="AB937"/>
      <c r="AC937"/>
      <c r="AD937"/>
      <c r="AE937"/>
    </row>
    <row r="938" spans="25:31" s="3" customFormat="1" x14ac:dyDescent="0.2">
      <c r="Y938"/>
      <c r="Z938"/>
      <c r="AA938" s="28"/>
      <c r="AB938"/>
      <c r="AC938"/>
      <c r="AD938"/>
      <c r="AE938"/>
    </row>
    <row r="939" spans="25:31" s="3" customFormat="1" x14ac:dyDescent="0.2">
      <c r="Y939"/>
      <c r="Z939"/>
      <c r="AA939" s="28"/>
      <c r="AB939"/>
      <c r="AC939"/>
      <c r="AD939"/>
      <c r="AE939"/>
    </row>
    <row r="940" spans="25:31" s="3" customFormat="1" x14ac:dyDescent="0.2">
      <c r="Y940"/>
      <c r="Z940"/>
      <c r="AA940" s="28"/>
      <c r="AB940"/>
      <c r="AC940"/>
      <c r="AD940"/>
      <c r="AE940"/>
    </row>
    <row r="941" spans="25:31" s="3" customFormat="1" x14ac:dyDescent="0.2">
      <c r="Y941"/>
      <c r="Z941"/>
      <c r="AA941" s="28"/>
      <c r="AB941"/>
      <c r="AC941"/>
      <c r="AD941"/>
      <c r="AE941"/>
    </row>
    <row r="942" spans="25:31" s="3" customFormat="1" x14ac:dyDescent="0.2">
      <c r="Y942"/>
      <c r="Z942"/>
      <c r="AA942" s="28"/>
      <c r="AB942"/>
      <c r="AC942"/>
      <c r="AD942"/>
      <c r="AE942"/>
    </row>
    <row r="943" spans="25:31" s="3" customFormat="1" x14ac:dyDescent="0.2">
      <c r="Y943"/>
      <c r="Z943"/>
      <c r="AA943" s="28"/>
      <c r="AB943"/>
      <c r="AC943"/>
      <c r="AD943"/>
      <c r="AE943"/>
    </row>
    <row r="944" spans="25:31" s="3" customFormat="1" x14ac:dyDescent="0.2">
      <c r="Y944"/>
      <c r="Z944"/>
      <c r="AA944" s="28"/>
      <c r="AB944"/>
      <c r="AC944"/>
      <c r="AD944"/>
      <c r="AE944"/>
    </row>
    <row r="945" spans="25:31" s="3" customFormat="1" x14ac:dyDescent="0.2">
      <c r="Y945"/>
      <c r="Z945"/>
      <c r="AA945" s="28"/>
      <c r="AB945"/>
      <c r="AC945"/>
      <c r="AD945"/>
      <c r="AE945"/>
    </row>
    <row r="946" spans="25:31" s="3" customFormat="1" x14ac:dyDescent="0.2">
      <c r="Y946"/>
      <c r="Z946"/>
      <c r="AA946" s="28"/>
      <c r="AB946"/>
      <c r="AC946"/>
      <c r="AD946"/>
      <c r="AE946"/>
    </row>
    <row r="947" spans="25:31" s="3" customFormat="1" x14ac:dyDescent="0.2">
      <c r="Y947"/>
      <c r="Z947"/>
      <c r="AA947" s="28"/>
      <c r="AB947"/>
      <c r="AC947"/>
      <c r="AD947"/>
      <c r="AE947"/>
    </row>
    <row r="948" spans="25:31" s="3" customFormat="1" x14ac:dyDescent="0.2">
      <c r="Y948"/>
      <c r="Z948"/>
      <c r="AA948" s="28"/>
      <c r="AB948"/>
      <c r="AC948"/>
      <c r="AD948"/>
      <c r="AE948"/>
    </row>
    <row r="949" spans="25:31" s="3" customFormat="1" x14ac:dyDescent="0.2">
      <c r="Y949"/>
      <c r="Z949"/>
      <c r="AA949" s="28"/>
      <c r="AB949"/>
      <c r="AC949"/>
      <c r="AD949"/>
      <c r="AE949"/>
    </row>
    <row r="950" spans="25:31" s="3" customFormat="1" x14ac:dyDescent="0.2">
      <c r="Y950"/>
      <c r="Z950"/>
      <c r="AA950" s="28"/>
      <c r="AB950"/>
      <c r="AC950"/>
      <c r="AD950"/>
      <c r="AE950"/>
    </row>
    <row r="951" spans="25:31" s="3" customFormat="1" x14ac:dyDescent="0.2">
      <c r="Y951"/>
      <c r="Z951"/>
      <c r="AA951" s="28"/>
      <c r="AB951"/>
      <c r="AC951"/>
      <c r="AD951"/>
      <c r="AE951"/>
    </row>
    <row r="952" spans="25:31" s="3" customFormat="1" x14ac:dyDescent="0.2">
      <c r="Y952"/>
      <c r="Z952"/>
      <c r="AA952" s="28"/>
      <c r="AB952"/>
      <c r="AC952"/>
      <c r="AD952"/>
      <c r="AE952"/>
    </row>
    <row r="953" spans="25:31" s="3" customFormat="1" x14ac:dyDescent="0.2">
      <c r="Y953"/>
      <c r="Z953"/>
      <c r="AA953" s="28"/>
      <c r="AB953"/>
      <c r="AC953"/>
      <c r="AD953"/>
      <c r="AE953"/>
    </row>
    <row r="954" spans="25:31" s="3" customFormat="1" x14ac:dyDescent="0.2">
      <c r="Y954"/>
      <c r="Z954"/>
      <c r="AA954" s="28"/>
      <c r="AB954"/>
      <c r="AC954"/>
      <c r="AD954"/>
      <c r="AE954"/>
    </row>
    <row r="955" spans="25:31" s="3" customFormat="1" x14ac:dyDescent="0.2">
      <c r="Y955"/>
      <c r="Z955"/>
      <c r="AA955" s="28"/>
      <c r="AB955"/>
      <c r="AC955"/>
      <c r="AD955"/>
      <c r="AE955"/>
    </row>
    <row r="956" spans="25:31" s="3" customFormat="1" x14ac:dyDescent="0.2">
      <c r="Y956"/>
      <c r="Z956"/>
      <c r="AA956" s="28"/>
      <c r="AB956"/>
      <c r="AC956"/>
      <c r="AD956"/>
      <c r="AE956"/>
    </row>
    <row r="957" spans="25:31" s="3" customFormat="1" x14ac:dyDescent="0.2">
      <c r="Y957"/>
      <c r="Z957"/>
      <c r="AA957" s="28"/>
      <c r="AB957"/>
      <c r="AC957"/>
      <c r="AD957"/>
      <c r="AE957"/>
    </row>
    <row r="958" spans="25:31" s="3" customFormat="1" x14ac:dyDescent="0.2">
      <c r="Y958"/>
      <c r="Z958"/>
      <c r="AA958" s="28"/>
      <c r="AB958"/>
      <c r="AC958"/>
      <c r="AD958"/>
      <c r="AE958"/>
    </row>
    <row r="959" spans="25:31" s="3" customFormat="1" x14ac:dyDescent="0.2">
      <c r="Y959"/>
      <c r="Z959"/>
      <c r="AA959" s="28"/>
      <c r="AB959"/>
      <c r="AC959"/>
      <c r="AD959"/>
      <c r="AE959"/>
    </row>
    <row r="960" spans="25:31" s="3" customFormat="1" x14ac:dyDescent="0.2">
      <c r="Y960"/>
      <c r="Z960"/>
      <c r="AA960" s="28"/>
      <c r="AB960"/>
      <c r="AC960"/>
      <c r="AD960"/>
      <c r="AE960"/>
    </row>
    <row r="961" spans="25:31" s="3" customFormat="1" x14ac:dyDescent="0.2">
      <c r="Y961"/>
      <c r="Z961"/>
      <c r="AA961" s="28"/>
      <c r="AB961"/>
      <c r="AC961"/>
      <c r="AD961"/>
      <c r="AE961"/>
    </row>
    <row r="962" spans="25:31" s="3" customFormat="1" x14ac:dyDescent="0.2">
      <c r="Y962"/>
      <c r="Z962"/>
      <c r="AA962" s="28"/>
      <c r="AB962"/>
      <c r="AC962"/>
      <c r="AD962"/>
      <c r="AE962"/>
    </row>
    <row r="963" spans="25:31" s="3" customFormat="1" x14ac:dyDescent="0.2">
      <c r="Y963"/>
      <c r="Z963"/>
      <c r="AA963" s="28"/>
      <c r="AB963"/>
      <c r="AC963"/>
      <c r="AD963"/>
      <c r="AE963"/>
    </row>
    <row r="964" spans="25:31" s="3" customFormat="1" x14ac:dyDescent="0.2">
      <c r="Y964"/>
      <c r="Z964"/>
      <c r="AA964" s="28"/>
      <c r="AB964"/>
      <c r="AC964"/>
      <c r="AD964"/>
      <c r="AE964"/>
    </row>
    <row r="965" spans="25:31" s="3" customFormat="1" x14ac:dyDescent="0.2">
      <c r="Y965"/>
      <c r="Z965"/>
      <c r="AA965" s="28"/>
      <c r="AB965"/>
      <c r="AC965"/>
      <c r="AD965"/>
      <c r="AE965"/>
    </row>
    <row r="966" spans="25:31" s="3" customFormat="1" x14ac:dyDescent="0.2">
      <c r="Y966"/>
      <c r="Z966"/>
      <c r="AA966" s="28"/>
      <c r="AB966"/>
      <c r="AC966"/>
      <c r="AD966"/>
      <c r="AE966"/>
    </row>
    <row r="967" spans="25:31" s="3" customFormat="1" x14ac:dyDescent="0.2">
      <c r="Y967"/>
      <c r="Z967"/>
      <c r="AA967" s="28"/>
      <c r="AB967"/>
      <c r="AC967"/>
      <c r="AD967"/>
      <c r="AE967"/>
    </row>
    <row r="968" spans="25:31" s="3" customFormat="1" x14ac:dyDescent="0.2">
      <c r="Y968"/>
      <c r="Z968"/>
      <c r="AA968" s="28"/>
      <c r="AB968"/>
      <c r="AC968"/>
      <c r="AD968"/>
      <c r="AE968"/>
    </row>
    <row r="969" spans="25:31" s="3" customFormat="1" x14ac:dyDescent="0.2">
      <c r="Y969"/>
      <c r="Z969"/>
      <c r="AA969" s="28"/>
      <c r="AB969"/>
      <c r="AC969"/>
      <c r="AD969"/>
      <c r="AE969"/>
    </row>
    <row r="970" spans="25:31" s="3" customFormat="1" x14ac:dyDescent="0.2">
      <c r="Y970"/>
      <c r="Z970"/>
      <c r="AA970" s="28"/>
      <c r="AB970"/>
      <c r="AC970"/>
      <c r="AD970"/>
      <c r="AE970"/>
    </row>
    <row r="971" spans="25:31" s="3" customFormat="1" x14ac:dyDescent="0.2">
      <c r="Y971"/>
      <c r="Z971"/>
      <c r="AA971" s="28"/>
      <c r="AB971"/>
      <c r="AC971"/>
      <c r="AD971"/>
      <c r="AE971"/>
    </row>
    <row r="972" spans="25:31" s="3" customFormat="1" x14ac:dyDescent="0.2">
      <c r="Y972"/>
      <c r="Z972"/>
      <c r="AA972" s="28"/>
      <c r="AB972"/>
      <c r="AC972"/>
      <c r="AD972"/>
      <c r="AE972"/>
    </row>
    <row r="973" spans="25:31" s="3" customFormat="1" x14ac:dyDescent="0.2">
      <c r="Y973"/>
      <c r="Z973"/>
      <c r="AA973" s="28"/>
      <c r="AB973"/>
      <c r="AC973"/>
      <c r="AD973"/>
      <c r="AE973"/>
    </row>
    <row r="974" spans="25:31" s="3" customFormat="1" x14ac:dyDescent="0.2">
      <c r="Y974"/>
      <c r="Z974"/>
      <c r="AA974" s="28"/>
      <c r="AB974"/>
      <c r="AC974"/>
      <c r="AD974"/>
      <c r="AE974"/>
    </row>
    <row r="975" spans="25:31" s="3" customFormat="1" x14ac:dyDescent="0.2">
      <c r="Y975"/>
      <c r="Z975"/>
      <c r="AA975" s="28"/>
      <c r="AB975"/>
      <c r="AC975"/>
      <c r="AD975"/>
      <c r="AE975"/>
    </row>
    <row r="976" spans="25:31" s="3" customFormat="1" x14ac:dyDescent="0.2">
      <c r="Y976"/>
      <c r="Z976"/>
      <c r="AA976" s="28"/>
      <c r="AB976"/>
      <c r="AC976"/>
      <c r="AD976"/>
      <c r="AE976"/>
    </row>
    <row r="977" spans="25:31" s="3" customFormat="1" x14ac:dyDescent="0.2">
      <c r="Y977"/>
      <c r="Z977"/>
      <c r="AA977" s="28"/>
      <c r="AB977"/>
      <c r="AC977"/>
      <c r="AD977"/>
      <c r="AE977"/>
    </row>
    <row r="978" spans="25:31" s="3" customFormat="1" x14ac:dyDescent="0.2">
      <c r="Y978"/>
      <c r="Z978"/>
      <c r="AA978" s="28"/>
      <c r="AB978"/>
      <c r="AC978"/>
      <c r="AD978"/>
      <c r="AE978"/>
    </row>
    <row r="979" spans="25:31" s="3" customFormat="1" x14ac:dyDescent="0.2">
      <c r="Y979"/>
      <c r="Z979"/>
      <c r="AA979" s="28"/>
      <c r="AB979"/>
      <c r="AC979"/>
      <c r="AD979"/>
      <c r="AE979"/>
    </row>
    <row r="980" spans="25:31" s="3" customFormat="1" x14ac:dyDescent="0.2">
      <c r="Y980"/>
      <c r="Z980"/>
      <c r="AA980" s="28"/>
      <c r="AB980"/>
      <c r="AC980"/>
      <c r="AD980"/>
      <c r="AE980"/>
    </row>
    <row r="981" spans="25:31" s="3" customFormat="1" x14ac:dyDescent="0.2">
      <c r="Y981"/>
      <c r="Z981"/>
      <c r="AA981" s="28"/>
      <c r="AB981"/>
      <c r="AC981"/>
      <c r="AD981"/>
      <c r="AE981"/>
    </row>
    <row r="982" spans="25:31" s="3" customFormat="1" x14ac:dyDescent="0.2">
      <c r="Y982"/>
      <c r="Z982"/>
      <c r="AA982" s="28"/>
      <c r="AB982"/>
      <c r="AC982"/>
      <c r="AD982"/>
      <c r="AE982"/>
    </row>
    <row r="983" spans="25:31" s="3" customFormat="1" x14ac:dyDescent="0.2">
      <c r="Y983"/>
      <c r="Z983"/>
      <c r="AA983" s="28"/>
      <c r="AB983"/>
      <c r="AC983"/>
      <c r="AD983"/>
      <c r="AE983"/>
    </row>
    <row r="984" spans="25:31" s="3" customFormat="1" x14ac:dyDescent="0.2">
      <c r="Y984"/>
      <c r="Z984"/>
      <c r="AA984" s="28"/>
      <c r="AB984"/>
      <c r="AC984"/>
      <c r="AD984"/>
      <c r="AE984"/>
    </row>
    <row r="985" spans="25:31" s="3" customFormat="1" x14ac:dyDescent="0.2">
      <c r="Y985"/>
      <c r="Z985"/>
      <c r="AA985" s="28"/>
      <c r="AB985"/>
      <c r="AC985"/>
      <c r="AD985"/>
      <c r="AE985"/>
    </row>
    <row r="986" spans="25:31" s="3" customFormat="1" x14ac:dyDescent="0.2">
      <c r="Y986"/>
      <c r="Z986"/>
      <c r="AA986" s="28"/>
      <c r="AB986"/>
      <c r="AC986"/>
      <c r="AD986"/>
      <c r="AE986"/>
    </row>
    <row r="987" spans="25:31" s="3" customFormat="1" x14ac:dyDescent="0.2">
      <c r="Y987"/>
      <c r="Z987"/>
      <c r="AA987" s="28"/>
      <c r="AB987"/>
      <c r="AC987"/>
      <c r="AD987"/>
      <c r="AE987"/>
    </row>
    <row r="988" spans="25:31" s="3" customFormat="1" x14ac:dyDescent="0.2">
      <c r="Y988"/>
      <c r="Z988"/>
      <c r="AA988" s="28"/>
      <c r="AB988"/>
      <c r="AC988"/>
      <c r="AD988"/>
      <c r="AE988"/>
    </row>
    <row r="989" spans="25:31" s="3" customFormat="1" x14ac:dyDescent="0.2">
      <c r="Y989"/>
      <c r="Z989"/>
      <c r="AA989" s="28"/>
      <c r="AB989"/>
      <c r="AC989"/>
      <c r="AD989"/>
      <c r="AE989"/>
    </row>
    <row r="990" spans="25:31" s="3" customFormat="1" x14ac:dyDescent="0.2">
      <c r="Y990"/>
      <c r="Z990"/>
      <c r="AA990" s="28"/>
      <c r="AB990"/>
      <c r="AC990"/>
      <c r="AD990"/>
      <c r="AE990"/>
    </row>
    <row r="991" spans="25:31" s="3" customFormat="1" x14ac:dyDescent="0.2">
      <c r="Y991"/>
      <c r="Z991"/>
      <c r="AA991" s="28"/>
      <c r="AB991"/>
      <c r="AC991"/>
      <c r="AD991"/>
      <c r="AE991"/>
    </row>
    <row r="992" spans="25:31" s="3" customFormat="1" x14ac:dyDescent="0.2">
      <c r="Y992"/>
      <c r="Z992"/>
      <c r="AA992" s="28"/>
      <c r="AB992"/>
      <c r="AC992"/>
      <c r="AD992"/>
      <c r="AE992"/>
    </row>
    <row r="993" spans="25:31" s="3" customFormat="1" x14ac:dyDescent="0.2">
      <c r="Y993"/>
      <c r="Z993"/>
      <c r="AA993" s="28"/>
      <c r="AB993"/>
      <c r="AC993"/>
      <c r="AD993"/>
      <c r="AE993"/>
    </row>
    <row r="994" spans="25:31" s="3" customFormat="1" x14ac:dyDescent="0.2">
      <c r="Y994"/>
      <c r="Z994"/>
      <c r="AA994" s="28"/>
      <c r="AB994"/>
      <c r="AC994"/>
      <c r="AD994"/>
      <c r="AE994"/>
    </row>
    <row r="995" spans="25:31" s="3" customFormat="1" x14ac:dyDescent="0.2">
      <c r="Y995"/>
      <c r="Z995"/>
      <c r="AA995" s="28"/>
      <c r="AB995"/>
      <c r="AC995"/>
      <c r="AD995"/>
      <c r="AE995"/>
    </row>
    <row r="996" spans="25:31" s="3" customFormat="1" x14ac:dyDescent="0.2">
      <c r="Y996"/>
      <c r="Z996"/>
      <c r="AA996" s="28"/>
      <c r="AB996"/>
      <c r="AC996"/>
      <c r="AD996"/>
      <c r="AE996"/>
    </row>
    <row r="997" spans="25:31" s="3" customFormat="1" x14ac:dyDescent="0.2">
      <c r="Y997"/>
      <c r="Z997"/>
      <c r="AA997" s="28"/>
      <c r="AB997"/>
      <c r="AC997"/>
      <c r="AD997"/>
      <c r="AE997"/>
    </row>
    <row r="998" spans="25:31" s="3" customFormat="1" x14ac:dyDescent="0.2">
      <c r="Y998"/>
      <c r="Z998"/>
      <c r="AA998" s="28"/>
      <c r="AB998"/>
      <c r="AC998"/>
      <c r="AD998"/>
      <c r="AE998"/>
    </row>
    <row r="999" spans="25:31" s="3" customFormat="1" x14ac:dyDescent="0.2">
      <c r="Y999"/>
      <c r="Z999"/>
      <c r="AA999" s="28"/>
      <c r="AB999"/>
      <c r="AC999"/>
      <c r="AD999"/>
      <c r="AE999"/>
    </row>
    <row r="1000" spans="25:31" s="3" customFormat="1" x14ac:dyDescent="0.2">
      <c r="Y1000"/>
      <c r="Z1000"/>
      <c r="AA1000" s="28"/>
      <c r="AB1000"/>
      <c r="AC1000"/>
      <c r="AD1000"/>
      <c r="AE1000"/>
    </row>
    <row r="1001" spans="25:31" s="3" customFormat="1" x14ac:dyDescent="0.2">
      <c r="Y1001"/>
      <c r="Z1001"/>
      <c r="AA1001" s="28"/>
      <c r="AB1001"/>
      <c r="AC1001"/>
      <c r="AD1001"/>
      <c r="AE1001"/>
    </row>
    <row r="1002" spans="25:31" s="3" customFormat="1" x14ac:dyDescent="0.2">
      <c r="Y1002"/>
      <c r="Z1002"/>
      <c r="AA1002" s="28"/>
      <c r="AB1002"/>
      <c r="AC1002"/>
      <c r="AD1002"/>
      <c r="AE1002"/>
    </row>
    <row r="1003" spans="25:31" s="3" customFormat="1" x14ac:dyDescent="0.2">
      <c r="Y1003"/>
      <c r="Z1003"/>
      <c r="AA1003" s="28"/>
      <c r="AB1003"/>
      <c r="AC1003"/>
      <c r="AD1003"/>
      <c r="AE1003"/>
    </row>
    <row r="1004" spans="25:31" s="3" customFormat="1" x14ac:dyDescent="0.2">
      <c r="Y1004"/>
      <c r="Z1004"/>
      <c r="AA1004" s="28"/>
      <c r="AB1004"/>
      <c r="AC1004"/>
      <c r="AD1004"/>
      <c r="AE1004"/>
    </row>
    <row r="1005" spans="25:31" s="3" customFormat="1" x14ac:dyDescent="0.2">
      <c r="Y1005"/>
      <c r="Z1005"/>
      <c r="AA1005" s="28"/>
      <c r="AB1005"/>
      <c r="AC1005"/>
      <c r="AD1005"/>
      <c r="AE1005"/>
    </row>
    <row r="1006" spans="25:31" s="3" customFormat="1" x14ac:dyDescent="0.2">
      <c r="Y1006"/>
      <c r="Z1006"/>
      <c r="AA1006" s="28"/>
      <c r="AB1006"/>
      <c r="AC1006"/>
      <c r="AD1006"/>
      <c r="AE1006"/>
    </row>
    <row r="1007" spans="25:31" s="3" customFormat="1" x14ac:dyDescent="0.2">
      <c r="Y1007"/>
      <c r="Z1007"/>
      <c r="AA1007" s="28"/>
      <c r="AB1007"/>
      <c r="AC1007"/>
      <c r="AD1007"/>
      <c r="AE1007"/>
    </row>
    <row r="1008" spans="25:31" s="3" customFormat="1" x14ac:dyDescent="0.2">
      <c r="Y1008"/>
      <c r="Z1008"/>
      <c r="AA1008" s="28"/>
      <c r="AB1008"/>
      <c r="AC1008"/>
      <c r="AD1008"/>
      <c r="AE1008"/>
    </row>
    <row r="1009" spans="25:31" s="3" customFormat="1" x14ac:dyDescent="0.2">
      <c r="Y1009"/>
      <c r="Z1009"/>
      <c r="AA1009" s="28"/>
      <c r="AB1009"/>
      <c r="AC1009"/>
      <c r="AD1009"/>
      <c r="AE1009"/>
    </row>
    <row r="1010" spans="25:31" s="3" customFormat="1" x14ac:dyDescent="0.2">
      <c r="Y1010"/>
      <c r="Z1010"/>
      <c r="AA1010" s="28"/>
      <c r="AB1010"/>
      <c r="AC1010"/>
      <c r="AD1010"/>
      <c r="AE1010"/>
    </row>
    <row r="1011" spans="25:31" s="3" customFormat="1" x14ac:dyDescent="0.2">
      <c r="Y1011"/>
      <c r="Z1011"/>
      <c r="AA1011" s="28"/>
      <c r="AB1011"/>
      <c r="AC1011"/>
      <c r="AD1011"/>
      <c r="AE1011"/>
    </row>
    <row r="1012" spans="25:31" s="3" customFormat="1" x14ac:dyDescent="0.2">
      <c r="Y1012"/>
      <c r="Z1012"/>
      <c r="AA1012" s="28"/>
      <c r="AB1012"/>
      <c r="AC1012"/>
      <c r="AD1012"/>
      <c r="AE1012"/>
    </row>
    <row r="1013" spans="25:31" s="3" customFormat="1" x14ac:dyDescent="0.2">
      <c r="Y1013"/>
      <c r="Z1013"/>
      <c r="AA1013" s="28"/>
      <c r="AB1013"/>
      <c r="AC1013"/>
      <c r="AD1013"/>
      <c r="AE1013"/>
    </row>
    <row r="1014" spans="25:31" s="3" customFormat="1" x14ac:dyDescent="0.2">
      <c r="Y1014"/>
      <c r="Z1014"/>
      <c r="AA1014" s="28"/>
      <c r="AB1014"/>
      <c r="AC1014"/>
      <c r="AD1014"/>
      <c r="AE1014"/>
    </row>
    <row r="1015" spans="25:31" s="3" customFormat="1" x14ac:dyDescent="0.2">
      <c r="Y1015"/>
      <c r="Z1015"/>
      <c r="AA1015" s="28"/>
      <c r="AB1015"/>
      <c r="AC1015"/>
      <c r="AD1015"/>
      <c r="AE1015"/>
    </row>
    <row r="1016" spans="25:31" s="3" customFormat="1" x14ac:dyDescent="0.2">
      <c r="Y1016"/>
      <c r="Z1016"/>
      <c r="AA1016" s="28"/>
      <c r="AB1016"/>
      <c r="AC1016"/>
      <c r="AD1016"/>
      <c r="AE1016"/>
    </row>
    <row r="1017" spans="25:31" s="3" customFormat="1" x14ac:dyDescent="0.2">
      <c r="Y1017"/>
      <c r="Z1017"/>
      <c r="AA1017" s="28"/>
      <c r="AB1017"/>
      <c r="AC1017"/>
      <c r="AD1017"/>
      <c r="AE1017"/>
    </row>
    <row r="1018" spans="25:31" s="3" customFormat="1" x14ac:dyDescent="0.2">
      <c r="Y1018"/>
      <c r="Z1018"/>
      <c r="AA1018" s="28"/>
      <c r="AB1018"/>
      <c r="AC1018"/>
      <c r="AD1018"/>
      <c r="AE1018"/>
    </row>
    <row r="1019" spans="25:31" s="3" customFormat="1" x14ac:dyDescent="0.2">
      <c r="Y1019"/>
      <c r="Z1019"/>
      <c r="AA1019" s="28"/>
      <c r="AB1019"/>
      <c r="AC1019"/>
      <c r="AD1019"/>
      <c r="AE1019"/>
    </row>
    <row r="1020" spans="25:31" s="3" customFormat="1" x14ac:dyDescent="0.2">
      <c r="Y1020"/>
      <c r="Z1020"/>
      <c r="AA1020" s="28"/>
      <c r="AB1020"/>
      <c r="AC1020"/>
      <c r="AD1020"/>
      <c r="AE1020"/>
    </row>
    <row r="1021" spans="25:31" s="3" customFormat="1" x14ac:dyDescent="0.2">
      <c r="Y1021"/>
      <c r="Z1021"/>
      <c r="AA1021" s="28"/>
      <c r="AB1021"/>
      <c r="AC1021"/>
      <c r="AD1021"/>
      <c r="AE1021"/>
    </row>
    <row r="1022" spans="25:31" s="3" customFormat="1" x14ac:dyDescent="0.2">
      <c r="Y1022"/>
      <c r="Z1022"/>
      <c r="AA1022" s="28"/>
      <c r="AB1022"/>
      <c r="AC1022"/>
      <c r="AD1022"/>
      <c r="AE1022"/>
    </row>
    <row r="1023" spans="25:31" s="3" customFormat="1" x14ac:dyDescent="0.2">
      <c r="Y1023"/>
      <c r="Z1023"/>
      <c r="AA1023" s="28"/>
      <c r="AB1023"/>
      <c r="AC1023"/>
      <c r="AD1023"/>
      <c r="AE1023"/>
    </row>
    <row r="1024" spans="25:31" s="3" customFormat="1" x14ac:dyDescent="0.2">
      <c r="Y1024"/>
      <c r="Z1024"/>
      <c r="AA1024" s="28"/>
      <c r="AB1024"/>
      <c r="AC1024"/>
      <c r="AD1024"/>
      <c r="AE1024"/>
    </row>
    <row r="1025" spans="25:31" s="3" customFormat="1" x14ac:dyDescent="0.2">
      <c r="Y1025"/>
      <c r="Z1025"/>
      <c r="AA1025" s="28"/>
      <c r="AB1025"/>
      <c r="AC1025"/>
      <c r="AD1025"/>
      <c r="AE1025"/>
    </row>
    <row r="1026" spans="25:31" s="3" customFormat="1" x14ac:dyDescent="0.2">
      <c r="Y1026"/>
      <c r="Z1026"/>
      <c r="AA1026" s="28"/>
      <c r="AB1026"/>
      <c r="AC1026"/>
      <c r="AD1026"/>
      <c r="AE1026"/>
    </row>
    <row r="1027" spans="25:31" s="3" customFormat="1" x14ac:dyDescent="0.2">
      <c r="Y1027"/>
      <c r="Z1027"/>
      <c r="AA1027" s="28"/>
      <c r="AB1027"/>
      <c r="AC1027"/>
      <c r="AD1027"/>
      <c r="AE1027"/>
    </row>
    <row r="1028" spans="25:31" s="3" customFormat="1" x14ac:dyDescent="0.2">
      <c r="Y1028"/>
      <c r="Z1028"/>
      <c r="AA1028" s="28"/>
      <c r="AB1028"/>
      <c r="AC1028"/>
      <c r="AD1028"/>
      <c r="AE1028"/>
    </row>
    <row r="1029" spans="25:31" s="3" customFormat="1" x14ac:dyDescent="0.2">
      <c r="Y1029"/>
      <c r="Z1029"/>
      <c r="AA1029" s="28"/>
      <c r="AB1029"/>
      <c r="AC1029"/>
      <c r="AD1029"/>
      <c r="AE1029"/>
    </row>
    <row r="1030" spans="25:31" s="3" customFormat="1" x14ac:dyDescent="0.2">
      <c r="Y1030"/>
      <c r="Z1030"/>
      <c r="AA1030" s="28"/>
      <c r="AB1030"/>
      <c r="AC1030"/>
      <c r="AD1030"/>
      <c r="AE1030"/>
    </row>
    <row r="1031" spans="25:31" s="3" customFormat="1" x14ac:dyDescent="0.2">
      <c r="Y1031"/>
      <c r="Z1031"/>
      <c r="AA1031" s="28"/>
      <c r="AB1031"/>
      <c r="AC1031"/>
      <c r="AD1031"/>
      <c r="AE1031"/>
    </row>
    <row r="1032" spans="25:31" s="3" customFormat="1" x14ac:dyDescent="0.2">
      <c r="Y1032"/>
      <c r="Z1032"/>
      <c r="AA1032" s="28"/>
      <c r="AB1032"/>
      <c r="AC1032"/>
      <c r="AD1032"/>
      <c r="AE1032"/>
    </row>
    <row r="1033" spans="25:31" s="3" customFormat="1" x14ac:dyDescent="0.2">
      <c r="Y1033"/>
      <c r="Z1033"/>
      <c r="AA1033" s="28"/>
      <c r="AB1033"/>
      <c r="AC1033"/>
      <c r="AD1033"/>
      <c r="AE1033"/>
    </row>
    <row r="1034" spans="25:31" s="3" customFormat="1" x14ac:dyDescent="0.2">
      <c r="Y1034"/>
      <c r="Z1034"/>
      <c r="AA1034" s="28"/>
      <c r="AB1034"/>
      <c r="AC1034"/>
      <c r="AD1034"/>
      <c r="AE1034"/>
    </row>
    <row r="1035" spans="25:31" s="3" customFormat="1" x14ac:dyDescent="0.2">
      <c r="Y1035"/>
      <c r="Z1035"/>
      <c r="AA1035" s="28"/>
      <c r="AB1035"/>
      <c r="AC1035"/>
      <c r="AD1035"/>
      <c r="AE1035"/>
    </row>
    <row r="1036" spans="25:31" s="3" customFormat="1" x14ac:dyDescent="0.2">
      <c r="Y1036"/>
      <c r="Z1036"/>
      <c r="AA1036" s="28"/>
      <c r="AB1036"/>
      <c r="AC1036"/>
      <c r="AD1036"/>
      <c r="AE1036"/>
    </row>
    <row r="1037" spans="25:31" s="3" customFormat="1" x14ac:dyDescent="0.2">
      <c r="Y1037"/>
      <c r="Z1037"/>
      <c r="AA1037" s="28"/>
      <c r="AB1037"/>
      <c r="AC1037"/>
      <c r="AD1037"/>
      <c r="AE1037"/>
    </row>
    <row r="1038" spans="25:31" s="3" customFormat="1" x14ac:dyDescent="0.2">
      <c r="Y1038"/>
      <c r="Z1038"/>
      <c r="AA1038" s="28"/>
      <c r="AB1038"/>
      <c r="AC1038"/>
      <c r="AD1038"/>
      <c r="AE1038"/>
    </row>
    <row r="1039" spans="25:31" s="3" customFormat="1" x14ac:dyDescent="0.2">
      <c r="Y1039"/>
      <c r="Z1039"/>
      <c r="AA1039" s="28"/>
      <c r="AB1039"/>
      <c r="AC1039"/>
      <c r="AD1039"/>
      <c r="AE1039"/>
    </row>
    <row r="1040" spans="25:31" s="3" customFormat="1" x14ac:dyDescent="0.2">
      <c r="Y1040"/>
      <c r="Z1040"/>
      <c r="AA1040" s="28"/>
      <c r="AB1040"/>
      <c r="AC1040"/>
      <c r="AD1040"/>
      <c r="AE1040"/>
    </row>
    <row r="1041" spans="25:31" s="3" customFormat="1" x14ac:dyDescent="0.2">
      <c r="Y1041"/>
      <c r="Z1041"/>
      <c r="AA1041" s="28"/>
      <c r="AB1041"/>
      <c r="AC1041"/>
      <c r="AD1041"/>
      <c r="AE1041"/>
    </row>
    <row r="1042" spans="25:31" s="3" customFormat="1" x14ac:dyDescent="0.2">
      <c r="Y1042"/>
      <c r="Z1042"/>
      <c r="AA1042" s="28"/>
      <c r="AB1042"/>
      <c r="AC1042"/>
      <c r="AD1042"/>
      <c r="AE1042"/>
    </row>
    <row r="1043" spans="25:31" s="3" customFormat="1" x14ac:dyDescent="0.2">
      <c r="Y1043"/>
      <c r="Z1043"/>
      <c r="AA1043" s="28"/>
      <c r="AB1043"/>
      <c r="AC1043"/>
      <c r="AD1043"/>
      <c r="AE1043"/>
    </row>
    <row r="1044" spans="25:31" s="3" customFormat="1" x14ac:dyDescent="0.2">
      <c r="Y1044"/>
      <c r="Z1044"/>
      <c r="AA1044" s="28"/>
      <c r="AB1044"/>
      <c r="AC1044"/>
      <c r="AD1044"/>
      <c r="AE1044"/>
    </row>
    <row r="1045" spans="25:31" s="3" customFormat="1" x14ac:dyDescent="0.2">
      <c r="Y1045"/>
      <c r="Z1045"/>
      <c r="AA1045" s="28"/>
      <c r="AB1045"/>
      <c r="AC1045"/>
      <c r="AD1045"/>
      <c r="AE1045"/>
    </row>
    <row r="1046" spans="25:31" s="3" customFormat="1" x14ac:dyDescent="0.2">
      <c r="Y1046"/>
      <c r="Z1046"/>
      <c r="AA1046" s="28"/>
      <c r="AB1046"/>
      <c r="AC1046"/>
      <c r="AD1046"/>
      <c r="AE1046"/>
    </row>
    <row r="1047" spans="25:31" s="3" customFormat="1" x14ac:dyDescent="0.2">
      <c r="Y1047"/>
      <c r="Z1047"/>
      <c r="AA1047" s="28"/>
      <c r="AB1047"/>
      <c r="AC1047"/>
      <c r="AD1047"/>
      <c r="AE1047"/>
    </row>
    <row r="1048" spans="25:31" s="3" customFormat="1" x14ac:dyDescent="0.2">
      <c r="Y1048"/>
      <c r="Z1048"/>
      <c r="AA1048" s="28"/>
      <c r="AB1048"/>
      <c r="AC1048"/>
      <c r="AD1048"/>
      <c r="AE1048"/>
    </row>
    <row r="1049" spans="25:31" s="3" customFormat="1" x14ac:dyDescent="0.2">
      <c r="Y1049"/>
      <c r="Z1049"/>
      <c r="AA1049" s="28"/>
      <c r="AB1049"/>
      <c r="AC1049"/>
      <c r="AD1049"/>
      <c r="AE1049"/>
    </row>
    <row r="1050" spans="25:31" s="3" customFormat="1" x14ac:dyDescent="0.2">
      <c r="Y1050"/>
      <c r="Z1050"/>
      <c r="AA1050" s="28"/>
      <c r="AB1050"/>
      <c r="AC1050"/>
      <c r="AD1050"/>
      <c r="AE1050"/>
    </row>
    <row r="1051" spans="25:31" s="3" customFormat="1" x14ac:dyDescent="0.2">
      <c r="Y1051"/>
      <c r="Z1051"/>
      <c r="AA1051" s="28"/>
      <c r="AB1051"/>
      <c r="AC1051"/>
      <c r="AD1051"/>
      <c r="AE1051"/>
    </row>
    <row r="1052" spans="25:31" s="3" customFormat="1" x14ac:dyDescent="0.2">
      <c r="Y1052"/>
      <c r="Z1052"/>
      <c r="AA1052" s="28"/>
      <c r="AB1052"/>
      <c r="AC1052"/>
      <c r="AD1052"/>
      <c r="AE1052"/>
    </row>
    <row r="1053" spans="25:31" s="3" customFormat="1" x14ac:dyDescent="0.2">
      <c r="Y1053"/>
      <c r="Z1053"/>
      <c r="AA1053" s="28"/>
      <c r="AB1053"/>
      <c r="AC1053"/>
      <c r="AD1053"/>
      <c r="AE1053"/>
    </row>
    <row r="1054" spans="25:31" s="3" customFormat="1" x14ac:dyDescent="0.2">
      <c r="Y1054"/>
      <c r="Z1054"/>
      <c r="AA1054" s="28"/>
      <c r="AB1054"/>
      <c r="AC1054"/>
      <c r="AD1054"/>
      <c r="AE1054"/>
    </row>
    <row r="1055" spans="25:31" s="3" customFormat="1" x14ac:dyDescent="0.2">
      <c r="Y1055"/>
      <c r="Z1055"/>
      <c r="AA1055" s="28"/>
      <c r="AB1055"/>
      <c r="AC1055"/>
      <c r="AD1055"/>
      <c r="AE1055"/>
    </row>
    <row r="1056" spans="25:31" s="3" customFormat="1" x14ac:dyDescent="0.2">
      <c r="Y1056"/>
      <c r="Z1056"/>
      <c r="AA1056" s="28"/>
      <c r="AB1056"/>
      <c r="AC1056"/>
      <c r="AD1056"/>
      <c r="AE1056"/>
    </row>
    <row r="1057" spans="25:31" s="3" customFormat="1" x14ac:dyDescent="0.2">
      <c r="Y1057"/>
      <c r="Z1057"/>
      <c r="AA1057" s="28"/>
      <c r="AB1057"/>
      <c r="AC1057"/>
      <c r="AD1057"/>
      <c r="AE1057"/>
    </row>
    <row r="1058" spans="25:31" s="3" customFormat="1" x14ac:dyDescent="0.2">
      <c r="Y1058"/>
      <c r="Z1058"/>
      <c r="AA1058" s="28"/>
      <c r="AB1058"/>
      <c r="AC1058"/>
      <c r="AD1058"/>
      <c r="AE1058"/>
    </row>
    <row r="1059" spans="25:31" s="3" customFormat="1" x14ac:dyDescent="0.2">
      <c r="Y1059"/>
      <c r="Z1059"/>
      <c r="AA1059" s="28"/>
      <c r="AB1059"/>
      <c r="AC1059"/>
      <c r="AD1059"/>
      <c r="AE1059"/>
    </row>
    <row r="1060" spans="25:31" s="3" customFormat="1" x14ac:dyDescent="0.2">
      <c r="Y1060"/>
      <c r="Z1060"/>
      <c r="AA1060" s="28"/>
      <c r="AB1060"/>
      <c r="AC1060"/>
      <c r="AD1060"/>
      <c r="AE1060"/>
    </row>
    <row r="1061" spans="25:31" s="3" customFormat="1" x14ac:dyDescent="0.2">
      <c r="Y1061"/>
      <c r="Z1061"/>
      <c r="AA1061" s="28"/>
      <c r="AB1061"/>
      <c r="AC1061"/>
      <c r="AD1061"/>
      <c r="AE1061"/>
    </row>
    <row r="1062" spans="25:31" s="3" customFormat="1" x14ac:dyDescent="0.2">
      <c r="Y1062"/>
      <c r="Z1062"/>
      <c r="AA1062" s="28"/>
      <c r="AB1062"/>
      <c r="AC1062"/>
      <c r="AD1062"/>
      <c r="AE1062"/>
    </row>
    <row r="1063" spans="25:31" s="3" customFormat="1" x14ac:dyDescent="0.2">
      <c r="Y1063"/>
      <c r="Z1063"/>
      <c r="AA1063" s="28"/>
      <c r="AB1063"/>
      <c r="AC1063"/>
      <c r="AD1063"/>
      <c r="AE1063"/>
    </row>
    <row r="1064" spans="25:31" s="3" customFormat="1" x14ac:dyDescent="0.2">
      <c r="Y1064"/>
      <c r="Z1064"/>
      <c r="AA1064" s="28"/>
      <c r="AB1064"/>
      <c r="AC1064"/>
      <c r="AD1064"/>
      <c r="AE1064"/>
    </row>
    <row r="1065" spans="25:31" s="3" customFormat="1" x14ac:dyDescent="0.2">
      <c r="Y1065"/>
      <c r="Z1065"/>
      <c r="AA1065" s="28"/>
      <c r="AB1065"/>
      <c r="AC1065"/>
      <c r="AD1065"/>
      <c r="AE1065"/>
    </row>
    <row r="1066" spans="25:31" s="3" customFormat="1" x14ac:dyDescent="0.2">
      <c r="Y1066"/>
      <c r="Z1066"/>
      <c r="AA1066" s="28"/>
      <c r="AB1066"/>
      <c r="AC1066"/>
      <c r="AD1066"/>
      <c r="AE1066"/>
    </row>
    <row r="1067" spans="25:31" s="3" customFormat="1" x14ac:dyDescent="0.2">
      <c r="Y1067"/>
      <c r="Z1067"/>
      <c r="AA1067" s="28"/>
      <c r="AB1067"/>
      <c r="AC1067"/>
      <c r="AD1067"/>
      <c r="AE1067"/>
    </row>
    <row r="1068" spans="25:31" s="3" customFormat="1" x14ac:dyDescent="0.2">
      <c r="Y1068"/>
      <c r="Z1068"/>
      <c r="AA1068" s="28"/>
      <c r="AB1068"/>
      <c r="AC1068"/>
      <c r="AD1068"/>
      <c r="AE1068"/>
    </row>
    <row r="1069" spans="25:31" s="3" customFormat="1" x14ac:dyDescent="0.2">
      <c r="Y1069"/>
      <c r="Z1069"/>
      <c r="AA1069" s="28"/>
      <c r="AB1069"/>
      <c r="AC1069"/>
      <c r="AD1069"/>
      <c r="AE1069"/>
    </row>
    <row r="1070" spans="25:31" s="3" customFormat="1" x14ac:dyDescent="0.2">
      <c r="Y1070"/>
      <c r="Z1070"/>
      <c r="AA1070" s="28"/>
      <c r="AB1070"/>
      <c r="AC1070"/>
      <c r="AD1070"/>
      <c r="AE1070"/>
    </row>
    <row r="1071" spans="25:31" s="3" customFormat="1" x14ac:dyDescent="0.2">
      <c r="Y1071"/>
      <c r="Z1071"/>
      <c r="AA1071" s="28"/>
      <c r="AB1071"/>
      <c r="AC1071"/>
      <c r="AD1071"/>
      <c r="AE1071"/>
    </row>
    <row r="1072" spans="25:31" s="3" customFormat="1" x14ac:dyDescent="0.2">
      <c r="Y1072"/>
      <c r="Z1072"/>
      <c r="AA1072" s="28"/>
      <c r="AB1072"/>
      <c r="AC1072"/>
      <c r="AD1072"/>
      <c r="AE1072"/>
    </row>
    <row r="1073" spans="25:31" s="3" customFormat="1" x14ac:dyDescent="0.2">
      <c r="Y1073"/>
      <c r="Z1073"/>
      <c r="AA1073" s="28"/>
      <c r="AB1073"/>
      <c r="AC1073"/>
      <c r="AD1073"/>
      <c r="AE1073"/>
    </row>
    <row r="1074" spans="25:31" s="3" customFormat="1" x14ac:dyDescent="0.2">
      <c r="Y1074"/>
      <c r="Z1074"/>
      <c r="AA1074" s="28"/>
      <c r="AB1074"/>
      <c r="AC1074"/>
      <c r="AD1074"/>
      <c r="AE1074"/>
    </row>
    <row r="1075" spans="25:31" s="3" customFormat="1" x14ac:dyDescent="0.2">
      <c r="Y1075"/>
      <c r="Z1075"/>
      <c r="AA1075" s="28"/>
      <c r="AB1075"/>
      <c r="AC1075"/>
      <c r="AD1075"/>
      <c r="AE1075"/>
    </row>
    <row r="1076" spans="25:31" s="3" customFormat="1" x14ac:dyDescent="0.2">
      <c r="Y1076"/>
      <c r="Z1076"/>
      <c r="AA1076" s="28"/>
      <c r="AB1076"/>
      <c r="AC1076"/>
      <c r="AD1076"/>
      <c r="AE1076"/>
    </row>
    <row r="1077" spans="25:31" s="3" customFormat="1" x14ac:dyDescent="0.2">
      <c r="Y1077"/>
      <c r="Z1077"/>
      <c r="AA1077" s="28"/>
      <c r="AB1077"/>
      <c r="AC1077"/>
      <c r="AD1077"/>
      <c r="AE1077"/>
    </row>
    <row r="1078" spans="25:31" s="3" customFormat="1" x14ac:dyDescent="0.2">
      <c r="Y1078"/>
      <c r="Z1078"/>
      <c r="AA1078" s="28"/>
      <c r="AB1078"/>
      <c r="AC1078"/>
      <c r="AD1078"/>
      <c r="AE1078"/>
    </row>
    <row r="1079" spans="25:31" s="3" customFormat="1" x14ac:dyDescent="0.2">
      <c r="Y1079"/>
      <c r="Z1079"/>
      <c r="AA1079" s="28"/>
      <c r="AB1079"/>
      <c r="AC1079"/>
      <c r="AD1079"/>
      <c r="AE1079"/>
    </row>
    <row r="1080" spans="25:31" s="3" customFormat="1" x14ac:dyDescent="0.2">
      <c r="Y1080"/>
      <c r="Z1080"/>
      <c r="AA1080" s="28"/>
      <c r="AB1080"/>
      <c r="AC1080"/>
      <c r="AD1080"/>
      <c r="AE1080"/>
    </row>
    <row r="1081" spans="25:31" s="3" customFormat="1" x14ac:dyDescent="0.2">
      <c r="Y1081"/>
      <c r="Z1081"/>
      <c r="AA1081" s="28"/>
      <c r="AB1081"/>
      <c r="AC1081"/>
      <c r="AD1081"/>
      <c r="AE1081"/>
    </row>
    <row r="1082" spans="25:31" s="3" customFormat="1" x14ac:dyDescent="0.2">
      <c r="Y1082"/>
      <c r="Z1082"/>
      <c r="AA1082" s="28"/>
      <c r="AB1082"/>
      <c r="AC1082"/>
      <c r="AD1082"/>
      <c r="AE1082"/>
    </row>
    <row r="1083" spans="25:31" s="3" customFormat="1" x14ac:dyDescent="0.2">
      <c r="Y1083"/>
      <c r="Z1083"/>
      <c r="AA1083" s="28"/>
      <c r="AB1083"/>
      <c r="AC1083"/>
      <c r="AD1083"/>
      <c r="AE1083"/>
    </row>
    <row r="1084" spans="25:31" s="3" customFormat="1" x14ac:dyDescent="0.2">
      <c r="Y1084"/>
      <c r="Z1084"/>
      <c r="AA1084" s="28"/>
      <c r="AB1084"/>
      <c r="AC1084"/>
      <c r="AD1084"/>
      <c r="AE1084"/>
    </row>
    <row r="1085" spans="25:31" s="3" customFormat="1" x14ac:dyDescent="0.2">
      <c r="Y1085"/>
      <c r="Z1085"/>
      <c r="AA1085" s="28"/>
      <c r="AB1085"/>
      <c r="AC1085"/>
      <c r="AD1085"/>
      <c r="AE1085"/>
    </row>
    <row r="1086" spans="25:31" s="3" customFormat="1" x14ac:dyDescent="0.2">
      <c r="Y1086"/>
      <c r="Z1086"/>
      <c r="AA1086" s="28"/>
      <c r="AB1086"/>
      <c r="AC1086"/>
      <c r="AD1086"/>
      <c r="AE1086"/>
    </row>
    <row r="1087" spans="25:31" s="3" customFormat="1" x14ac:dyDescent="0.2">
      <c r="Y1087"/>
      <c r="Z1087"/>
      <c r="AA1087" s="28"/>
      <c r="AB1087"/>
      <c r="AC1087"/>
      <c r="AD1087"/>
      <c r="AE1087"/>
    </row>
    <row r="1088" spans="25:31" s="3" customFormat="1" x14ac:dyDescent="0.2">
      <c r="Y1088"/>
      <c r="Z1088"/>
      <c r="AA1088" s="28"/>
      <c r="AB1088"/>
      <c r="AC1088"/>
      <c r="AD1088"/>
      <c r="AE1088"/>
    </row>
    <row r="1089" spans="25:31" s="3" customFormat="1" x14ac:dyDescent="0.2">
      <c r="Y1089"/>
      <c r="Z1089"/>
      <c r="AA1089" s="28"/>
      <c r="AB1089"/>
      <c r="AC1089"/>
      <c r="AD1089"/>
      <c r="AE1089"/>
    </row>
    <row r="1090" spans="25:31" s="3" customFormat="1" x14ac:dyDescent="0.2">
      <c r="Y1090"/>
      <c r="Z1090"/>
      <c r="AA1090" s="28"/>
      <c r="AB1090"/>
      <c r="AC1090"/>
      <c r="AD1090"/>
      <c r="AE1090"/>
    </row>
    <row r="1091" spans="25:31" s="3" customFormat="1" x14ac:dyDescent="0.2">
      <c r="Y1091"/>
      <c r="Z1091"/>
      <c r="AA1091" s="28"/>
      <c r="AB1091"/>
      <c r="AC1091"/>
      <c r="AD1091"/>
      <c r="AE1091"/>
    </row>
    <row r="1092" spans="25:31" s="3" customFormat="1" x14ac:dyDescent="0.2">
      <c r="Y1092"/>
      <c r="Z1092"/>
      <c r="AA1092" s="28"/>
      <c r="AB1092"/>
      <c r="AC1092"/>
      <c r="AD1092"/>
      <c r="AE1092"/>
    </row>
    <row r="1093" spans="25:31" s="3" customFormat="1" x14ac:dyDescent="0.2">
      <c r="Y1093"/>
      <c r="Z1093"/>
      <c r="AA1093" s="28"/>
      <c r="AB1093"/>
      <c r="AC1093"/>
      <c r="AD1093"/>
      <c r="AE1093"/>
    </row>
    <row r="1094" spans="25:31" s="3" customFormat="1" x14ac:dyDescent="0.2">
      <c r="Y1094"/>
      <c r="Z1094"/>
      <c r="AA1094" s="28"/>
      <c r="AB1094"/>
      <c r="AC1094"/>
      <c r="AD1094"/>
      <c r="AE1094"/>
    </row>
    <row r="1095" spans="25:31" s="3" customFormat="1" x14ac:dyDescent="0.2">
      <c r="Y1095"/>
      <c r="Z1095"/>
      <c r="AA1095" s="28"/>
      <c r="AB1095"/>
      <c r="AC1095"/>
      <c r="AD1095"/>
      <c r="AE1095"/>
    </row>
    <row r="1096" spans="25:31" s="3" customFormat="1" x14ac:dyDescent="0.2">
      <c r="Y1096"/>
      <c r="Z1096"/>
      <c r="AA1096" s="28"/>
      <c r="AB1096"/>
      <c r="AC1096"/>
      <c r="AD1096"/>
      <c r="AE1096"/>
    </row>
    <row r="1097" spans="25:31" s="3" customFormat="1" x14ac:dyDescent="0.2">
      <c r="Y1097"/>
      <c r="Z1097"/>
      <c r="AA1097" s="28"/>
      <c r="AB1097"/>
      <c r="AC1097"/>
      <c r="AD1097"/>
      <c r="AE1097"/>
    </row>
    <row r="1098" spans="25:31" s="3" customFormat="1" x14ac:dyDescent="0.2">
      <c r="Y1098"/>
      <c r="Z1098"/>
      <c r="AA1098" s="28"/>
      <c r="AB1098"/>
      <c r="AC1098"/>
      <c r="AD1098"/>
      <c r="AE1098"/>
    </row>
    <row r="1099" spans="25:31" s="3" customFormat="1" x14ac:dyDescent="0.2">
      <c r="Y1099"/>
      <c r="Z1099"/>
      <c r="AA1099" s="28"/>
      <c r="AB1099"/>
      <c r="AC1099"/>
      <c r="AD1099"/>
      <c r="AE1099"/>
    </row>
    <row r="1100" spans="25:31" s="3" customFormat="1" x14ac:dyDescent="0.2">
      <c r="Y1100"/>
      <c r="Z1100"/>
      <c r="AA1100" s="28"/>
      <c r="AB1100"/>
      <c r="AC1100"/>
      <c r="AD1100"/>
      <c r="AE1100"/>
    </row>
    <row r="1101" spans="25:31" s="3" customFormat="1" x14ac:dyDescent="0.2">
      <c r="Y1101"/>
      <c r="Z1101"/>
      <c r="AA1101" s="28"/>
      <c r="AB1101"/>
      <c r="AC1101"/>
      <c r="AD1101"/>
      <c r="AE1101"/>
    </row>
    <row r="1102" spans="25:31" s="3" customFormat="1" x14ac:dyDescent="0.2">
      <c r="Y1102"/>
      <c r="Z1102"/>
      <c r="AA1102" s="28"/>
      <c r="AB1102"/>
      <c r="AC1102"/>
      <c r="AD1102"/>
      <c r="AE1102"/>
    </row>
    <row r="1103" spans="25:31" s="3" customFormat="1" x14ac:dyDescent="0.2">
      <c r="Y1103"/>
      <c r="Z1103"/>
      <c r="AA1103" s="28"/>
      <c r="AB1103"/>
      <c r="AC1103"/>
      <c r="AD1103"/>
      <c r="AE1103"/>
    </row>
    <row r="1104" spans="25:31" s="3" customFormat="1" x14ac:dyDescent="0.2">
      <c r="Y1104"/>
      <c r="Z1104"/>
      <c r="AA1104" s="28"/>
      <c r="AB1104"/>
      <c r="AC1104"/>
      <c r="AD1104"/>
      <c r="AE1104"/>
    </row>
    <row r="1105" spans="25:31" s="3" customFormat="1" x14ac:dyDescent="0.2">
      <c r="Y1105"/>
      <c r="Z1105"/>
      <c r="AA1105" s="28"/>
      <c r="AB1105"/>
      <c r="AC1105"/>
      <c r="AD1105"/>
      <c r="AE1105"/>
    </row>
    <row r="1106" spans="25:31" s="3" customFormat="1" x14ac:dyDescent="0.2">
      <c r="Y1106"/>
      <c r="Z1106"/>
      <c r="AA1106" s="28"/>
      <c r="AB1106"/>
      <c r="AC1106"/>
      <c r="AD1106"/>
      <c r="AE1106"/>
    </row>
    <row r="1107" spans="25:31" s="3" customFormat="1" x14ac:dyDescent="0.2">
      <c r="Y1107"/>
      <c r="Z1107"/>
      <c r="AA1107" s="28"/>
      <c r="AB1107"/>
      <c r="AC1107"/>
      <c r="AD1107"/>
      <c r="AE1107"/>
    </row>
    <row r="1108" spans="25:31" s="3" customFormat="1" x14ac:dyDescent="0.2">
      <c r="Y1108"/>
      <c r="Z1108"/>
      <c r="AA1108" s="28"/>
      <c r="AB1108"/>
      <c r="AC1108"/>
      <c r="AD1108"/>
      <c r="AE1108"/>
    </row>
    <row r="1109" spans="25:31" s="3" customFormat="1" x14ac:dyDescent="0.2">
      <c r="Y1109"/>
      <c r="Z1109"/>
      <c r="AA1109" s="28"/>
      <c r="AB1109"/>
      <c r="AC1109"/>
      <c r="AD1109"/>
      <c r="AE1109"/>
    </row>
    <row r="1110" spans="25:31" s="3" customFormat="1" x14ac:dyDescent="0.2">
      <c r="Y1110"/>
      <c r="Z1110"/>
      <c r="AA1110" s="28"/>
      <c r="AB1110"/>
      <c r="AC1110"/>
      <c r="AD1110"/>
      <c r="AE1110"/>
    </row>
    <row r="1111" spans="25:31" s="3" customFormat="1" x14ac:dyDescent="0.2">
      <c r="Y1111"/>
      <c r="Z1111"/>
      <c r="AA1111" s="28"/>
      <c r="AB1111"/>
      <c r="AC1111"/>
      <c r="AD1111"/>
      <c r="AE1111"/>
    </row>
    <row r="1112" spans="25:31" s="3" customFormat="1" x14ac:dyDescent="0.2">
      <c r="Y1112"/>
      <c r="Z1112"/>
      <c r="AA1112" s="28"/>
      <c r="AB1112"/>
      <c r="AC1112"/>
      <c r="AD1112"/>
      <c r="AE1112"/>
    </row>
    <row r="1113" spans="25:31" s="3" customFormat="1" x14ac:dyDescent="0.2">
      <c r="Y1113"/>
      <c r="Z1113"/>
      <c r="AA1113" s="28"/>
      <c r="AB1113"/>
      <c r="AC1113"/>
      <c r="AD1113"/>
      <c r="AE1113"/>
    </row>
    <row r="1114" spans="25:31" s="3" customFormat="1" x14ac:dyDescent="0.2">
      <c r="Y1114"/>
      <c r="Z1114"/>
      <c r="AA1114" s="28"/>
      <c r="AB1114"/>
      <c r="AC1114"/>
      <c r="AD1114"/>
      <c r="AE1114"/>
    </row>
    <row r="1115" spans="25:31" s="3" customFormat="1" x14ac:dyDescent="0.2">
      <c r="Y1115"/>
      <c r="Z1115"/>
      <c r="AA1115" s="28"/>
      <c r="AB1115"/>
      <c r="AC1115"/>
      <c r="AD1115"/>
      <c r="AE1115"/>
    </row>
    <row r="1116" spans="25:31" s="3" customFormat="1" x14ac:dyDescent="0.2">
      <c r="Y1116"/>
      <c r="Z1116"/>
      <c r="AA1116" s="28"/>
      <c r="AB1116"/>
      <c r="AC1116"/>
      <c r="AD1116"/>
      <c r="AE1116"/>
    </row>
    <row r="1117" spans="25:31" s="3" customFormat="1" x14ac:dyDescent="0.2">
      <c r="Y1117"/>
      <c r="Z1117"/>
      <c r="AA1117" s="28"/>
      <c r="AB1117"/>
      <c r="AC1117"/>
      <c r="AD1117"/>
      <c r="AE1117"/>
    </row>
    <row r="1118" spans="25:31" s="3" customFormat="1" x14ac:dyDescent="0.2">
      <c r="Y1118"/>
      <c r="Z1118"/>
      <c r="AA1118" s="28"/>
      <c r="AB1118"/>
      <c r="AC1118"/>
      <c r="AD1118"/>
      <c r="AE1118"/>
    </row>
    <row r="1119" spans="25:31" s="3" customFormat="1" x14ac:dyDescent="0.2">
      <c r="Y1119"/>
      <c r="Z1119"/>
      <c r="AA1119" s="28"/>
      <c r="AB1119"/>
      <c r="AC1119"/>
      <c r="AD1119"/>
      <c r="AE1119"/>
    </row>
    <row r="1120" spans="25:31" s="3" customFormat="1" x14ac:dyDescent="0.2">
      <c r="Y1120"/>
      <c r="Z1120"/>
      <c r="AA1120" s="28"/>
      <c r="AB1120"/>
      <c r="AC1120"/>
      <c r="AD1120"/>
      <c r="AE1120"/>
    </row>
    <row r="1121" spans="25:31" s="3" customFormat="1" x14ac:dyDescent="0.2">
      <c r="Y1121"/>
      <c r="Z1121"/>
      <c r="AA1121" s="28"/>
      <c r="AB1121"/>
      <c r="AC1121"/>
      <c r="AD1121"/>
      <c r="AE1121"/>
    </row>
    <row r="1122" spans="25:31" s="3" customFormat="1" x14ac:dyDescent="0.2">
      <c r="Y1122"/>
      <c r="Z1122"/>
      <c r="AA1122" s="28"/>
      <c r="AB1122"/>
      <c r="AC1122"/>
      <c r="AD1122"/>
      <c r="AE1122"/>
    </row>
    <row r="1123" spans="25:31" s="3" customFormat="1" x14ac:dyDescent="0.2">
      <c r="Y1123"/>
      <c r="Z1123"/>
      <c r="AA1123" s="28"/>
      <c r="AB1123"/>
      <c r="AC1123"/>
      <c r="AD1123"/>
      <c r="AE1123"/>
    </row>
    <row r="1124" spans="25:31" s="3" customFormat="1" x14ac:dyDescent="0.2">
      <c r="Y1124"/>
      <c r="Z1124"/>
      <c r="AA1124" s="28"/>
      <c r="AB1124"/>
      <c r="AC1124"/>
      <c r="AD1124"/>
      <c r="AE1124"/>
    </row>
    <row r="1125" spans="25:31" s="3" customFormat="1" x14ac:dyDescent="0.2">
      <c r="Y1125"/>
      <c r="Z1125"/>
      <c r="AA1125" s="28"/>
      <c r="AB1125"/>
      <c r="AC1125"/>
      <c r="AD1125"/>
      <c r="AE1125"/>
    </row>
    <row r="1126" spans="25:31" s="3" customFormat="1" x14ac:dyDescent="0.2">
      <c r="Y1126"/>
      <c r="Z1126"/>
      <c r="AA1126" s="28"/>
      <c r="AB1126"/>
      <c r="AC1126"/>
      <c r="AD1126"/>
      <c r="AE1126"/>
    </row>
    <row r="1127" spans="25:31" s="3" customFormat="1" x14ac:dyDescent="0.2">
      <c r="Y1127"/>
      <c r="Z1127"/>
      <c r="AA1127" s="28"/>
      <c r="AB1127"/>
      <c r="AC1127"/>
      <c r="AD1127"/>
      <c r="AE1127"/>
    </row>
    <row r="1128" spans="25:31" s="3" customFormat="1" x14ac:dyDescent="0.2">
      <c r="Y1128"/>
      <c r="Z1128"/>
      <c r="AA1128" s="28"/>
      <c r="AB1128"/>
      <c r="AC1128"/>
      <c r="AD1128"/>
      <c r="AE1128"/>
    </row>
    <row r="1129" spans="25:31" s="3" customFormat="1" x14ac:dyDescent="0.2">
      <c r="Y1129"/>
      <c r="Z1129"/>
      <c r="AA1129" s="28"/>
      <c r="AB1129"/>
      <c r="AC1129"/>
      <c r="AD1129"/>
      <c r="AE1129"/>
    </row>
    <row r="1130" spans="25:31" s="3" customFormat="1" x14ac:dyDescent="0.2">
      <c r="Y1130"/>
      <c r="Z1130"/>
      <c r="AA1130" s="28"/>
      <c r="AB1130"/>
      <c r="AC1130"/>
      <c r="AD1130"/>
      <c r="AE1130"/>
    </row>
    <row r="1131" spans="25:31" s="3" customFormat="1" x14ac:dyDescent="0.2">
      <c r="Y1131"/>
      <c r="Z1131"/>
      <c r="AA1131" s="28"/>
      <c r="AB1131"/>
      <c r="AC1131"/>
      <c r="AD1131"/>
      <c r="AE1131"/>
    </row>
    <row r="1132" spans="25:31" s="3" customFormat="1" x14ac:dyDescent="0.2">
      <c r="Y1132"/>
      <c r="Z1132"/>
      <c r="AA1132" s="28"/>
      <c r="AB1132"/>
      <c r="AC1132"/>
      <c r="AD1132"/>
      <c r="AE1132"/>
    </row>
    <row r="1133" spans="25:31" s="3" customFormat="1" x14ac:dyDescent="0.2">
      <c r="Y1133"/>
      <c r="Z1133"/>
      <c r="AA1133" s="28"/>
      <c r="AB1133"/>
      <c r="AC1133"/>
      <c r="AD1133"/>
      <c r="AE1133"/>
    </row>
    <row r="1134" spans="25:31" s="3" customFormat="1" x14ac:dyDescent="0.2">
      <c r="Y1134"/>
      <c r="Z1134"/>
      <c r="AA1134" s="28"/>
      <c r="AB1134"/>
      <c r="AC1134"/>
      <c r="AD1134"/>
      <c r="AE1134"/>
    </row>
    <row r="1135" spans="25:31" s="3" customFormat="1" x14ac:dyDescent="0.2">
      <c r="Y1135"/>
      <c r="Z1135"/>
      <c r="AA1135" s="28"/>
      <c r="AB1135"/>
      <c r="AC1135"/>
      <c r="AD1135"/>
      <c r="AE1135"/>
    </row>
    <row r="1136" spans="25:31" s="3" customFormat="1" x14ac:dyDescent="0.2">
      <c r="Y1136"/>
      <c r="Z1136"/>
      <c r="AA1136" s="28"/>
      <c r="AB1136"/>
      <c r="AC1136"/>
      <c r="AD1136"/>
      <c r="AE1136"/>
    </row>
    <row r="1137" spans="25:31" s="3" customFormat="1" x14ac:dyDescent="0.2">
      <c r="Y1137"/>
      <c r="Z1137"/>
      <c r="AA1137" s="28"/>
      <c r="AB1137"/>
      <c r="AC1137"/>
      <c r="AD1137"/>
      <c r="AE1137"/>
    </row>
    <row r="1138" spans="25:31" s="3" customFormat="1" x14ac:dyDescent="0.2">
      <c r="Y1138"/>
      <c r="Z1138"/>
      <c r="AA1138" s="28"/>
      <c r="AB1138"/>
      <c r="AC1138"/>
      <c r="AD1138"/>
      <c r="AE1138"/>
    </row>
    <row r="1139" spans="25:31" s="3" customFormat="1" x14ac:dyDescent="0.2">
      <c r="Y1139"/>
      <c r="Z1139"/>
      <c r="AA1139" s="28"/>
      <c r="AB1139"/>
      <c r="AC1139"/>
      <c r="AD1139"/>
      <c r="AE1139"/>
    </row>
    <row r="1140" spans="25:31" s="3" customFormat="1" x14ac:dyDescent="0.2">
      <c r="Y1140"/>
      <c r="Z1140"/>
      <c r="AA1140" s="28"/>
      <c r="AB1140"/>
      <c r="AC1140"/>
      <c r="AD1140"/>
      <c r="AE1140"/>
    </row>
    <row r="1141" spans="25:31" s="3" customFormat="1" x14ac:dyDescent="0.2">
      <c r="Y1141"/>
      <c r="Z1141"/>
      <c r="AA1141" s="28"/>
      <c r="AB1141"/>
      <c r="AC1141"/>
      <c r="AD1141"/>
      <c r="AE1141"/>
    </row>
    <row r="1142" spans="25:31" s="3" customFormat="1" x14ac:dyDescent="0.2">
      <c r="Y1142"/>
      <c r="Z1142"/>
      <c r="AA1142" s="28"/>
      <c r="AB1142"/>
      <c r="AC1142"/>
      <c r="AD1142"/>
      <c r="AE1142"/>
    </row>
    <row r="1143" spans="25:31" s="3" customFormat="1" x14ac:dyDescent="0.2">
      <c r="Y1143"/>
      <c r="Z1143"/>
      <c r="AA1143" s="28"/>
      <c r="AB1143"/>
      <c r="AC1143"/>
      <c r="AD1143"/>
      <c r="AE1143"/>
    </row>
    <row r="1144" spans="25:31" s="3" customFormat="1" x14ac:dyDescent="0.2">
      <c r="Y1144"/>
      <c r="Z1144"/>
      <c r="AA1144" s="28"/>
      <c r="AB1144"/>
      <c r="AC1144"/>
      <c r="AD1144"/>
      <c r="AE1144"/>
    </row>
    <row r="1145" spans="25:31" s="3" customFormat="1" x14ac:dyDescent="0.2">
      <c r="Y1145"/>
      <c r="Z1145"/>
      <c r="AA1145" s="28"/>
      <c r="AB1145"/>
      <c r="AC1145"/>
      <c r="AD1145"/>
      <c r="AE1145"/>
    </row>
    <row r="1146" spans="25:31" s="3" customFormat="1" x14ac:dyDescent="0.2">
      <c r="Y1146"/>
      <c r="Z1146"/>
      <c r="AA1146" s="28"/>
      <c r="AB1146"/>
      <c r="AC1146"/>
      <c r="AD1146"/>
      <c r="AE1146"/>
    </row>
    <row r="1147" spans="25:31" s="3" customFormat="1" x14ac:dyDescent="0.2">
      <c r="Y1147"/>
      <c r="Z1147"/>
      <c r="AA1147" s="28"/>
      <c r="AB1147"/>
      <c r="AC1147"/>
      <c r="AD1147"/>
      <c r="AE1147"/>
    </row>
    <row r="1148" spans="25:31" s="3" customFormat="1" x14ac:dyDescent="0.2">
      <c r="Y1148"/>
      <c r="Z1148"/>
      <c r="AA1148" s="28"/>
      <c r="AB1148"/>
      <c r="AC1148"/>
      <c r="AD1148"/>
      <c r="AE1148"/>
    </row>
    <row r="1149" spans="25:31" s="3" customFormat="1" x14ac:dyDescent="0.2">
      <c r="Y1149"/>
      <c r="Z1149"/>
      <c r="AA1149" s="28"/>
      <c r="AB1149"/>
      <c r="AC1149"/>
      <c r="AD1149"/>
      <c r="AE1149"/>
    </row>
    <row r="1150" spans="25:31" s="3" customFormat="1" x14ac:dyDescent="0.2">
      <c r="Y1150"/>
      <c r="Z1150"/>
      <c r="AA1150" s="28"/>
      <c r="AB1150"/>
      <c r="AC1150"/>
      <c r="AD1150"/>
      <c r="AE1150"/>
    </row>
    <row r="1151" spans="25:31" s="3" customFormat="1" x14ac:dyDescent="0.2">
      <c r="Y1151"/>
      <c r="Z1151"/>
      <c r="AA1151" s="28"/>
      <c r="AB1151"/>
      <c r="AC1151"/>
      <c r="AD1151"/>
      <c r="AE1151"/>
    </row>
    <row r="1152" spans="25:31" s="3" customFormat="1" x14ac:dyDescent="0.2">
      <c r="Y1152"/>
      <c r="Z1152"/>
      <c r="AA1152" s="28"/>
      <c r="AB1152"/>
      <c r="AC1152"/>
      <c r="AD1152"/>
      <c r="AE1152"/>
    </row>
    <row r="1153" spans="25:31" s="3" customFormat="1" x14ac:dyDescent="0.2">
      <c r="Y1153"/>
      <c r="Z1153"/>
      <c r="AA1153" s="28"/>
      <c r="AB1153"/>
      <c r="AC1153"/>
      <c r="AD1153"/>
      <c r="AE1153"/>
    </row>
    <row r="1154" spans="25:31" s="3" customFormat="1" x14ac:dyDescent="0.2">
      <c r="Y1154"/>
      <c r="Z1154"/>
      <c r="AA1154" s="28"/>
      <c r="AB1154"/>
      <c r="AC1154"/>
      <c r="AD1154"/>
      <c r="AE1154"/>
    </row>
    <row r="1155" spans="25:31" s="3" customFormat="1" x14ac:dyDescent="0.2">
      <c r="Y1155"/>
      <c r="Z1155"/>
      <c r="AA1155" s="28"/>
      <c r="AB1155"/>
      <c r="AC1155"/>
      <c r="AD1155"/>
      <c r="AE1155"/>
    </row>
    <row r="1156" spans="25:31" s="3" customFormat="1" x14ac:dyDescent="0.2">
      <c r="Y1156"/>
      <c r="Z1156"/>
      <c r="AA1156" s="28"/>
      <c r="AB1156"/>
      <c r="AC1156"/>
      <c r="AD1156"/>
      <c r="AE1156"/>
    </row>
    <row r="1157" spans="25:31" s="3" customFormat="1" x14ac:dyDescent="0.2">
      <c r="Y1157"/>
      <c r="Z1157"/>
      <c r="AA1157" s="28"/>
      <c r="AB1157"/>
      <c r="AC1157"/>
      <c r="AD1157"/>
      <c r="AE1157"/>
    </row>
    <row r="1158" spans="25:31" s="3" customFormat="1" x14ac:dyDescent="0.2">
      <c r="Y1158"/>
      <c r="Z1158"/>
      <c r="AA1158" s="28"/>
      <c r="AB1158"/>
      <c r="AC1158"/>
      <c r="AD1158"/>
      <c r="AE1158"/>
    </row>
    <row r="1159" spans="25:31" s="3" customFormat="1" x14ac:dyDescent="0.2">
      <c r="Y1159"/>
      <c r="Z1159"/>
      <c r="AA1159" s="28"/>
      <c r="AB1159"/>
      <c r="AC1159"/>
      <c r="AD1159"/>
      <c r="AE1159"/>
    </row>
    <row r="1160" spans="25:31" s="3" customFormat="1" x14ac:dyDescent="0.2">
      <c r="Y1160"/>
      <c r="Z1160"/>
      <c r="AA1160" s="28"/>
      <c r="AB1160"/>
      <c r="AC1160"/>
      <c r="AD1160"/>
      <c r="AE1160"/>
    </row>
    <row r="1161" spans="25:31" s="3" customFormat="1" x14ac:dyDescent="0.2">
      <c r="Y1161"/>
      <c r="Z1161"/>
      <c r="AA1161" s="28"/>
      <c r="AB1161"/>
      <c r="AC1161"/>
      <c r="AD1161"/>
      <c r="AE1161"/>
    </row>
    <row r="1162" spans="25:31" s="3" customFormat="1" x14ac:dyDescent="0.2">
      <c r="Y1162"/>
      <c r="Z1162"/>
      <c r="AA1162" s="28"/>
      <c r="AB1162"/>
      <c r="AC1162"/>
      <c r="AD1162"/>
      <c r="AE1162"/>
    </row>
    <row r="1163" spans="25:31" s="3" customFormat="1" x14ac:dyDescent="0.2">
      <c r="Y1163"/>
      <c r="Z1163"/>
      <c r="AA1163" s="28"/>
      <c r="AB1163"/>
      <c r="AC1163"/>
      <c r="AD1163"/>
      <c r="AE1163"/>
    </row>
    <row r="1164" spans="25:31" s="3" customFormat="1" x14ac:dyDescent="0.2">
      <c r="Y1164"/>
      <c r="Z1164"/>
      <c r="AA1164" s="28"/>
      <c r="AB1164"/>
      <c r="AC1164"/>
      <c r="AD1164"/>
      <c r="AE1164"/>
    </row>
    <row r="1165" spans="25:31" s="3" customFormat="1" x14ac:dyDescent="0.2">
      <c r="Y1165"/>
      <c r="Z1165"/>
      <c r="AA1165" s="28"/>
      <c r="AB1165"/>
      <c r="AC1165"/>
      <c r="AD1165"/>
      <c r="AE1165"/>
    </row>
    <row r="1166" spans="25:31" s="3" customFormat="1" x14ac:dyDescent="0.2">
      <c r="Y1166"/>
      <c r="Z1166"/>
      <c r="AA1166" s="28"/>
      <c r="AB1166"/>
      <c r="AC1166"/>
      <c r="AD1166"/>
      <c r="AE1166"/>
    </row>
    <row r="1167" spans="25:31" s="3" customFormat="1" x14ac:dyDescent="0.2">
      <c r="Y1167"/>
      <c r="Z1167"/>
      <c r="AA1167" s="28"/>
      <c r="AB1167"/>
      <c r="AC1167"/>
      <c r="AD1167"/>
      <c r="AE1167"/>
    </row>
    <row r="1168" spans="25:31" s="3" customFormat="1" x14ac:dyDescent="0.2">
      <c r="Y1168"/>
      <c r="Z1168"/>
      <c r="AA1168" s="28"/>
      <c r="AB1168"/>
      <c r="AC1168"/>
      <c r="AD1168"/>
      <c r="AE1168"/>
    </row>
    <row r="1169" spans="25:31" s="3" customFormat="1" x14ac:dyDescent="0.2">
      <c r="Y1169"/>
      <c r="Z1169"/>
      <c r="AA1169" s="28"/>
      <c r="AB1169"/>
      <c r="AC1169"/>
      <c r="AD1169"/>
      <c r="AE1169"/>
    </row>
    <row r="1170" spans="25:31" s="3" customFormat="1" x14ac:dyDescent="0.2">
      <c r="Y1170"/>
      <c r="Z1170"/>
      <c r="AA1170" s="28"/>
      <c r="AB1170"/>
      <c r="AC1170"/>
      <c r="AD1170"/>
      <c r="AE1170"/>
    </row>
    <row r="1171" spans="25:31" s="3" customFormat="1" x14ac:dyDescent="0.2">
      <c r="Y1171"/>
      <c r="Z1171"/>
      <c r="AA1171" s="28"/>
      <c r="AB1171"/>
      <c r="AC1171"/>
      <c r="AD1171"/>
      <c r="AE1171"/>
    </row>
    <row r="1172" spans="25:31" s="3" customFormat="1" x14ac:dyDescent="0.2">
      <c r="Y1172"/>
      <c r="Z1172"/>
      <c r="AA1172" s="28"/>
      <c r="AB1172"/>
      <c r="AC1172"/>
      <c r="AD1172"/>
      <c r="AE1172"/>
    </row>
    <row r="1173" spans="25:31" s="3" customFormat="1" x14ac:dyDescent="0.2">
      <c r="Y1173"/>
      <c r="Z1173"/>
      <c r="AA1173" s="28"/>
      <c r="AB1173"/>
      <c r="AC1173"/>
      <c r="AD1173"/>
      <c r="AE1173"/>
    </row>
    <row r="1174" spans="25:31" s="3" customFormat="1" x14ac:dyDescent="0.2">
      <c r="Y1174"/>
      <c r="Z1174"/>
      <c r="AA1174" s="28"/>
      <c r="AB1174"/>
      <c r="AC1174"/>
      <c r="AD1174"/>
      <c r="AE1174"/>
    </row>
    <row r="1175" spans="25:31" s="3" customFormat="1" x14ac:dyDescent="0.2">
      <c r="Y1175"/>
      <c r="Z1175"/>
      <c r="AA1175" s="28"/>
      <c r="AB1175"/>
      <c r="AC1175"/>
      <c r="AD1175"/>
      <c r="AE1175"/>
    </row>
    <row r="1176" spans="25:31" s="3" customFormat="1" x14ac:dyDescent="0.2">
      <c r="Y1176"/>
      <c r="Z1176"/>
      <c r="AA1176" s="28"/>
      <c r="AB1176"/>
      <c r="AC1176"/>
      <c r="AD1176"/>
      <c r="AE1176"/>
    </row>
    <row r="1177" spans="25:31" s="3" customFormat="1" x14ac:dyDescent="0.2">
      <c r="Y1177"/>
      <c r="Z1177"/>
      <c r="AA1177" s="28"/>
      <c r="AB1177"/>
      <c r="AC1177"/>
      <c r="AD1177"/>
      <c r="AE1177"/>
    </row>
    <row r="1178" spans="25:31" s="3" customFormat="1" x14ac:dyDescent="0.2">
      <c r="Y1178"/>
      <c r="Z1178"/>
      <c r="AA1178" s="28"/>
      <c r="AB1178"/>
      <c r="AC1178"/>
      <c r="AD1178"/>
      <c r="AE1178"/>
    </row>
    <row r="1179" spans="25:31" s="3" customFormat="1" x14ac:dyDescent="0.2">
      <c r="Y1179"/>
      <c r="Z1179"/>
      <c r="AA1179" s="28"/>
      <c r="AB1179"/>
      <c r="AC1179"/>
      <c r="AD1179"/>
      <c r="AE1179"/>
    </row>
    <row r="1180" spans="25:31" s="3" customFormat="1" x14ac:dyDescent="0.2">
      <c r="Y1180"/>
      <c r="Z1180"/>
      <c r="AA1180" s="28"/>
      <c r="AB1180"/>
      <c r="AC1180"/>
      <c r="AD1180"/>
      <c r="AE1180"/>
    </row>
    <row r="1181" spans="25:31" s="3" customFormat="1" x14ac:dyDescent="0.2">
      <c r="Y1181"/>
      <c r="Z1181"/>
      <c r="AA1181" s="28"/>
      <c r="AB1181"/>
      <c r="AC1181"/>
      <c r="AD1181"/>
      <c r="AE1181"/>
    </row>
    <row r="1182" spans="25:31" s="3" customFormat="1" x14ac:dyDescent="0.2">
      <c r="Y1182"/>
      <c r="Z1182"/>
      <c r="AA1182" s="28"/>
      <c r="AB1182"/>
      <c r="AC1182"/>
      <c r="AD1182"/>
      <c r="AE1182"/>
    </row>
    <row r="1183" spans="25:31" s="3" customFormat="1" x14ac:dyDescent="0.2">
      <c r="Y1183"/>
      <c r="Z1183"/>
      <c r="AA1183" s="28"/>
      <c r="AB1183"/>
      <c r="AC1183"/>
      <c r="AD1183"/>
      <c r="AE1183"/>
    </row>
    <row r="1184" spans="25:31" s="3" customFormat="1" x14ac:dyDescent="0.2">
      <c r="Y1184"/>
      <c r="Z1184"/>
      <c r="AA1184" s="28"/>
      <c r="AB1184"/>
      <c r="AC1184"/>
      <c r="AD1184"/>
      <c r="AE1184"/>
    </row>
    <row r="1185" spans="25:31" s="3" customFormat="1" x14ac:dyDescent="0.2">
      <c r="Y1185"/>
      <c r="Z1185"/>
      <c r="AA1185" s="28"/>
      <c r="AB1185"/>
      <c r="AC1185"/>
      <c r="AD1185"/>
      <c r="AE1185"/>
    </row>
    <row r="1186" spans="25:31" s="3" customFormat="1" x14ac:dyDescent="0.2">
      <c r="Y1186"/>
      <c r="Z1186"/>
      <c r="AA1186" s="28"/>
      <c r="AB1186"/>
      <c r="AC1186"/>
      <c r="AD1186"/>
      <c r="AE1186"/>
    </row>
    <row r="1187" spans="25:31" s="3" customFormat="1" x14ac:dyDescent="0.2">
      <c r="Y1187"/>
      <c r="Z1187"/>
      <c r="AA1187" s="28"/>
      <c r="AB1187"/>
      <c r="AC1187"/>
      <c r="AD1187"/>
      <c r="AE1187"/>
    </row>
    <row r="1188" spans="25:31" s="3" customFormat="1" x14ac:dyDescent="0.2">
      <c r="Y1188"/>
      <c r="Z1188"/>
      <c r="AA1188" s="28"/>
      <c r="AB1188"/>
      <c r="AC1188"/>
      <c r="AD1188"/>
      <c r="AE1188"/>
    </row>
    <row r="1189" spans="25:31" s="3" customFormat="1" x14ac:dyDescent="0.2">
      <c r="Y1189"/>
      <c r="Z1189"/>
      <c r="AA1189" s="28"/>
      <c r="AB1189"/>
      <c r="AC1189"/>
      <c r="AD1189"/>
      <c r="AE1189"/>
    </row>
    <row r="1190" spans="25:31" s="3" customFormat="1" x14ac:dyDescent="0.2">
      <c r="Y1190"/>
      <c r="Z1190"/>
      <c r="AA1190" s="28"/>
      <c r="AB1190"/>
      <c r="AC1190"/>
      <c r="AD1190"/>
      <c r="AE1190"/>
    </row>
    <row r="1191" spans="25:31" s="3" customFormat="1" x14ac:dyDescent="0.2">
      <c r="Y1191"/>
      <c r="Z1191"/>
      <c r="AA1191" s="28"/>
      <c r="AB1191"/>
      <c r="AC1191"/>
      <c r="AD1191"/>
      <c r="AE1191"/>
    </row>
    <row r="1192" spans="25:31" s="3" customFormat="1" x14ac:dyDescent="0.2">
      <c r="Y1192"/>
      <c r="Z1192"/>
      <c r="AA1192" s="28"/>
      <c r="AB1192"/>
      <c r="AC1192"/>
      <c r="AD1192"/>
      <c r="AE1192"/>
    </row>
    <row r="1193" spans="25:31" s="3" customFormat="1" x14ac:dyDescent="0.2">
      <c r="Y1193"/>
      <c r="Z1193"/>
      <c r="AA1193" s="28"/>
      <c r="AB1193"/>
      <c r="AC1193"/>
      <c r="AD1193"/>
      <c r="AE1193"/>
    </row>
    <row r="1194" spans="25:31" s="3" customFormat="1" x14ac:dyDescent="0.2">
      <c r="Y1194"/>
      <c r="Z1194"/>
      <c r="AA1194" s="28"/>
      <c r="AB1194"/>
      <c r="AC1194"/>
      <c r="AD1194"/>
      <c r="AE1194"/>
    </row>
    <row r="1195" spans="25:31" s="3" customFormat="1" x14ac:dyDescent="0.2">
      <c r="Y1195"/>
      <c r="Z1195"/>
      <c r="AA1195" s="28"/>
      <c r="AB1195"/>
      <c r="AC1195"/>
      <c r="AD1195"/>
      <c r="AE1195"/>
    </row>
    <row r="1196" spans="25:31" s="3" customFormat="1" x14ac:dyDescent="0.2">
      <c r="Y1196"/>
      <c r="Z1196"/>
      <c r="AA1196" s="28"/>
      <c r="AB1196"/>
      <c r="AC1196"/>
      <c r="AD1196"/>
      <c r="AE1196"/>
    </row>
    <row r="1197" spans="25:31" s="3" customFormat="1" x14ac:dyDescent="0.2">
      <c r="Y1197"/>
      <c r="Z1197"/>
      <c r="AA1197" s="28"/>
      <c r="AB1197"/>
      <c r="AC1197"/>
      <c r="AD1197"/>
      <c r="AE1197"/>
    </row>
    <row r="1198" spans="25:31" s="3" customFormat="1" x14ac:dyDescent="0.2">
      <c r="Y1198"/>
      <c r="Z1198"/>
      <c r="AA1198" s="28"/>
      <c r="AB1198"/>
      <c r="AC1198"/>
      <c r="AD1198"/>
      <c r="AE1198"/>
    </row>
    <row r="1199" spans="25:31" s="3" customFormat="1" x14ac:dyDescent="0.2">
      <c r="Y1199"/>
      <c r="Z1199"/>
      <c r="AA1199" s="28"/>
      <c r="AB1199"/>
      <c r="AC1199"/>
      <c r="AD1199"/>
      <c r="AE1199"/>
    </row>
    <row r="1200" spans="25:31" s="3" customFormat="1" x14ac:dyDescent="0.2">
      <c r="Y1200"/>
      <c r="Z1200"/>
      <c r="AA1200" s="28"/>
      <c r="AB1200"/>
      <c r="AC1200"/>
      <c r="AD1200"/>
      <c r="AE1200"/>
    </row>
    <row r="1201" spans="25:31" s="3" customFormat="1" x14ac:dyDescent="0.2">
      <c r="Y1201"/>
      <c r="Z1201"/>
      <c r="AA1201" s="28"/>
      <c r="AB1201"/>
      <c r="AC1201"/>
      <c r="AD1201"/>
      <c r="AE1201"/>
    </row>
    <row r="1202" spans="25:31" s="3" customFormat="1" x14ac:dyDescent="0.2">
      <c r="Y1202"/>
      <c r="Z1202"/>
      <c r="AA1202" s="28"/>
      <c r="AB1202"/>
      <c r="AC1202"/>
      <c r="AD1202"/>
      <c r="AE1202"/>
    </row>
    <row r="1203" spans="25:31" s="3" customFormat="1" x14ac:dyDescent="0.2">
      <c r="Y1203"/>
      <c r="Z1203"/>
      <c r="AA1203" s="28"/>
      <c r="AB1203"/>
      <c r="AC1203"/>
      <c r="AD1203"/>
      <c r="AE1203"/>
    </row>
    <row r="1204" spans="25:31" s="3" customFormat="1" x14ac:dyDescent="0.2">
      <c r="Y1204"/>
      <c r="Z1204"/>
      <c r="AA1204" s="28"/>
      <c r="AB1204"/>
      <c r="AC1204"/>
      <c r="AD1204"/>
      <c r="AE1204"/>
    </row>
    <row r="1205" spans="25:31" s="3" customFormat="1" x14ac:dyDescent="0.2">
      <c r="Y1205"/>
      <c r="Z1205"/>
      <c r="AA1205" s="28"/>
      <c r="AB1205"/>
      <c r="AC1205"/>
      <c r="AD1205"/>
      <c r="AE1205"/>
    </row>
    <row r="1206" spans="25:31" s="3" customFormat="1" x14ac:dyDescent="0.2">
      <c r="Y1206"/>
      <c r="Z1206"/>
      <c r="AA1206" s="28"/>
      <c r="AB1206"/>
      <c r="AC1206"/>
      <c r="AD1206"/>
      <c r="AE1206"/>
    </row>
    <row r="1207" spans="25:31" s="3" customFormat="1" x14ac:dyDescent="0.2">
      <c r="Y1207"/>
      <c r="Z1207"/>
      <c r="AA1207" s="28"/>
      <c r="AB1207"/>
      <c r="AC1207"/>
      <c r="AD1207"/>
      <c r="AE1207"/>
    </row>
    <row r="1208" spans="25:31" s="3" customFormat="1" x14ac:dyDescent="0.2">
      <c r="Y1208"/>
      <c r="Z1208"/>
      <c r="AA1208" s="28"/>
      <c r="AB1208"/>
      <c r="AC1208"/>
      <c r="AD1208"/>
      <c r="AE1208"/>
    </row>
    <row r="1209" spans="25:31" s="3" customFormat="1" x14ac:dyDescent="0.2">
      <c r="Y1209"/>
      <c r="Z1209"/>
      <c r="AA1209" s="28"/>
      <c r="AB1209"/>
      <c r="AC1209"/>
      <c r="AD1209"/>
      <c r="AE1209"/>
    </row>
    <row r="1210" spans="25:31" s="3" customFormat="1" x14ac:dyDescent="0.2">
      <c r="Y1210"/>
      <c r="Z1210"/>
      <c r="AA1210" s="28"/>
      <c r="AB1210"/>
      <c r="AC1210"/>
      <c r="AD1210"/>
      <c r="AE1210"/>
    </row>
    <row r="1211" spans="25:31" s="3" customFormat="1" x14ac:dyDescent="0.2">
      <c r="Y1211"/>
      <c r="Z1211"/>
      <c r="AA1211" s="28"/>
      <c r="AB1211"/>
      <c r="AC1211"/>
      <c r="AD1211"/>
      <c r="AE1211"/>
    </row>
    <row r="1212" spans="25:31" s="3" customFormat="1" x14ac:dyDescent="0.2">
      <c r="Y1212"/>
      <c r="Z1212"/>
      <c r="AA1212" s="28"/>
      <c r="AB1212"/>
      <c r="AC1212"/>
      <c r="AD1212"/>
      <c r="AE1212"/>
    </row>
    <row r="1213" spans="25:31" s="3" customFormat="1" x14ac:dyDescent="0.2">
      <c r="Y1213"/>
      <c r="Z1213"/>
      <c r="AA1213" s="28"/>
      <c r="AB1213"/>
      <c r="AC1213"/>
      <c r="AD1213"/>
      <c r="AE1213"/>
    </row>
    <row r="1214" spans="25:31" s="3" customFormat="1" x14ac:dyDescent="0.2">
      <c r="Y1214"/>
      <c r="Z1214"/>
      <c r="AA1214" s="28"/>
      <c r="AB1214"/>
      <c r="AC1214"/>
      <c r="AD1214"/>
      <c r="AE1214"/>
    </row>
    <row r="1215" spans="25:31" s="3" customFormat="1" x14ac:dyDescent="0.2">
      <c r="Y1215"/>
      <c r="Z1215"/>
      <c r="AA1215" s="28"/>
      <c r="AB1215"/>
      <c r="AC1215"/>
      <c r="AD1215"/>
      <c r="AE1215"/>
    </row>
    <row r="1216" spans="25:31" s="3" customFormat="1" x14ac:dyDescent="0.2">
      <c r="Y1216"/>
      <c r="Z1216"/>
      <c r="AA1216" s="28"/>
      <c r="AB1216"/>
      <c r="AC1216"/>
      <c r="AD1216"/>
      <c r="AE1216"/>
    </row>
    <row r="1217" spans="25:31" s="3" customFormat="1" x14ac:dyDescent="0.2">
      <c r="Y1217"/>
      <c r="Z1217"/>
      <c r="AA1217" s="28"/>
      <c r="AB1217"/>
      <c r="AC1217"/>
      <c r="AD1217"/>
      <c r="AE1217"/>
    </row>
    <row r="1218" spans="25:31" s="3" customFormat="1" x14ac:dyDescent="0.2">
      <c r="Y1218"/>
      <c r="Z1218"/>
      <c r="AA1218" s="28"/>
      <c r="AB1218"/>
      <c r="AC1218"/>
      <c r="AD1218"/>
      <c r="AE1218"/>
    </row>
    <row r="1219" spans="25:31" s="3" customFormat="1" x14ac:dyDescent="0.2">
      <c r="Y1219"/>
      <c r="Z1219"/>
      <c r="AA1219" s="28"/>
      <c r="AB1219"/>
      <c r="AC1219"/>
      <c r="AD1219"/>
      <c r="AE1219"/>
    </row>
    <row r="1220" spans="25:31" s="3" customFormat="1" x14ac:dyDescent="0.2">
      <c r="Y1220"/>
      <c r="Z1220"/>
      <c r="AA1220" s="28"/>
      <c r="AB1220"/>
      <c r="AC1220"/>
      <c r="AD1220"/>
      <c r="AE1220"/>
    </row>
    <row r="1221" spans="25:31" s="3" customFormat="1" x14ac:dyDescent="0.2">
      <c r="Y1221"/>
      <c r="Z1221"/>
      <c r="AA1221" s="28"/>
      <c r="AB1221"/>
      <c r="AC1221"/>
      <c r="AD1221"/>
      <c r="AE1221"/>
    </row>
    <row r="1222" spans="25:31" s="3" customFormat="1" x14ac:dyDescent="0.2">
      <c r="Y1222"/>
      <c r="Z1222"/>
      <c r="AA1222" s="28"/>
      <c r="AB1222"/>
      <c r="AC1222"/>
      <c r="AD1222"/>
      <c r="AE1222"/>
    </row>
    <row r="1223" spans="25:31" s="3" customFormat="1" x14ac:dyDescent="0.2">
      <c r="Y1223"/>
      <c r="Z1223"/>
      <c r="AA1223" s="28"/>
      <c r="AB1223"/>
      <c r="AC1223"/>
      <c r="AD1223"/>
      <c r="AE1223"/>
    </row>
    <row r="1224" spans="25:31" s="3" customFormat="1" x14ac:dyDescent="0.2">
      <c r="Y1224"/>
      <c r="Z1224"/>
      <c r="AA1224" s="28"/>
      <c r="AB1224"/>
      <c r="AC1224"/>
      <c r="AD1224"/>
      <c r="AE1224"/>
    </row>
    <row r="1225" spans="25:31" s="3" customFormat="1" x14ac:dyDescent="0.2">
      <c r="Y1225"/>
      <c r="Z1225"/>
      <c r="AA1225" s="28"/>
      <c r="AB1225"/>
      <c r="AC1225"/>
      <c r="AD1225"/>
      <c r="AE1225"/>
    </row>
    <row r="1226" spans="25:31" s="3" customFormat="1" x14ac:dyDescent="0.2">
      <c r="Y1226"/>
      <c r="Z1226"/>
      <c r="AA1226" s="28"/>
      <c r="AB1226"/>
      <c r="AC1226"/>
      <c r="AD1226"/>
      <c r="AE1226"/>
    </row>
    <row r="1227" spans="25:31" s="3" customFormat="1" x14ac:dyDescent="0.2">
      <c r="Y1227"/>
      <c r="Z1227"/>
      <c r="AA1227" s="28"/>
      <c r="AB1227"/>
      <c r="AC1227"/>
      <c r="AD1227"/>
      <c r="AE1227"/>
    </row>
    <row r="1228" spans="25:31" s="3" customFormat="1" x14ac:dyDescent="0.2">
      <c r="Y1228"/>
      <c r="Z1228"/>
      <c r="AA1228" s="28"/>
      <c r="AB1228"/>
      <c r="AC1228"/>
      <c r="AD1228"/>
      <c r="AE1228"/>
    </row>
    <row r="1229" spans="25:31" s="3" customFormat="1" x14ac:dyDescent="0.2">
      <c r="Y1229"/>
      <c r="Z1229"/>
      <c r="AA1229" s="28"/>
      <c r="AB1229"/>
      <c r="AC1229"/>
      <c r="AD1229"/>
      <c r="AE1229"/>
    </row>
    <row r="1230" spans="25:31" s="3" customFormat="1" x14ac:dyDescent="0.2">
      <c r="Y1230"/>
      <c r="Z1230"/>
      <c r="AA1230" s="28"/>
      <c r="AB1230"/>
      <c r="AC1230"/>
      <c r="AD1230"/>
      <c r="AE1230"/>
    </row>
    <row r="1231" spans="25:31" s="3" customFormat="1" x14ac:dyDescent="0.2">
      <c r="Y1231"/>
      <c r="Z1231"/>
      <c r="AA1231" s="28"/>
      <c r="AB1231"/>
      <c r="AC1231"/>
      <c r="AD1231"/>
      <c r="AE1231"/>
    </row>
    <row r="1232" spans="25:31" s="3" customFormat="1" x14ac:dyDescent="0.2">
      <c r="Y1232"/>
      <c r="Z1232"/>
      <c r="AA1232" s="28"/>
      <c r="AB1232"/>
      <c r="AC1232"/>
      <c r="AD1232"/>
      <c r="AE1232"/>
    </row>
    <row r="1233" spans="25:31" s="3" customFormat="1" x14ac:dyDescent="0.2">
      <c r="Y1233"/>
      <c r="Z1233"/>
      <c r="AA1233" s="28"/>
      <c r="AB1233"/>
      <c r="AC1233"/>
      <c r="AD1233"/>
      <c r="AE1233"/>
    </row>
    <row r="1234" spans="25:31" s="3" customFormat="1" x14ac:dyDescent="0.2">
      <c r="Y1234"/>
      <c r="Z1234"/>
      <c r="AA1234" s="28"/>
      <c r="AB1234"/>
      <c r="AC1234"/>
      <c r="AD1234"/>
      <c r="AE1234"/>
    </row>
    <row r="1235" spans="25:31" s="3" customFormat="1" x14ac:dyDescent="0.2">
      <c r="Y1235"/>
      <c r="Z1235"/>
      <c r="AA1235" s="28"/>
      <c r="AB1235"/>
      <c r="AC1235"/>
      <c r="AD1235"/>
      <c r="AE1235"/>
    </row>
    <row r="1236" spans="25:31" s="3" customFormat="1" x14ac:dyDescent="0.2">
      <c r="Y1236"/>
      <c r="Z1236"/>
      <c r="AA1236" s="28"/>
      <c r="AB1236"/>
      <c r="AC1236"/>
      <c r="AD1236"/>
      <c r="AE1236"/>
    </row>
    <row r="1237" spans="25:31" s="3" customFormat="1" x14ac:dyDescent="0.2">
      <c r="Y1237"/>
      <c r="Z1237"/>
      <c r="AA1237" s="28"/>
      <c r="AB1237"/>
      <c r="AC1237"/>
      <c r="AD1237"/>
      <c r="AE1237"/>
    </row>
    <row r="1238" spans="25:31" s="3" customFormat="1" x14ac:dyDescent="0.2">
      <c r="Y1238"/>
      <c r="Z1238"/>
      <c r="AA1238" s="28"/>
      <c r="AB1238"/>
      <c r="AC1238"/>
      <c r="AD1238"/>
      <c r="AE1238"/>
    </row>
    <row r="1239" spans="25:31" s="3" customFormat="1" x14ac:dyDescent="0.2">
      <c r="Y1239"/>
      <c r="Z1239"/>
      <c r="AA1239" s="28"/>
      <c r="AB1239"/>
      <c r="AC1239"/>
      <c r="AD1239"/>
      <c r="AE1239"/>
    </row>
    <row r="1240" spans="25:31" s="3" customFormat="1" x14ac:dyDescent="0.2">
      <c r="Y1240"/>
      <c r="Z1240"/>
      <c r="AA1240" s="28"/>
      <c r="AB1240"/>
      <c r="AC1240"/>
      <c r="AD1240"/>
      <c r="AE1240"/>
    </row>
    <row r="1241" spans="25:31" s="3" customFormat="1" x14ac:dyDescent="0.2">
      <c r="Y1241"/>
      <c r="Z1241"/>
      <c r="AA1241" s="28"/>
      <c r="AB1241"/>
      <c r="AC1241"/>
      <c r="AD1241"/>
      <c r="AE1241"/>
    </row>
    <row r="1242" spans="25:31" s="3" customFormat="1" x14ac:dyDescent="0.2">
      <c r="Y1242"/>
      <c r="Z1242"/>
      <c r="AA1242" s="28"/>
      <c r="AB1242"/>
      <c r="AC1242"/>
      <c r="AD1242"/>
      <c r="AE1242"/>
    </row>
    <row r="1243" spans="25:31" s="3" customFormat="1" x14ac:dyDescent="0.2">
      <c r="Y1243"/>
      <c r="Z1243"/>
      <c r="AA1243" s="28"/>
      <c r="AB1243"/>
      <c r="AC1243"/>
      <c r="AD1243"/>
      <c r="AE1243"/>
    </row>
    <row r="1244" spans="25:31" s="3" customFormat="1" x14ac:dyDescent="0.2">
      <c r="Y1244"/>
      <c r="Z1244"/>
      <c r="AA1244" s="28"/>
      <c r="AB1244"/>
      <c r="AC1244"/>
      <c r="AD1244"/>
      <c r="AE1244"/>
    </row>
    <row r="1245" spans="25:31" s="3" customFormat="1" x14ac:dyDescent="0.2">
      <c r="Y1245"/>
      <c r="Z1245"/>
      <c r="AA1245" s="28"/>
      <c r="AB1245"/>
      <c r="AC1245"/>
      <c r="AD1245"/>
      <c r="AE1245"/>
    </row>
    <row r="1246" spans="25:31" s="3" customFormat="1" x14ac:dyDescent="0.2">
      <c r="Y1246"/>
      <c r="Z1246"/>
      <c r="AA1246" s="28"/>
      <c r="AB1246"/>
      <c r="AC1246"/>
      <c r="AD1246"/>
      <c r="AE1246"/>
    </row>
    <row r="1247" spans="25:31" s="3" customFormat="1" x14ac:dyDescent="0.2">
      <c r="Y1247"/>
      <c r="Z1247"/>
      <c r="AA1247" s="28"/>
      <c r="AB1247"/>
      <c r="AC1247"/>
      <c r="AD1247"/>
      <c r="AE1247"/>
    </row>
    <row r="1248" spans="25:31" s="3" customFormat="1" x14ac:dyDescent="0.2">
      <c r="Y1248"/>
      <c r="Z1248"/>
      <c r="AA1248" s="28"/>
      <c r="AB1248"/>
      <c r="AC1248"/>
      <c r="AD1248"/>
      <c r="AE1248"/>
    </row>
    <row r="1249" spans="25:31" s="3" customFormat="1" x14ac:dyDescent="0.2">
      <c r="Y1249"/>
      <c r="Z1249"/>
      <c r="AA1249" s="28"/>
      <c r="AB1249"/>
      <c r="AC1249"/>
      <c r="AD1249"/>
      <c r="AE1249"/>
    </row>
    <row r="1250" spans="25:31" s="3" customFormat="1" x14ac:dyDescent="0.2">
      <c r="Y1250"/>
      <c r="Z1250"/>
      <c r="AA1250" s="28"/>
      <c r="AB1250"/>
      <c r="AC1250"/>
      <c r="AD1250"/>
      <c r="AE1250"/>
    </row>
    <row r="1251" spans="25:31" s="3" customFormat="1" x14ac:dyDescent="0.2">
      <c r="Y1251"/>
      <c r="Z1251"/>
      <c r="AA1251" s="28"/>
      <c r="AB1251"/>
      <c r="AC1251"/>
      <c r="AD1251"/>
      <c r="AE1251"/>
    </row>
    <row r="1252" spans="25:31" s="3" customFormat="1" x14ac:dyDescent="0.2">
      <c r="Y1252"/>
      <c r="Z1252"/>
      <c r="AA1252" s="28"/>
      <c r="AB1252"/>
      <c r="AC1252"/>
      <c r="AD1252"/>
      <c r="AE1252"/>
    </row>
    <row r="1253" spans="25:31" s="3" customFormat="1" x14ac:dyDescent="0.2">
      <c r="Y1253"/>
      <c r="Z1253"/>
      <c r="AA1253" s="28"/>
      <c r="AB1253"/>
      <c r="AC1253"/>
      <c r="AD1253"/>
      <c r="AE1253"/>
    </row>
    <row r="1254" spans="25:31" s="3" customFormat="1" x14ac:dyDescent="0.2">
      <c r="Y1254"/>
      <c r="Z1254"/>
      <c r="AA1254" s="28"/>
      <c r="AB1254"/>
      <c r="AC1254"/>
      <c r="AD1254"/>
      <c r="AE1254"/>
    </row>
    <row r="1255" spans="25:31" s="3" customFormat="1" x14ac:dyDescent="0.2">
      <c r="Y1255"/>
      <c r="Z1255"/>
      <c r="AA1255" s="28"/>
      <c r="AB1255"/>
      <c r="AC1255"/>
      <c r="AD1255"/>
      <c r="AE1255"/>
    </row>
    <row r="1256" spans="25:31" s="3" customFormat="1" x14ac:dyDescent="0.2">
      <c r="Y1256"/>
      <c r="Z1256"/>
      <c r="AA1256" s="28"/>
      <c r="AB1256"/>
      <c r="AC1256"/>
      <c r="AD1256"/>
      <c r="AE1256"/>
    </row>
    <row r="1257" spans="25:31" s="3" customFormat="1" x14ac:dyDescent="0.2">
      <c r="Y1257"/>
      <c r="Z1257"/>
      <c r="AA1257" s="28"/>
      <c r="AB1257"/>
      <c r="AC1257"/>
      <c r="AD1257"/>
      <c r="AE1257"/>
    </row>
    <row r="1258" spans="25:31" s="3" customFormat="1" x14ac:dyDescent="0.2">
      <c r="Y1258"/>
      <c r="Z1258"/>
      <c r="AA1258" s="28"/>
      <c r="AB1258"/>
      <c r="AC1258"/>
      <c r="AD1258"/>
      <c r="AE1258"/>
    </row>
    <row r="1259" spans="25:31" s="3" customFormat="1" x14ac:dyDescent="0.2">
      <c r="Y1259"/>
      <c r="Z1259"/>
      <c r="AA1259" s="28"/>
      <c r="AB1259"/>
      <c r="AC1259"/>
      <c r="AD1259"/>
      <c r="AE1259"/>
    </row>
    <row r="1260" spans="25:31" s="3" customFormat="1" x14ac:dyDescent="0.2">
      <c r="Y1260"/>
      <c r="Z1260"/>
      <c r="AA1260" s="28"/>
      <c r="AB1260"/>
      <c r="AC1260"/>
      <c r="AD1260"/>
      <c r="AE1260"/>
    </row>
    <row r="1261" spans="25:31" s="3" customFormat="1" x14ac:dyDescent="0.2">
      <c r="Y1261"/>
      <c r="Z1261"/>
      <c r="AA1261" s="28"/>
      <c r="AB1261"/>
      <c r="AC1261"/>
      <c r="AD1261"/>
      <c r="AE1261"/>
    </row>
    <row r="1262" spans="25:31" s="3" customFormat="1" x14ac:dyDescent="0.2">
      <c r="Y1262"/>
      <c r="Z1262"/>
      <c r="AA1262" s="28"/>
      <c r="AB1262"/>
      <c r="AC1262"/>
      <c r="AD1262"/>
      <c r="AE1262"/>
    </row>
    <row r="1263" spans="25:31" s="3" customFormat="1" x14ac:dyDescent="0.2">
      <c r="Y1263"/>
      <c r="Z1263"/>
      <c r="AA1263" s="28"/>
      <c r="AB1263"/>
      <c r="AC1263"/>
      <c r="AD1263"/>
      <c r="AE1263"/>
    </row>
    <row r="1264" spans="25:31" s="3" customFormat="1" x14ac:dyDescent="0.2">
      <c r="Y1264"/>
      <c r="Z1264"/>
      <c r="AA1264" s="28"/>
      <c r="AB1264"/>
      <c r="AC1264"/>
      <c r="AD1264"/>
      <c r="AE1264"/>
    </row>
    <row r="1265" spans="25:31" s="3" customFormat="1" x14ac:dyDescent="0.2">
      <c r="Y1265"/>
      <c r="Z1265"/>
      <c r="AA1265" s="28"/>
      <c r="AB1265"/>
      <c r="AC1265"/>
      <c r="AD1265"/>
      <c r="AE1265"/>
    </row>
    <row r="1266" spans="25:31" s="3" customFormat="1" x14ac:dyDescent="0.2">
      <c r="Y1266"/>
      <c r="Z1266"/>
      <c r="AA1266" s="28"/>
      <c r="AB1266"/>
      <c r="AC1266"/>
      <c r="AD1266"/>
      <c r="AE1266"/>
    </row>
    <row r="1267" spans="25:31" s="3" customFormat="1" x14ac:dyDescent="0.2">
      <c r="Y1267"/>
      <c r="Z1267"/>
      <c r="AA1267" s="28"/>
      <c r="AB1267"/>
      <c r="AC1267"/>
      <c r="AD1267"/>
      <c r="AE1267"/>
    </row>
    <row r="1268" spans="25:31" s="3" customFormat="1" x14ac:dyDescent="0.2">
      <c r="Y1268"/>
      <c r="Z1268"/>
      <c r="AA1268" s="28"/>
      <c r="AB1268"/>
      <c r="AC1268"/>
      <c r="AD1268"/>
      <c r="AE1268"/>
    </row>
    <row r="1269" spans="25:31" s="3" customFormat="1" x14ac:dyDescent="0.2">
      <c r="Y1269"/>
      <c r="Z1269"/>
      <c r="AA1269" s="28"/>
      <c r="AB1269"/>
      <c r="AC1269"/>
      <c r="AD1269"/>
      <c r="AE1269"/>
    </row>
    <row r="1270" spans="25:31" s="3" customFormat="1" x14ac:dyDescent="0.2">
      <c r="Y1270"/>
      <c r="Z1270"/>
      <c r="AA1270" s="28"/>
      <c r="AB1270"/>
      <c r="AC1270"/>
      <c r="AD1270"/>
      <c r="AE1270"/>
    </row>
    <row r="1271" spans="25:31" s="3" customFormat="1" x14ac:dyDescent="0.2">
      <c r="Y1271"/>
      <c r="Z1271"/>
      <c r="AA1271" s="28"/>
      <c r="AB1271"/>
      <c r="AC1271"/>
      <c r="AD1271"/>
      <c r="AE1271"/>
    </row>
    <row r="1272" spans="25:31" s="3" customFormat="1" x14ac:dyDescent="0.2">
      <c r="Y1272"/>
      <c r="Z1272"/>
      <c r="AA1272" s="28"/>
      <c r="AB1272"/>
      <c r="AC1272"/>
      <c r="AD1272"/>
      <c r="AE1272"/>
    </row>
    <row r="1273" spans="25:31" s="3" customFormat="1" x14ac:dyDescent="0.2">
      <c r="Y1273"/>
      <c r="Z1273"/>
      <c r="AA1273" s="28"/>
      <c r="AB1273"/>
      <c r="AC1273"/>
      <c r="AD1273"/>
      <c r="AE1273"/>
    </row>
    <row r="1274" spans="25:31" s="3" customFormat="1" x14ac:dyDescent="0.2">
      <c r="Y1274"/>
      <c r="Z1274"/>
      <c r="AA1274" s="28"/>
      <c r="AB1274"/>
      <c r="AC1274"/>
      <c r="AD1274"/>
      <c r="AE1274"/>
    </row>
    <row r="1275" spans="25:31" s="3" customFormat="1" x14ac:dyDescent="0.2">
      <c r="Y1275"/>
      <c r="Z1275"/>
      <c r="AA1275" s="28"/>
      <c r="AB1275"/>
      <c r="AC1275"/>
      <c r="AD1275"/>
      <c r="AE1275"/>
    </row>
    <row r="1276" spans="25:31" s="3" customFormat="1" x14ac:dyDescent="0.2">
      <c r="Y1276"/>
      <c r="Z1276"/>
      <c r="AA1276" s="28"/>
      <c r="AB1276"/>
      <c r="AC1276"/>
      <c r="AD1276"/>
      <c r="AE1276"/>
    </row>
    <row r="1277" spans="25:31" s="3" customFormat="1" x14ac:dyDescent="0.2">
      <c r="Y1277"/>
      <c r="Z1277"/>
      <c r="AA1277" s="28"/>
      <c r="AB1277"/>
      <c r="AC1277"/>
      <c r="AD1277"/>
      <c r="AE1277"/>
    </row>
    <row r="1278" spans="25:31" s="3" customFormat="1" x14ac:dyDescent="0.2">
      <c r="Y1278"/>
      <c r="Z1278"/>
      <c r="AA1278" s="28"/>
      <c r="AB1278"/>
      <c r="AC1278"/>
      <c r="AD1278"/>
      <c r="AE1278"/>
    </row>
    <row r="1279" spans="25:31" s="3" customFormat="1" x14ac:dyDescent="0.2">
      <c r="Y1279"/>
      <c r="Z1279"/>
      <c r="AA1279" s="28"/>
      <c r="AB1279"/>
      <c r="AC1279"/>
      <c r="AD1279"/>
      <c r="AE1279"/>
    </row>
    <row r="1280" spans="25:31" s="3" customFormat="1" x14ac:dyDescent="0.2">
      <c r="Y1280"/>
      <c r="Z1280"/>
      <c r="AA1280" s="28"/>
      <c r="AB1280"/>
      <c r="AC1280"/>
      <c r="AD1280"/>
      <c r="AE1280"/>
    </row>
    <row r="1281" spans="25:31" s="3" customFormat="1" x14ac:dyDescent="0.2">
      <c r="Y1281"/>
      <c r="Z1281"/>
      <c r="AA1281" s="28"/>
      <c r="AB1281"/>
      <c r="AC1281"/>
      <c r="AD1281"/>
      <c r="AE1281"/>
    </row>
    <row r="1282" spans="25:31" s="3" customFormat="1" x14ac:dyDescent="0.2">
      <c r="Y1282"/>
      <c r="Z1282"/>
      <c r="AA1282" s="28"/>
      <c r="AB1282"/>
      <c r="AC1282"/>
      <c r="AD1282"/>
      <c r="AE1282"/>
    </row>
    <row r="1283" spans="25:31" s="3" customFormat="1" x14ac:dyDescent="0.2">
      <c r="Y1283"/>
      <c r="Z1283"/>
      <c r="AA1283" s="28"/>
      <c r="AB1283"/>
      <c r="AC1283"/>
      <c r="AD1283"/>
      <c r="AE1283"/>
    </row>
    <row r="1284" spans="25:31" s="3" customFormat="1" x14ac:dyDescent="0.2">
      <c r="Y1284"/>
      <c r="Z1284"/>
      <c r="AA1284" s="28"/>
      <c r="AB1284"/>
      <c r="AC1284"/>
      <c r="AD1284"/>
      <c r="AE1284"/>
    </row>
    <row r="1285" spans="25:31" s="3" customFormat="1" x14ac:dyDescent="0.2">
      <c r="Y1285"/>
      <c r="Z1285"/>
      <c r="AA1285" s="28"/>
      <c r="AB1285"/>
      <c r="AC1285"/>
      <c r="AD1285"/>
      <c r="AE1285"/>
    </row>
    <row r="1286" spans="25:31" s="3" customFormat="1" x14ac:dyDescent="0.2">
      <c r="Y1286"/>
      <c r="Z1286"/>
      <c r="AA1286" s="28"/>
      <c r="AB1286"/>
      <c r="AC1286"/>
      <c r="AD1286"/>
      <c r="AE1286"/>
    </row>
    <row r="1287" spans="25:31" s="3" customFormat="1" x14ac:dyDescent="0.2">
      <c r="Y1287"/>
      <c r="Z1287"/>
      <c r="AA1287" s="28"/>
      <c r="AB1287"/>
      <c r="AC1287"/>
      <c r="AD1287"/>
      <c r="AE1287"/>
    </row>
    <row r="1288" spans="25:31" s="3" customFormat="1" x14ac:dyDescent="0.2">
      <c r="Y1288"/>
      <c r="Z1288"/>
      <c r="AA1288" s="28"/>
      <c r="AB1288"/>
      <c r="AC1288"/>
      <c r="AD1288"/>
      <c r="AE1288"/>
    </row>
    <row r="1289" spans="25:31" s="3" customFormat="1" x14ac:dyDescent="0.2">
      <c r="Y1289"/>
      <c r="Z1289"/>
      <c r="AA1289" s="28"/>
      <c r="AB1289"/>
      <c r="AC1289"/>
      <c r="AD1289"/>
      <c r="AE1289"/>
    </row>
    <row r="1290" spans="25:31" s="3" customFormat="1" x14ac:dyDescent="0.2">
      <c r="Y1290"/>
      <c r="Z1290"/>
      <c r="AA1290" s="28"/>
      <c r="AB1290"/>
      <c r="AC1290"/>
      <c r="AD1290"/>
      <c r="AE1290"/>
    </row>
    <row r="1291" spans="25:31" s="3" customFormat="1" x14ac:dyDescent="0.2">
      <c r="Y1291"/>
      <c r="Z1291"/>
      <c r="AA1291" s="28"/>
      <c r="AB1291"/>
      <c r="AC1291"/>
      <c r="AD1291"/>
      <c r="AE1291"/>
    </row>
    <row r="1292" spans="25:31" s="3" customFormat="1" x14ac:dyDescent="0.2">
      <c r="Y1292"/>
      <c r="Z1292"/>
      <c r="AA1292" s="28"/>
      <c r="AB1292"/>
      <c r="AC1292"/>
      <c r="AD1292"/>
      <c r="AE1292"/>
    </row>
    <row r="1293" spans="25:31" s="3" customFormat="1" x14ac:dyDescent="0.2">
      <c r="Y1293"/>
      <c r="Z1293"/>
      <c r="AA1293" s="28"/>
      <c r="AB1293"/>
      <c r="AC1293"/>
      <c r="AD1293"/>
      <c r="AE1293"/>
    </row>
    <row r="1294" spans="25:31" s="3" customFormat="1" x14ac:dyDescent="0.2">
      <c r="Y1294"/>
      <c r="Z1294"/>
      <c r="AA1294" s="28"/>
      <c r="AB1294"/>
      <c r="AC1294"/>
      <c r="AD1294"/>
      <c r="AE1294"/>
    </row>
    <row r="1295" spans="25:31" s="3" customFormat="1" x14ac:dyDescent="0.2">
      <c r="Y1295"/>
      <c r="Z1295"/>
      <c r="AA1295" s="28"/>
      <c r="AB1295"/>
      <c r="AC1295"/>
      <c r="AD1295"/>
      <c r="AE1295"/>
    </row>
    <row r="1296" spans="25:31" s="3" customFormat="1" x14ac:dyDescent="0.2">
      <c r="Y1296"/>
      <c r="Z1296"/>
      <c r="AA1296" s="28"/>
      <c r="AB1296"/>
      <c r="AC1296"/>
      <c r="AD1296"/>
      <c r="AE1296"/>
    </row>
    <row r="1297" spans="25:31" s="3" customFormat="1" x14ac:dyDescent="0.2">
      <c r="Y1297"/>
      <c r="Z1297"/>
      <c r="AA1297" s="28"/>
      <c r="AB1297"/>
      <c r="AC1297"/>
      <c r="AD1297"/>
      <c r="AE1297"/>
    </row>
    <row r="1298" spans="25:31" s="3" customFormat="1" x14ac:dyDescent="0.2">
      <c r="Y1298"/>
      <c r="Z1298"/>
      <c r="AA1298" s="28"/>
      <c r="AB1298"/>
      <c r="AC1298"/>
      <c r="AD1298"/>
      <c r="AE1298"/>
    </row>
    <row r="1299" spans="25:31" s="3" customFormat="1" x14ac:dyDescent="0.2">
      <c r="Y1299"/>
      <c r="Z1299"/>
      <c r="AA1299" s="28"/>
      <c r="AB1299"/>
      <c r="AC1299"/>
      <c r="AD1299"/>
      <c r="AE1299"/>
    </row>
    <row r="1300" spans="25:31" s="3" customFormat="1" x14ac:dyDescent="0.2">
      <c r="Y1300"/>
      <c r="Z1300"/>
      <c r="AA1300" s="28"/>
      <c r="AB1300"/>
      <c r="AC1300"/>
      <c r="AD1300"/>
      <c r="AE1300"/>
    </row>
    <row r="1301" spans="25:31" s="3" customFormat="1" x14ac:dyDescent="0.2">
      <c r="Y1301"/>
      <c r="Z1301"/>
      <c r="AA1301" s="28"/>
      <c r="AB1301"/>
      <c r="AC1301"/>
      <c r="AD1301"/>
      <c r="AE1301"/>
    </row>
    <row r="1302" spans="25:31" s="3" customFormat="1" x14ac:dyDescent="0.2">
      <c r="Y1302"/>
      <c r="Z1302"/>
      <c r="AA1302" s="28"/>
      <c r="AB1302"/>
      <c r="AC1302"/>
      <c r="AD1302"/>
      <c r="AE1302"/>
    </row>
    <row r="1303" spans="25:31" s="3" customFormat="1" x14ac:dyDescent="0.2">
      <c r="Y1303"/>
      <c r="Z1303"/>
      <c r="AA1303" s="28"/>
      <c r="AB1303"/>
      <c r="AC1303"/>
      <c r="AD1303"/>
      <c r="AE1303"/>
    </row>
    <row r="1304" spans="25:31" s="3" customFormat="1" x14ac:dyDescent="0.2">
      <c r="Y1304"/>
      <c r="Z1304"/>
      <c r="AA1304" s="28"/>
      <c r="AB1304"/>
      <c r="AC1304"/>
      <c r="AD1304"/>
      <c r="AE1304"/>
    </row>
    <row r="1305" spans="25:31" s="3" customFormat="1" x14ac:dyDescent="0.2">
      <c r="Y1305"/>
      <c r="Z1305"/>
      <c r="AA1305" s="28"/>
      <c r="AB1305"/>
      <c r="AC1305"/>
      <c r="AD1305"/>
      <c r="AE1305"/>
    </row>
    <row r="1306" spans="25:31" s="3" customFormat="1" x14ac:dyDescent="0.2">
      <c r="Y1306"/>
      <c r="Z1306"/>
      <c r="AA1306" s="28"/>
      <c r="AB1306"/>
      <c r="AC1306"/>
      <c r="AD1306"/>
      <c r="AE1306"/>
    </row>
    <row r="1307" spans="25:31" s="3" customFormat="1" x14ac:dyDescent="0.2">
      <c r="Y1307"/>
      <c r="Z1307"/>
      <c r="AA1307" s="28"/>
      <c r="AB1307"/>
      <c r="AC1307"/>
      <c r="AD1307"/>
      <c r="AE1307"/>
    </row>
    <row r="1308" spans="25:31" s="3" customFormat="1" x14ac:dyDescent="0.2">
      <c r="Y1308"/>
      <c r="Z1308"/>
      <c r="AA1308" s="28"/>
      <c r="AB1308"/>
      <c r="AC1308"/>
      <c r="AD1308"/>
      <c r="AE1308"/>
    </row>
    <row r="1309" spans="25:31" s="3" customFormat="1" x14ac:dyDescent="0.2">
      <c r="Y1309"/>
      <c r="Z1309"/>
      <c r="AA1309" s="28"/>
      <c r="AB1309"/>
      <c r="AC1309"/>
      <c r="AD1309"/>
      <c r="AE1309"/>
    </row>
    <row r="1310" spans="25:31" s="3" customFormat="1" x14ac:dyDescent="0.2">
      <c r="Y1310"/>
      <c r="Z1310"/>
      <c r="AA1310" s="28"/>
      <c r="AB1310"/>
      <c r="AC1310"/>
      <c r="AD1310"/>
      <c r="AE1310"/>
    </row>
    <row r="1311" spans="25:31" s="3" customFormat="1" x14ac:dyDescent="0.2">
      <c r="Y1311"/>
      <c r="Z1311"/>
      <c r="AA1311" s="28"/>
      <c r="AB1311"/>
      <c r="AC1311"/>
      <c r="AD1311"/>
      <c r="AE1311"/>
    </row>
    <row r="1312" spans="25:31" s="3" customFormat="1" x14ac:dyDescent="0.2">
      <c r="Y1312"/>
      <c r="Z1312"/>
      <c r="AA1312" s="28"/>
      <c r="AB1312"/>
      <c r="AC1312"/>
      <c r="AD1312"/>
      <c r="AE1312"/>
    </row>
    <row r="1313" spans="25:31" s="3" customFormat="1" x14ac:dyDescent="0.2">
      <c r="Y1313"/>
      <c r="Z1313"/>
      <c r="AA1313" s="28"/>
      <c r="AB1313"/>
      <c r="AC1313"/>
      <c r="AD1313"/>
      <c r="AE1313"/>
    </row>
    <row r="1314" spans="25:31" s="3" customFormat="1" x14ac:dyDescent="0.2">
      <c r="Y1314"/>
      <c r="Z1314"/>
      <c r="AA1314" s="28"/>
      <c r="AB1314"/>
      <c r="AC1314"/>
      <c r="AD1314"/>
      <c r="AE1314"/>
    </row>
    <row r="1315" spans="25:31" s="3" customFormat="1" x14ac:dyDescent="0.2">
      <c r="Y1315"/>
      <c r="Z1315"/>
      <c r="AA1315" s="28"/>
      <c r="AB1315"/>
      <c r="AC1315"/>
      <c r="AD1315"/>
      <c r="AE1315"/>
    </row>
    <row r="1316" spans="25:31" s="3" customFormat="1" x14ac:dyDescent="0.2">
      <c r="Y1316"/>
      <c r="Z1316"/>
      <c r="AA1316" s="28"/>
      <c r="AB1316"/>
      <c r="AC1316"/>
      <c r="AD1316"/>
      <c r="AE1316"/>
    </row>
    <row r="1317" spans="25:31" s="3" customFormat="1" x14ac:dyDescent="0.2">
      <c r="Y1317"/>
      <c r="Z1317"/>
      <c r="AA1317" s="28"/>
      <c r="AB1317"/>
      <c r="AC1317"/>
      <c r="AD1317"/>
      <c r="AE1317"/>
    </row>
    <row r="1318" spans="25:31" s="3" customFormat="1" x14ac:dyDescent="0.2">
      <c r="Y1318"/>
      <c r="Z1318"/>
      <c r="AA1318" s="28"/>
      <c r="AB1318"/>
      <c r="AC1318"/>
      <c r="AD1318"/>
      <c r="AE1318"/>
    </row>
    <row r="1319" spans="25:31" s="3" customFormat="1" x14ac:dyDescent="0.2">
      <c r="Y1319"/>
      <c r="Z1319"/>
      <c r="AA1319" s="28"/>
      <c r="AB1319"/>
      <c r="AC1319"/>
      <c r="AD1319"/>
      <c r="AE1319"/>
    </row>
    <row r="1320" spans="25:31" s="3" customFormat="1" x14ac:dyDescent="0.2">
      <c r="Y1320"/>
      <c r="Z1320"/>
      <c r="AA1320" s="28"/>
      <c r="AB1320"/>
      <c r="AC1320"/>
      <c r="AD1320"/>
      <c r="AE1320"/>
    </row>
    <row r="1321" spans="25:31" s="3" customFormat="1" x14ac:dyDescent="0.2">
      <c r="Y1321"/>
      <c r="Z1321"/>
      <c r="AA1321" s="28"/>
      <c r="AB1321"/>
      <c r="AC1321"/>
      <c r="AD1321"/>
      <c r="AE1321"/>
    </row>
    <row r="1322" spans="25:31" s="3" customFormat="1" x14ac:dyDescent="0.2">
      <c r="Y1322"/>
      <c r="Z1322"/>
      <c r="AA1322" s="28"/>
      <c r="AB1322"/>
      <c r="AC1322"/>
      <c r="AD1322"/>
      <c r="AE1322"/>
    </row>
    <row r="1323" spans="25:31" s="3" customFormat="1" x14ac:dyDescent="0.2">
      <c r="Y1323"/>
      <c r="Z1323"/>
      <c r="AA1323" s="28"/>
      <c r="AB1323"/>
      <c r="AC1323"/>
      <c r="AD1323"/>
      <c r="AE1323"/>
    </row>
    <row r="1324" spans="25:31" s="3" customFormat="1" x14ac:dyDescent="0.2">
      <c r="Y1324"/>
      <c r="Z1324"/>
      <c r="AA1324" s="28"/>
      <c r="AB1324"/>
      <c r="AC1324"/>
      <c r="AD1324"/>
      <c r="AE1324"/>
    </row>
    <row r="1325" spans="25:31" s="3" customFormat="1" x14ac:dyDescent="0.2">
      <c r="Y1325"/>
      <c r="Z1325"/>
      <c r="AA1325" s="28"/>
      <c r="AB1325"/>
      <c r="AC1325"/>
      <c r="AD1325"/>
      <c r="AE1325"/>
    </row>
    <row r="1326" spans="25:31" s="3" customFormat="1" x14ac:dyDescent="0.2">
      <c r="Y1326"/>
      <c r="Z1326"/>
      <c r="AA1326" s="28"/>
      <c r="AB1326"/>
      <c r="AC1326"/>
      <c r="AD1326"/>
      <c r="AE1326"/>
    </row>
    <row r="1327" spans="25:31" s="3" customFormat="1" x14ac:dyDescent="0.2">
      <c r="Y1327"/>
      <c r="Z1327"/>
      <c r="AA1327" s="28"/>
      <c r="AB1327"/>
      <c r="AC1327"/>
      <c r="AD1327"/>
      <c r="AE1327"/>
    </row>
    <row r="1328" spans="25:31" s="3" customFormat="1" x14ac:dyDescent="0.2">
      <c r="Y1328"/>
      <c r="Z1328"/>
      <c r="AA1328" s="28"/>
      <c r="AB1328"/>
      <c r="AC1328"/>
      <c r="AD1328"/>
      <c r="AE1328"/>
    </row>
    <row r="1329" spans="25:31" s="3" customFormat="1" x14ac:dyDescent="0.2">
      <c r="Y1329"/>
      <c r="Z1329"/>
      <c r="AA1329" s="28"/>
      <c r="AB1329"/>
      <c r="AC1329"/>
      <c r="AD1329"/>
      <c r="AE1329"/>
    </row>
    <row r="1330" spans="25:31" s="3" customFormat="1" x14ac:dyDescent="0.2">
      <c r="Y1330"/>
      <c r="Z1330"/>
      <c r="AA1330" s="28"/>
      <c r="AB1330"/>
      <c r="AC1330"/>
      <c r="AD1330"/>
      <c r="AE1330"/>
    </row>
    <row r="1331" spans="25:31" s="3" customFormat="1" x14ac:dyDescent="0.2">
      <c r="Y1331"/>
      <c r="Z1331"/>
      <c r="AA1331" s="28"/>
      <c r="AB1331"/>
      <c r="AC1331"/>
      <c r="AD1331"/>
      <c r="AE1331"/>
    </row>
    <row r="1332" spans="25:31" s="3" customFormat="1" x14ac:dyDescent="0.2">
      <c r="Y1332"/>
      <c r="Z1332"/>
      <c r="AA1332" s="28"/>
      <c r="AB1332"/>
      <c r="AC1332"/>
      <c r="AD1332"/>
      <c r="AE1332"/>
    </row>
    <row r="1333" spans="25:31" s="3" customFormat="1" x14ac:dyDescent="0.2">
      <c r="Y1333"/>
      <c r="Z1333"/>
      <c r="AA1333" s="28"/>
      <c r="AB1333"/>
      <c r="AC1333"/>
      <c r="AD1333"/>
      <c r="AE1333"/>
    </row>
    <row r="1334" spans="25:31" s="3" customFormat="1" x14ac:dyDescent="0.2">
      <c r="Y1334"/>
      <c r="Z1334"/>
      <c r="AA1334" s="28"/>
      <c r="AB1334"/>
      <c r="AC1334"/>
      <c r="AD1334"/>
      <c r="AE1334"/>
    </row>
    <row r="1335" spans="25:31" s="3" customFormat="1" x14ac:dyDescent="0.2">
      <c r="Y1335"/>
      <c r="Z1335"/>
      <c r="AA1335" s="28"/>
      <c r="AB1335"/>
      <c r="AC1335"/>
      <c r="AD1335"/>
      <c r="AE1335"/>
    </row>
    <row r="1336" spans="25:31" s="3" customFormat="1" x14ac:dyDescent="0.2">
      <c r="Y1336"/>
      <c r="Z1336"/>
      <c r="AA1336" s="28"/>
      <c r="AB1336"/>
      <c r="AC1336"/>
      <c r="AD1336"/>
      <c r="AE1336"/>
    </row>
    <row r="1337" spans="25:31" s="3" customFormat="1" x14ac:dyDescent="0.2">
      <c r="Y1337"/>
      <c r="Z1337"/>
      <c r="AA1337" s="28"/>
      <c r="AB1337"/>
      <c r="AC1337"/>
      <c r="AD1337"/>
      <c r="AE1337"/>
    </row>
    <row r="1338" spans="25:31" s="3" customFormat="1" x14ac:dyDescent="0.2">
      <c r="Y1338"/>
      <c r="Z1338"/>
      <c r="AA1338" s="28"/>
      <c r="AB1338"/>
      <c r="AC1338"/>
      <c r="AD1338"/>
      <c r="AE1338"/>
    </row>
    <row r="1339" spans="25:31" s="3" customFormat="1" x14ac:dyDescent="0.2">
      <c r="Y1339"/>
      <c r="Z1339"/>
      <c r="AA1339" s="28"/>
      <c r="AB1339"/>
      <c r="AC1339"/>
      <c r="AD1339"/>
      <c r="AE1339"/>
    </row>
    <row r="1340" spans="25:31" s="3" customFormat="1" x14ac:dyDescent="0.2">
      <c r="Y1340"/>
      <c r="Z1340"/>
      <c r="AA1340" s="28"/>
      <c r="AB1340"/>
      <c r="AC1340"/>
      <c r="AD1340"/>
      <c r="AE1340"/>
    </row>
    <row r="1341" spans="25:31" s="3" customFormat="1" x14ac:dyDescent="0.2">
      <c r="Y1341"/>
      <c r="Z1341"/>
      <c r="AA1341" s="28"/>
      <c r="AB1341"/>
      <c r="AC1341"/>
      <c r="AD1341"/>
      <c r="AE1341"/>
    </row>
    <row r="1342" spans="25:31" s="3" customFormat="1" x14ac:dyDescent="0.2">
      <c r="Y1342"/>
      <c r="Z1342"/>
      <c r="AA1342" s="28"/>
      <c r="AB1342"/>
      <c r="AC1342"/>
      <c r="AD1342"/>
      <c r="AE1342"/>
    </row>
    <row r="1343" spans="25:31" s="3" customFormat="1" x14ac:dyDescent="0.2">
      <c r="Y1343"/>
      <c r="Z1343"/>
      <c r="AA1343" s="28"/>
      <c r="AB1343"/>
      <c r="AC1343"/>
      <c r="AD1343"/>
      <c r="AE1343"/>
    </row>
    <row r="1344" spans="25:31" s="3" customFormat="1" x14ac:dyDescent="0.2">
      <c r="Y1344"/>
      <c r="Z1344"/>
      <c r="AA1344" s="28"/>
      <c r="AB1344"/>
      <c r="AC1344"/>
      <c r="AD1344"/>
      <c r="AE1344"/>
    </row>
    <row r="1345" spans="25:31" s="3" customFormat="1" x14ac:dyDescent="0.2">
      <c r="Y1345"/>
      <c r="Z1345"/>
      <c r="AA1345" s="28"/>
      <c r="AB1345"/>
      <c r="AC1345"/>
      <c r="AD1345"/>
      <c r="AE1345"/>
    </row>
    <row r="1346" spans="25:31" s="3" customFormat="1" x14ac:dyDescent="0.2">
      <c r="Y1346"/>
      <c r="Z1346"/>
      <c r="AA1346" s="28"/>
      <c r="AB1346"/>
      <c r="AC1346"/>
      <c r="AD1346"/>
      <c r="AE1346"/>
    </row>
    <row r="1347" spans="25:31" s="3" customFormat="1" x14ac:dyDescent="0.2">
      <c r="Y1347"/>
      <c r="Z1347"/>
      <c r="AA1347" s="28"/>
      <c r="AB1347"/>
      <c r="AC1347"/>
      <c r="AD1347"/>
      <c r="AE1347"/>
    </row>
    <row r="1348" spans="25:31" s="3" customFormat="1" x14ac:dyDescent="0.2">
      <c r="Y1348"/>
      <c r="Z1348"/>
      <c r="AA1348" s="28"/>
      <c r="AB1348"/>
      <c r="AC1348"/>
      <c r="AD1348"/>
      <c r="AE1348"/>
    </row>
    <row r="1349" spans="25:31" s="3" customFormat="1" x14ac:dyDescent="0.2">
      <c r="Y1349"/>
      <c r="Z1349"/>
      <c r="AA1349" s="28"/>
      <c r="AB1349"/>
      <c r="AC1349"/>
      <c r="AD1349"/>
      <c r="AE1349"/>
    </row>
    <row r="1350" spans="25:31" s="3" customFormat="1" x14ac:dyDescent="0.2">
      <c r="Y1350"/>
      <c r="Z1350"/>
      <c r="AA1350" s="28"/>
      <c r="AB1350"/>
      <c r="AC1350"/>
      <c r="AD1350"/>
      <c r="AE1350"/>
    </row>
    <row r="1351" spans="25:31" s="3" customFormat="1" x14ac:dyDescent="0.2">
      <c r="Y1351"/>
      <c r="Z1351"/>
      <c r="AA1351" s="28"/>
      <c r="AB1351"/>
      <c r="AC1351"/>
      <c r="AD1351"/>
      <c r="AE1351"/>
    </row>
    <row r="1352" spans="25:31" s="3" customFormat="1" x14ac:dyDescent="0.2">
      <c r="Y1352"/>
      <c r="Z1352"/>
      <c r="AA1352" s="28"/>
      <c r="AB1352"/>
      <c r="AC1352"/>
      <c r="AD1352"/>
      <c r="AE1352"/>
    </row>
    <row r="1353" spans="25:31" s="3" customFormat="1" x14ac:dyDescent="0.2">
      <c r="Y1353"/>
      <c r="Z1353"/>
      <c r="AA1353" s="28"/>
      <c r="AB1353"/>
      <c r="AC1353"/>
      <c r="AD1353"/>
      <c r="AE1353"/>
    </row>
    <row r="1354" spans="25:31" s="3" customFormat="1" x14ac:dyDescent="0.2">
      <c r="Y1354"/>
      <c r="Z1354"/>
      <c r="AA1354" s="28"/>
      <c r="AB1354"/>
      <c r="AC1354"/>
      <c r="AD1354"/>
      <c r="AE1354"/>
    </row>
    <row r="1355" spans="25:31" s="3" customFormat="1" x14ac:dyDescent="0.2">
      <c r="Y1355"/>
      <c r="Z1355"/>
      <c r="AA1355" s="28"/>
      <c r="AB1355"/>
      <c r="AC1355"/>
      <c r="AD1355"/>
      <c r="AE1355"/>
    </row>
    <row r="1356" spans="25:31" s="3" customFormat="1" x14ac:dyDescent="0.2">
      <c r="Y1356"/>
      <c r="Z1356"/>
      <c r="AA1356" s="28"/>
      <c r="AB1356"/>
      <c r="AC1356"/>
      <c r="AD1356"/>
      <c r="AE1356"/>
    </row>
    <row r="1357" spans="25:31" s="3" customFormat="1" x14ac:dyDescent="0.2">
      <c r="Y1357"/>
      <c r="Z1357"/>
      <c r="AA1357" s="28"/>
      <c r="AB1357"/>
      <c r="AC1357"/>
      <c r="AD1357"/>
      <c r="AE1357"/>
    </row>
    <row r="1358" spans="25:31" s="3" customFormat="1" x14ac:dyDescent="0.2">
      <c r="Y1358"/>
      <c r="Z1358"/>
      <c r="AA1358" s="28"/>
      <c r="AB1358"/>
      <c r="AC1358"/>
      <c r="AD1358"/>
      <c r="AE1358"/>
    </row>
    <row r="1359" spans="25:31" s="3" customFormat="1" x14ac:dyDescent="0.2">
      <c r="Y1359"/>
      <c r="Z1359"/>
      <c r="AA1359" s="28"/>
      <c r="AB1359"/>
      <c r="AC1359"/>
      <c r="AD1359"/>
      <c r="AE1359"/>
    </row>
    <row r="1360" spans="25:31" s="3" customFormat="1" x14ac:dyDescent="0.2">
      <c r="Y1360"/>
      <c r="Z1360"/>
      <c r="AA1360" s="28"/>
      <c r="AB1360"/>
      <c r="AC1360"/>
      <c r="AD1360"/>
      <c r="AE1360"/>
    </row>
    <row r="1361" spans="25:31" s="3" customFormat="1" x14ac:dyDescent="0.2">
      <c r="Y1361"/>
      <c r="Z1361"/>
      <c r="AA1361" s="28"/>
      <c r="AB1361"/>
      <c r="AC1361"/>
      <c r="AD1361"/>
      <c r="AE1361"/>
    </row>
    <row r="1362" spans="25:31" s="3" customFormat="1" x14ac:dyDescent="0.2">
      <c r="Y1362"/>
      <c r="Z1362"/>
      <c r="AA1362" s="28"/>
      <c r="AB1362"/>
      <c r="AC1362"/>
      <c r="AD1362"/>
      <c r="AE1362"/>
    </row>
    <row r="1363" spans="25:31" s="3" customFormat="1" x14ac:dyDescent="0.2">
      <c r="Y1363"/>
      <c r="Z1363"/>
      <c r="AA1363" s="28"/>
      <c r="AB1363"/>
      <c r="AC1363"/>
      <c r="AD1363"/>
      <c r="AE1363"/>
    </row>
    <row r="1364" spans="25:31" s="3" customFormat="1" x14ac:dyDescent="0.2">
      <c r="Y1364"/>
      <c r="Z1364"/>
      <c r="AA1364" s="28"/>
      <c r="AB1364"/>
      <c r="AC1364"/>
      <c r="AD1364"/>
      <c r="AE1364"/>
    </row>
    <row r="1365" spans="25:31" s="3" customFormat="1" x14ac:dyDescent="0.2">
      <c r="Y1365"/>
      <c r="Z1365"/>
      <c r="AA1365" s="28"/>
      <c r="AB1365"/>
      <c r="AC1365"/>
      <c r="AD1365"/>
      <c r="AE1365"/>
    </row>
    <row r="1366" spans="25:31" s="3" customFormat="1" x14ac:dyDescent="0.2">
      <c r="Y1366"/>
      <c r="Z1366"/>
      <c r="AA1366" s="28"/>
      <c r="AB1366"/>
      <c r="AC1366"/>
      <c r="AD1366"/>
      <c r="AE1366"/>
    </row>
    <row r="1367" spans="25:31" s="3" customFormat="1" x14ac:dyDescent="0.2">
      <c r="Y1367"/>
      <c r="Z1367"/>
      <c r="AA1367" s="28"/>
      <c r="AB1367"/>
      <c r="AC1367"/>
      <c r="AD1367"/>
      <c r="AE1367"/>
    </row>
    <row r="1368" spans="25:31" s="3" customFormat="1" x14ac:dyDescent="0.2">
      <c r="Y1368"/>
      <c r="Z1368"/>
      <c r="AA1368" s="28"/>
      <c r="AB1368"/>
      <c r="AC1368"/>
      <c r="AD1368"/>
      <c r="AE1368"/>
    </row>
    <row r="1369" spans="25:31" s="3" customFormat="1" x14ac:dyDescent="0.2">
      <c r="Y1369"/>
      <c r="Z1369"/>
      <c r="AA1369" s="28"/>
      <c r="AB1369"/>
      <c r="AC1369"/>
      <c r="AD1369"/>
      <c r="AE1369"/>
    </row>
    <row r="1370" spans="25:31" s="3" customFormat="1" x14ac:dyDescent="0.2">
      <c r="Y1370"/>
      <c r="Z1370"/>
      <c r="AA1370" s="28"/>
      <c r="AB1370"/>
      <c r="AC1370"/>
      <c r="AD1370"/>
      <c r="AE1370"/>
    </row>
    <row r="1371" spans="25:31" s="3" customFormat="1" x14ac:dyDescent="0.2">
      <c r="Y1371"/>
      <c r="Z1371"/>
      <c r="AA1371" s="28"/>
      <c r="AB1371"/>
      <c r="AC1371"/>
      <c r="AD1371"/>
      <c r="AE1371"/>
    </row>
    <row r="1372" spans="25:31" s="3" customFormat="1" x14ac:dyDescent="0.2">
      <c r="Y1372"/>
      <c r="Z1372"/>
      <c r="AA1372" s="28"/>
      <c r="AB1372"/>
      <c r="AC1372"/>
      <c r="AD1372"/>
      <c r="AE1372"/>
    </row>
    <row r="1373" spans="25:31" s="3" customFormat="1" x14ac:dyDescent="0.2">
      <c r="Y1373"/>
      <c r="Z1373"/>
      <c r="AA1373" s="28"/>
      <c r="AB1373"/>
      <c r="AC1373"/>
      <c r="AD1373"/>
      <c r="AE1373"/>
    </row>
    <row r="1374" spans="25:31" s="3" customFormat="1" x14ac:dyDescent="0.2">
      <c r="Y1374"/>
      <c r="Z1374"/>
      <c r="AA1374" s="28"/>
      <c r="AB1374"/>
      <c r="AC1374"/>
      <c r="AD1374"/>
      <c r="AE1374"/>
    </row>
    <row r="1375" spans="25:31" s="3" customFormat="1" x14ac:dyDescent="0.2">
      <c r="Y1375"/>
      <c r="Z1375"/>
      <c r="AA1375" s="28"/>
      <c r="AB1375"/>
      <c r="AC1375"/>
      <c r="AD1375"/>
      <c r="AE1375"/>
    </row>
    <row r="1376" spans="25:31" s="3" customFormat="1" x14ac:dyDescent="0.2">
      <c r="Y1376"/>
      <c r="Z1376"/>
      <c r="AA1376" s="28"/>
      <c r="AB1376"/>
      <c r="AC1376"/>
      <c r="AD1376"/>
      <c r="AE1376"/>
    </row>
    <row r="1377" spans="25:31" s="3" customFormat="1" x14ac:dyDescent="0.2">
      <c r="Y1377"/>
      <c r="Z1377"/>
      <c r="AA1377" s="28"/>
      <c r="AB1377"/>
      <c r="AC1377"/>
      <c r="AD1377"/>
      <c r="AE1377"/>
    </row>
    <row r="1378" spans="25:31" s="3" customFormat="1" x14ac:dyDescent="0.2">
      <c r="Y1378"/>
      <c r="Z1378"/>
      <c r="AA1378" s="28"/>
      <c r="AB1378"/>
      <c r="AC1378"/>
      <c r="AD1378"/>
      <c r="AE1378"/>
    </row>
    <row r="1379" spans="25:31" s="3" customFormat="1" x14ac:dyDescent="0.2">
      <c r="Y1379"/>
      <c r="Z1379"/>
      <c r="AA1379" s="28"/>
      <c r="AB1379"/>
      <c r="AC1379"/>
      <c r="AD1379"/>
      <c r="AE1379"/>
    </row>
    <row r="1380" spans="25:31" s="3" customFormat="1" x14ac:dyDescent="0.2">
      <c r="Y1380"/>
      <c r="Z1380"/>
      <c r="AA1380" s="28"/>
      <c r="AB1380"/>
      <c r="AC1380"/>
      <c r="AD1380"/>
      <c r="AE1380"/>
    </row>
    <row r="1381" spans="25:31" s="3" customFormat="1" x14ac:dyDescent="0.2">
      <c r="Y1381"/>
      <c r="Z1381"/>
      <c r="AA1381" s="28"/>
      <c r="AB1381"/>
      <c r="AC1381"/>
      <c r="AD1381"/>
      <c r="AE1381"/>
    </row>
    <row r="1382" spans="25:31" s="3" customFormat="1" x14ac:dyDescent="0.2">
      <c r="Y1382"/>
      <c r="Z1382"/>
      <c r="AA1382" s="28"/>
      <c r="AB1382"/>
      <c r="AC1382"/>
      <c r="AD1382"/>
      <c r="AE1382"/>
    </row>
    <row r="1383" spans="25:31" s="3" customFormat="1" x14ac:dyDescent="0.2">
      <c r="Y1383"/>
      <c r="Z1383"/>
      <c r="AA1383" s="28"/>
      <c r="AB1383"/>
      <c r="AC1383"/>
      <c r="AD1383"/>
      <c r="AE1383"/>
    </row>
    <row r="1384" spans="25:31" s="3" customFormat="1" x14ac:dyDescent="0.2">
      <c r="Y1384"/>
      <c r="Z1384"/>
      <c r="AA1384" s="28"/>
      <c r="AB1384"/>
      <c r="AC1384"/>
      <c r="AD1384"/>
      <c r="AE1384"/>
    </row>
    <row r="1385" spans="25:31" s="3" customFormat="1" x14ac:dyDescent="0.2">
      <c r="Y1385"/>
      <c r="Z1385"/>
      <c r="AA1385" s="28"/>
      <c r="AB1385"/>
      <c r="AC1385"/>
      <c r="AD1385"/>
      <c r="AE1385"/>
    </row>
    <row r="1386" spans="25:31" s="3" customFormat="1" x14ac:dyDescent="0.2">
      <c r="Y1386"/>
      <c r="Z1386"/>
      <c r="AA1386" s="28"/>
      <c r="AB1386"/>
      <c r="AC1386"/>
      <c r="AD1386"/>
      <c r="AE1386"/>
    </row>
    <row r="1387" spans="25:31" s="3" customFormat="1" x14ac:dyDescent="0.2">
      <c r="Y1387"/>
      <c r="Z1387"/>
      <c r="AA1387" s="28"/>
      <c r="AB1387"/>
      <c r="AC1387"/>
      <c r="AD1387"/>
      <c r="AE1387"/>
    </row>
    <row r="1388" spans="25:31" s="3" customFormat="1" x14ac:dyDescent="0.2">
      <c r="Y1388"/>
      <c r="Z1388"/>
      <c r="AA1388" s="28"/>
      <c r="AB1388"/>
      <c r="AC1388"/>
      <c r="AD1388"/>
      <c r="AE1388"/>
    </row>
    <row r="1389" spans="25:31" s="3" customFormat="1" x14ac:dyDescent="0.2">
      <c r="Y1389"/>
      <c r="Z1389"/>
      <c r="AA1389" s="28"/>
      <c r="AB1389"/>
      <c r="AC1389"/>
      <c r="AD1389"/>
      <c r="AE1389"/>
    </row>
    <row r="1390" spans="25:31" s="3" customFormat="1" x14ac:dyDescent="0.2">
      <c r="Y1390"/>
      <c r="Z1390"/>
      <c r="AA1390" s="28"/>
      <c r="AB1390"/>
      <c r="AC1390"/>
      <c r="AD1390"/>
      <c r="AE1390"/>
    </row>
    <row r="1391" spans="25:31" s="3" customFormat="1" x14ac:dyDescent="0.2">
      <c r="Y1391"/>
      <c r="Z1391"/>
      <c r="AA1391" s="28"/>
      <c r="AB1391"/>
      <c r="AC1391"/>
      <c r="AD1391"/>
      <c r="AE1391"/>
    </row>
    <row r="1392" spans="25:31" s="3" customFormat="1" x14ac:dyDescent="0.2">
      <c r="Y1392"/>
      <c r="Z1392"/>
      <c r="AA1392" s="28"/>
      <c r="AB1392"/>
      <c r="AC1392"/>
      <c r="AD1392"/>
      <c r="AE1392"/>
    </row>
    <row r="1393" spans="25:31" s="3" customFormat="1" x14ac:dyDescent="0.2">
      <c r="Y1393"/>
      <c r="Z1393"/>
      <c r="AA1393" s="28"/>
      <c r="AB1393"/>
      <c r="AC1393"/>
      <c r="AD1393"/>
      <c r="AE1393"/>
    </row>
    <row r="1394" spans="25:31" s="3" customFormat="1" x14ac:dyDescent="0.2">
      <c r="Y1394"/>
      <c r="Z1394"/>
      <c r="AA1394" s="28"/>
      <c r="AB1394"/>
      <c r="AC1394"/>
      <c r="AD1394"/>
      <c r="AE1394"/>
    </row>
    <row r="1395" spans="25:31" s="3" customFormat="1" x14ac:dyDescent="0.2">
      <c r="Y1395"/>
      <c r="Z1395"/>
      <c r="AA1395" s="28"/>
      <c r="AB1395"/>
      <c r="AC1395"/>
      <c r="AD1395"/>
      <c r="AE1395"/>
    </row>
    <row r="1396" spans="25:31" s="3" customFormat="1" x14ac:dyDescent="0.2">
      <c r="Y1396"/>
      <c r="Z1396"/>
      <c r="AA1396" s="28"/>
      <c r="AB1396"/>
      <c r="AC1396"/>
      <c r="AD1396"/>
      <c r="AE1396"/>
    </row>
    <row r="1397" spans="25:31" s="3" customFormat="1" x14ac:dyDescent="0.2">
      <c r="Y1397"/>
      <c r="Z1397"/>
      <c r="AA1397" s="28"/>
      <c r="AB1397"/>
      <c r="AC1397"/>
      <c r="AD1397"/>
      <c r="AE1397"/>
    </row>
    <row r="1398" spans="25:31" s="3" customFormat="1" x14ac:dyDescent="0.2">
      <c r="Y1398"/>
      <c r="Z1398"/>
      <c r="AA1398" s="28"/>
      <c r="AB1398"/>
      <c r="AC1398"/>
      <c r="AD1398"/>
      <c r="AE1398"/>
    </row>
    <row r="1399" spans="25:31" s="3" customFormat="1" x14ac:dyDescent="0.2">
      <c r="Y1399"/>
      <c r="Z1399"/>
      <c r="AA1399" s="28"/>
      <c r="AB1399"/>
      <c r="AC1399"/>
      <c r="AD1399"/>
      <c r="AE1399"/>
    </row>
    <row r="1400" spans="25:31" s="3" customFormat="1" x14ac:dyDescent="0.2">
      <c r="Y1400"/>
      <c r="Z1400"/>
      <c r="AA1400" s="28"/>
      <c r="AB1400"/>
      <c r="AC1400"/>
      <c r="AD1400"/>
      <c r="AE1400"/>
    </row>
    <row r="1401" spans="25:31" s="3" customFormat="1" x14ac:dyDescent="0.2">
      <c r="Y1401"/>
      <c r="Z1401"/>
      <c r="AA1401" s="28"/>
      <c r="AB1401"/>
      <c r="AC1401"/>
      <c r="AD1401"/>
      <c r="AE1401"/>
    </row>
    <row r="1402" spans="25:31" s="3" customFormat="1" x14ac:dyDescent="0.2">
      <c r="Y1402"/>
      <c r="Z1402"/>
      <c r="AA1402" s="28"/>
      <c r="AB1402"/>
      <c r="AC1402"/>
      <c r="AD1402"/>
      <c r="AE1402"/>
    </row>
    <row r="1403" spans="25:31" s="3" customFormat="1" x14ac:dyDescent="0.2">
      <c r="Y1403"/>
      <c r="Z1403"/>
      <c r="AA1403" s="28"/>
      <c r="AB1403"/>
      <c r="AC1403"/>
      <c r="AD1403"/>
      <c r="AE1403"/>
    </row>
    <row r="1404" spans="25:31" s="3" customFormat="1" x14ac:dyDescent="0.2">
      <c r="Y1404"/>
      <c r="Z1404"/>
      <c r="AA1404" s="28"/>
      <c r="AB1404"/>
      <c r="AC1404"/>
      <c r="AD1404"/>
      <c r="AE1404"/>
    </row>
    <row r="1405" spans="25:31" s="3" customFormat="1" x14ac:dyDescent="0.2">
      <c r="Y1405"/>
      <c r="Z1405"/>
      <c r="AA1405" s="28"/>
      <c r="AB1405"/>
      <c r="AC1405"/>
      <c r="AD1405"/>
      <c r="AE1405"/>
    </row>
    <row r="1406" spans="25:31" s="3" customFormat="1" x14ac:dyDescent="0.2">
      <c r="Y1406"/>
      <c r="Z1406"/>
      <c r="AA1406" s="28"/>
      <c r="AB1406"/>
      <c r="AC1406"/>
      <c r="AD1406"/>
      <c r="AE1406"/>
    </row>
    <row r="1407" spans="25:31" s="3" customFormat="1" x14ac:dyDescent="0.2">
      <c r="Y1407"/>
      <c r="Z1407"/>
      <c r="AA1407" s="28"/>
      <c r="AB1407"/>
      <c r="AC1407"/>
      <c r="AD1407"/>
      <c r="AE1407"/>
    </row>
    <row r="1408" spans="25:31" s="3" customFormat="1" x14ac:dyDescent="0.2">
      <c r="Y1408"/>
      <c r="Z1408"/>
      <c r="AA1408" s="28"/>
      <c r="AB1408"/>
      <c r="AC1408"/>
      <c r="AD1408"/>
      <c r="AE1408"/>
    </row>
    <row r="1409" spans="25:31" s="3" customFormat="1" x14ac:dyDescent="0.2">
      <c r="Y1409"/>
      <c r="Z1409"/>
      <c r="AA1409" s="28"/>
      <c r="AB1409"/>
      <c r="AC1409"/>
      <c r="AD1409"/>
      <c r="AE1409"/>
    </row>
    <row r="1410" spans="25:31" s="3" customFormat="1" x14ac:dyDescent="0.2">
      <c r="Y1410"/>
      <c r="Z1410"/>
      <c r="AA1410" s="28"/>
      <c r="AB1410"/>
      <c r="AC1410"/>
      <c r="AD1410"/>
      <c r="AE1410"/>
    </row>
    <row r="1411" spans="25:31" s="3" customFormat="1" x14ac:dyDescent="0.2">
      <c r="Y1411"/>
      <c r="Z1411"/>
      <c r="AA1411" s="28"/>
      <c r="AB1411"/>
      <c r="AC1411"/>
      <c r="AD1411"/>
      <c r="AE1411"/>
    </row>
    <row r="1412" spans="25:31" s="3" customFormat="1" x14ac:dyDescent="0.2">
      <c r="Y1412"/>
      <c r="Z1412"/>
      <c r="AA1412" s="28"/>
      <c r="AB1412"/>
      <c r="AC1412"/>
      <c r="AD1412"/>
      <c r="AE1412"/>
    </row>
    <row r="1413" spans="25:31" s="3" customFormat="1" x14ac:dyDescent="0.2">
      <c r="Y1413"/>
      <c r="Z1413"/>
      <c r="AA1413" s="28"/>
      <c r="AB1413"/>
      <c r="AC1413"/>
      <c r="AD1413"/>
      <c r="AE1413"/>
    </row>
    <row r="1414" spans="25:31" s="3" customFormat="1" x14ac:dyDescent="0.2">
      <c r="Y1414"/>
      <c r="Z1414"/>
      <c r="AA1414" s="28"/>
      <c r="AB1414"/>
      <c r="AC1414"/>
      <c r="AD1414"/>
      <c r="AE1414"/>
    </row>
    <row r="1415" spans="25:31" s="3" customFormat="1" x14ac:dyDescent="0.2">
      <c r="Y1415"/>
      <c r="Z1415"/>
      <c r="AA1415" s="28"/>
      <c r="AB1415"/>
      <c r="AC1415"/>
      <c r="AD1415"/>
      <c r="AE1415"/>
    </row>
    <row r="1416" spans="25:31" s="3" customFormat="1" x14ac:dyDescent="0.2">
      <c r="Y1416"/>
      <c r="Z1416"/>
      <c r="AA1416" s="28"/>
      <c r="AB1416"/>
      <c r="AC1416"/>
      <c r="AD1416"/>
      <c r="AE1416"/>
    </row>
    <row r="1417" spans="25:31" s="3" customFormat="1" x14ac:dyDescent="0.2">
      <c r="Y1417"/>
      <c r="Z1417"/>
      <c r="AA1417" s="28"/>
      <c r="AB1417"/>
      <c r="AC1417"/>
      <c r="AD1417"/>
      <c r="AE1417"/>
    </row>
    <row r="1418" spans="25:31" s="3" customFormat="1" x14ac:dyDescent="0.2">
      <c r="Y1418"/>
      <c r="Z1418"/>
      <c r="AA1418" s="28"/>
      <c r="AB1418"/>
      <c r="AC1418"/>
      <c r="AD1418"/>
      <c r="AE1418"/>
    </row>
    <row r="1419" spans="25:31" s="3" customFormat="1" x14ac:dyDescent="0.2">
      <c r="Y1419"/>
      <c r="Z1419"/>
      <c r="AA1419" s="28"/>
      <c r="AB1419"/>
      <c r="AC1419"/>
      <c r="AD1419"/>
      <c r="AE1419"/>
    </row>
    <row r="1420" spans="25:31" s="3" customFormat="1" x14ac:dyDescent="0.2">
      <c r="Y1420"/>
      <c r="Z1420"/>
      <c r="AA1420" s="28"/>
      <c r="AB1420"/>
      <c r="AC1420"/>
      <c r="AD1420"/>
      <c r="AE1420"/>
    </row>
    <row r="1421" spans="25:31" s="3" customFormat="1" x14ac:dyDescent="0.2">
      <c r="Y1421"/>
      <c r="Z1421"/>
      <c r="AA1421" s="28"/>
      <c r="AB1421"/>
      <c r="AC1421"/>
      <c r="AD1421"/>
      <c r="AE1421"/>
    </row>
    <row r="1422" spans="25:31" s="3" customFormat="1" x14ac:dyDescent="0.2">
      <c r="Y1422"/>
      <c r="Z1422"/>
      <c r="AA1422" s="28"/>
      <c r="AB1422"/>
      <c r="AC1422"/>
      <c r="AD1422"/>
      <c r="AE1422"/>
    </row>
    <row r="1423" spans="25:31" s="3" customFormat="1" x14ac:dyDescent="0.2">
      <c r="Y1423"/>
      <c r="Z1423"/>
      <c r="AA1423" s="28"/>
      <c r="AB1423"/>
      <c r="AC1423"/>
      <c r="AD1423"/>
      <c r="AE1423"/>
    </row>
    <row r="1424" spans="25:31" s="3" customFormat="1" x14ac:dyDescent="0.2">
      <c r="Y1424"/>
      <c r="Z1424"/>
      <c r="AA1424" s="28"/>
      <c r="AB1424"/>
      <c r="AC1424"/>
      <c r="AD1424"/>
      <c r="AE1424"/>
    </row>
    <row r="1425" spans="25:31" s="3" customFormat="1" x14ac:dyDescent="0.2">
      <c r="Y1425"/>
      <c r="Z1425"/>
      <c r="AA1425" s="28"/>
      <c r="AB1425"/>
      <c r="AC1425"/>
      <c r="AD1425"/>
      <c r="AE1425"/>
    </row>
    <row r="1426" spans="25:31" s="3" customFormat="1" x14ac:dyDescent="0.2">
      <c r="Y1426"/>
      <c r="Z1426"/>
      <c r="AA1426" s="28"/>
      <c r="AB1426"/>
      <c r="AC1426"/>
      <c r="AD1426"/>
      <c r="AE1426"/>
    </row>
    <row r="1427" spans="25:31" s="3" customFormat="1" x14ac:dyDescent="0.2">
      <c r="Y1427"/>
      <c r="Z1427"/>
      <c r="AA1427" s="28"/>
      <c r="AB1427"/>
      <c r="AC1427"/>
      <c r="AD1427"/>
      <c r="AE1427"/>
    </row>
    <row r="1428" spans="25:31" s="3" customFormat="1" x14ac:dyDescent="0.2">
      <c r="Y1428"/>
      <c r="Z1428"/>
      <c r="AA1428" s="28"/>
      <c r="AB1428"/>
      <c r="AC1428"/>
      <c r="AD1428"/>
      <c r="AE1428"/>
    </row>
    <row r="1429" spans="25:31" s="3" customFormat="1" x14ac:dyDescent="0.2">
      <c r="Y1429"/>
      <c r="Z1429"/>
      <c r="AA1429" s="28"/>
      <c r="AB1429"/>
      <c r="AC1429"/>
      <c r="AD1429"/>
      <c r="AE1429"/>
    </row>
    <row r="1430" spans="25:31" s="3" customFormat="1" x14ac:dyDescent="0.2">
      <c r="Y1430"/>
      <c r="Z1430"/>
      <c r="AA1430" s="28"/>
      <c r="AB1430"/>
      <c r="AC1430"/>
      <c r="AD1430"/>
      <c r="AE1430"/>
    </row>
    <row r="1431" spans="25:31" s="3" customFormat="1" x14ac:dyDescent="0.2">
      <c r="Y1431"/>
      <c r="Z1431"/>
      <c r="AA1431" s="28"/>
      <c r="AB1431"/>
      <c r="AC1431"/>
      <c r="AD1431"/>
      <c r="AE1431"/>
    </row>
    <row r="1432" spans="25:31" s="3" customFormat="1" x14ac:dyDescent="0.2">
      <c r="Y1432"/>
      <c r="Z1432"/>
      <c r="AA1432" s="28"/>
      <c r="AB1432"/>
      <c r="AC1432"/>
      <c r="AD1432"/>
      <c r="AE1432"/>
    </row>
    <row r="1433" spans="25:31" s="3" customFormat="1" x14ac:dyDescent="0.2">
      <c r="Y1433"/>
      <c r="Z1433"/>
      <c r="AA1433" s="28"/>
      <c r="AB1433"/>
      <c r="AC1433"/>
      <c r="AD1433"/>
      <c r="AE1433"/>
    </row>
    <row r="1434" spans="25:31" s="3" customFormat="1" x14ac:dyDescent="0.2">
      <c r="Y1434"/>
      <c r="Z1434"/>
      <c r="AA1434" s="28"/>
      <c r="AB1434"/>
      <c r="AC1434"/>
      <c r="AD1434"/>
      <c r="AE1434"/>
    </row>
    <row r="1435" spans="25:31" s="3" customFormat="1" x14ac:dyDescent="0.2">
      <c r="Y1435"/>
      <c r="Z1435"/>
      <c r="AA1435" s="28"/>
      <c r="AB1435"/>
      <c r="AC1435"/>
      <c r="AD1435"/>
      <c r="AE1435"/>
    </row>
    <row r="1436" spans="25:31" s="3" customFormat="1" x14ac:dyDescent="0.2">
      <c r="Y1436"/>
      <c r="Z1436"/>
      <c r="AA1436" s="28"/>
      <c r="AB1436"/>
      <c r="AC1436"/>
      <c r="AD1436"/>
      <c r="AE1436"/>
    </row>
    <row r="1437" spans="25:31" s="3" customFormat="1" x14ac:dyDescent="0.2">
      <c r="Y1437"/>
      <c r="Z1437"/>
      <c r="AA1437" s="28"/>
      <c r="AB1437"/>
      <c r="AC1437"/>
      <c r="AD1437"/>
      <c r="AE1437"/>
    </row>
    <row r="1438" spans="25:31" s="3" customFormat="1" x14ac:dyDescent="0.2">
      <c r="Y1438"/>
      <c r="Z1438"/>
      <c r="AA1438" s="28"/>
      <c r="AB1438"/>
      <c r="AC1438"/>
      <c r="AD1438"/>
      <c r="AE1438"/>
    </row>
    <row r="1439" spans="25:31" s="3" customFormat="1" x14ac:dyDescent="0.2">
      <c r="Y1439"/>
      <c r="Z1439"/>
      <c r="AA1439" s="28"/>
      <c r="AB1439"/>
      <c r="AC1439"/>
      <c r="AD1439"/>
      <c r="AE1439"/>
    </row>
    <row r="1440" spans="25:31" s="3" customFormat="1" x14ac:dyDescent="0.2">
      <c r="Y1440"/>
      <c r="Z1440"/>
      <c r="AA1440" s="28"/>
      <c r="AB1440"/>
      <c r="AC1440"/>
      <c r="AD1440"/>
      <c r="AE1440"/>
    </row>
    <row r="1441" spans="25:31" s="3" customFormat="1" x14ac:dyDescent="0.2">
      <c r="Y1441"/>
      <c r="Z1441"/>
      <c r="AA1441" s="28"/>
      <c r="AB1441"/>
      <c r="AC1441"/>
      <c r="AD1441"/>
      <c r="AE1441"/>
    </row>
    <row r="1442" spans="25:31" s="3" customFormat="1" x14ac:dyDescent="0.2">
      <c r="Y1442"/>
      <c r="Z1442"/>
      <c r="AA1442" s="28"/>
      <c r="AB1442"/>
      <c r="AC1442"/>
      <c r="AD1442"/>
      <c r="AE1442"/>
    </row>
    <row r="1443" spans="25:31" s="3" customFormat="1" x14ac:dyDescent="0.2">
      <c r="Y1443"/>
      <c r="Z1443"/>
      <c r="AA1443" s="28"/>
      <c r="AB1443"/>
      <c r="AC1443"/>
      <c r="AD1443"/>
      <c r="AE1443"/>
    </row>
    <row r="1444" spans="25:31" s="3" customFormat="1" x14ac:dyDescent="0.2">
      <c r="Y1444"/>
      <c r="Z1444"/>
      <c r="AA1444" s="28"/>
      <c r="AB1444"/>
      <c r="AC1444"/>
      <c r="AD1444"/>
      <c r="AE1444"/>
    </row>
    <row r="1445" spans="25:31" s="3" customFormat="1" x14ac:dyDescent="0.2">
      <c r="Y1445"/>
      <c r="Z1445"/>
      <c r="AA1445" s="28"/>
      <c r="AB1445"/>
      <c r="AC1445"/>
      <c r="AD1445"/>
      <c r="AE1445"/>
    </row>
    <row r="1446" spans="25:31" s="3" customFormat="1" x14ac:dyDescent="0.2">
      <c r="Y1446"/>
      <c r="Z1446"/>
      <c r="AA1446" s="28"/>
      <c r="AB1446"/>
      <c r="AC1446"/>
      <c r="AD1446"/>
      <c r="AE1446"/>
    </row>
    <row r="1447" spans="25:31" s="3" customFormat="1" x14ac:dyDescent="0.2">
      <c r="Y1447"/>
      <c r="Z1447"/>
      <c r="AA1447" s="28"/>
      <c r="AB1447"/>
      <c r="AC1447"/>
      <c r="AD1447"/>
      <c r="AE1447"/>
    </row>
    <row r="1448" spans="25:31" s="3" customFormat="1" x14ac:dyDescent="0.2">
      <c r="Y1448"/>
      <c r="Z1448"/>
      <c r="AA1448" s="28"/>
      <c r="AB1448"/>
      <c r="AC1448"/>
      <c r="AD1448"/>
      <c r="AE1448"/>
    </row>
    <row r="1449" spans="25:31" s="3" customFormat="1" x14ac:dyDescent="0.2">
      <c r="Y1449"/>
      <c r="Z1449"/>
      <c r="AA1449" s="28"/>
      <c r="AB1449"/>
      <c r="AC1449"/>
      <c r="AD1449"/>
      <c r="AE1449"/>
    </row>
    <row r="1450" spans="25:31" s="3" customFormat="1" x14ac:dyDescent="0.2">
      <c r="Y1450"/>
      <c r="Z1450"/>
      <c r="AA1450" s="28"/>
      <c r="AB1450"/>
      <c r="AC1450"/>
      <c r="AD1450"/>
      <c r="AE1450"/>
    </row>
    <row r="1451" spans="25:31" s="3" customFormat="1" x14ac:dyDescent="0.2">
      <c r="Y1451"/>
      <c r="Z1451"/>
      <c r="AA1451" s="28"/>
      <c r="AB1451"/>
      <c r="AC1451"/>
      <c r="AD1451"/>
      <c r="AE1451"/>
    </row>
    <row r="1452" spans="25:31" s="3" customFormat="1" x14ac:dyDescent="0.2">
      <c r="Y1452"/>
      <c r="Z1452"/>
      <c r="AA1452" s="28"/>
      <c r="AB1452"/>
      <c r="AC1452"/>
      <c r="AD1452"/>
      <c r="AE1452"/>
    </row>
    <row r="1453" spans="25:31" s="3" customFormat="1" x14ac:dyDescent="0.2">
      <c r="Y1453"/>
      <c r="Z1453"/>
      <c r="AA1453" s="28"/>
      <c r="AB1453"/>
      <c r="AC1453"/>
      <c r="AD1453"/>
      <c r="AE1453"/>
    </row>
    <row r="1454" spans="25:31" s="3" customFormat="1" x14ac:dyDescent="0.2">
      <c r="Y1454"/>
      <c r="Z1454"/>
      <c r="AA1454" s="28"/>
      <c r="AB1454"/>
      <c r="AC1454"/>
      <c r="AD1454"/>
      <c r="AE1454"/>
    </row>
    <row r="1455" spans="25:31" s="3" customFormat="1" x14ac:dyDescent="0.2">
      <c r="Y1455"/>
      <c r="Z1455"/>
      <c r="AA1455" s="28"/>
      <c r="AB1455"/>
      <c r="AC1455"/>
      <c r="AD1455"/>
      <c r="AE1455"/>
    </row>
    <row r="1456" spans="25:31" s="3" customFormat="1" x14ac:dyDescent="0.2">
      <c r="Y1456"/>
      <c r="Z1456"/>
      <c r="AA1456" s="28"/>
      <c r="AB1456"/>
      <c r="AC1456"/>
      <c r="AD1456"/>
      <c r="AE1456"/>
    </row>
    <row r="1457" spans="25:31" s="3" customFormat="1" x14ac:dyDescent="0.2">
      <c r="Y1457"/>
      <c r="Z1457"/>
      <c r="AA1457" s="28"/>
      <c r="AB1457"/>
      <c r="AC1457"/>
      <c r="AD1457"/>
      <c r="AE1457"/>
    </row>
    <row r="1458" spans="25:31" s="3" customFormat="1" x14ac:dyDescent="0.2">
      <c r="Y1458"/>
      <c r="Z1458"/>
      <c r="AA1458" s="28"/>
      <c r="AB1458"/>
      <c r="AC1458"/>
      <c r="AD1458"/>
      <c r="AE1458"/>
    </row>
    <row r="1459" spans="25:31" s="3" customFormat="1" x14ac:dyDescent="0.2">
      <c r="Y1459"/>
      <c r="Z1459"/>
      <c r="AA1459" s="28"/>
      <c r="AB1459"/>
      <c r="AC1459"/>
      <c r="AD1459"/>
      <c r="AE1459"/>
    </row>
    <row r="1460" spans="25:31" s="3" customFormat="1" x14ac:dyDescent="0.2">
      <c r="Y1460"/>
      <c r="Z1460"/>
      <c r="AA1460" s="28"/>
      <c r="AB1460"/>
      <c r="AC1460"/>
      <c r="AD1460"/>
      <c r="AE1460"/>
    </row>
    <row r="1461" spans="25:31" s="3" customFormat="1" x14ac:dyDescent="0.2">
      <c r="Y1461"/>
      <c r="Z1461"/>
      <c r="AA1461" s="28"/>
      <c r="AB1461"/>
      <c r="AC1461"/>
      <c r="AD1461"/>
      <c r="AE1461"/>
    </row>
    <row r="1462" spans="25:31" s="3" customFormat="1" x14ac:dyDescent="0.2">
      <c r="Y1462"/>
      <c r="Z1462"/>
      <c r="AA1462" s="28"/>
      <c r="AB1462"/>
      <c r="AC1462"/>
      <c r="AD1462"/>
      <c r="AE1462"/>
    </row>
    <row r="1463" spans="25:31" s="3" customFormat="1" x14ac:dyDescent="0.2">
      <c r="Y1463"/>
      <c r="Z1463"/>
      <c r="AA1463" s="28"/>
      <c r="AB1463"/>
      <c r="AC1463"/>
      <c r="AD1463"/>
      <c r="AE1463"/>
    </row>
    <row r="1464" spans="25:31" s="3" customFormat="1" x14ac:dyDescent="0.2">
      <c r="Y1464"/>
      <c r="Z1464"/>
      <c r="AA1464" s="28"/>
      <c r="AB1464"/>
      <c r="AC1464"/>
      <c r="AD1464"/>
      <c r="AE1464"/>
    </row>
    <row r="1465" spans="25:31" s="3" customFormat="1" x14ac:dyDescent="0.2">
      <c r="Y1465"/>
      <c r="Z1465"/>
      <c r="AA1465" s="28"/>
      <c r="AB1465"/>
      <c r="AC1465"/>
      <c r="AD1465"/>
      <c r="AE1465"/>
    </row>
    <row r="1466" spans="25:31" s="3" customFormat="1" x14ac:dyDescent="0.2">
      <c r="Y1466"/>
      <c r="Z1466"/>
      <c r="AA1466" s="28"/>
      <c r="AB1466"/>
      <c r="AC1466"/>
      <c r="AD1466"/>
      <c r="AE1466"/>
    </row>
    <row r="1467" spans="25:31" s="3" customFormat="1" x14ac:dyDescent="0.2">
      <c r="Y1467"/>
      <c r="Z1467"/>
      <c r="AA1467" s="28"/>
      <c r="AB1467"/>
      <c r="AC1467"/>
      <c r="AD1467"/>
      <c r="AE1467"/>
    </row>
    <row r="1468" spans="25:31" s="3" customFormat="1" x14ac:dyDescent="0.2">
      <c r="Y1468"/>
      <c r="Z1468"/>
      <c r="AA1468" s="28"/>
      <c r="AB1468"/>
      <c r="AC1468"/>
      <c r="AD1468"/>
      <c r="AE1468"/>
    </row>
    <row r="1469" spans="25:31" s="3" customFormat="1" x14ac:dyDescent="0.2">
      <c r="Y1469"/>
      <c r="Z1469"/>
      <c r="AA1469" s="28"/>
      <c r="AB1469"/>
      <c r="AC1469"/>
      <c r="AD1469"/>
      <c r="AE1469"/>
    </row>
    <row r="1470" spans="25:31" s="3" customFormat="1" x14ac:dyDescent="0.2">
      <c r="Y1470"/>
      <c r="Z1470"/>
      <c r="AA1470" s="28"/>
      <c r="AB1470"/>
      <c r="AC1470"/>
      <c r="AD1470"/>
      <c r="AE1470"/>
    </row>
    <row r="1471" spans="25:31" s="3" customFormat="1" x14ac:dyDescent="0.2">
      <c r="Y1471"/>
      <c r="Z1471"/>
      <c r="AA1471" s="28"/>
      <c r="AB1471"/>
      <c r="AC1471"/>
      <c r="AD1471"/>
      <c r="AE1471"/>
    </row>
    <row r="1472" spans="25:31" s="3" customFormat="1" x14ac:dyDescent="0.2">
      <c r="Y1472"/>
      <c r="Z1472"/>
      <c r="AA1472" s="28"/>
      <c r="AB1472"/>
      <c r="AC1472"/>
      <c r="AD1472"/>
      <c r="AE1472"/>
    </row>
    <row r="1473" spans="25:31" s="3" customFormat="1" x14ac:dyDescent="0.2">
      <c r="Y1473"/>
      <c r="Z1473"/>
      <c r="AA1473" s="28"/>
      <c r="AB1473"/>
      <c r="AC1473"/>
      <c r="AD1473"/>
      <c r="AE1473"/>
    </row>
    <row r="1474" spans="25:31" s="3" customFormat="1" x14ac:dyDescent="0.2">
      <c r="Y1474"/>
      <c r="Z1474"/>
      <c r="AA1474" s="28"/>
      <c r="AB1474"/>
      <c r="AC1474"/>
      <c r="AD1474"/>
      <c r="AE1474"/>
    </row>
    <row r="1475" spans="25:31" s="3" customFormat="1" x14ac:dyDescent="0.2">
      <c r="Y1475"/>
      <c r="Z1475"/>
      <c r="AA1475" s="28"/>
      <c r="AB1475"/>
      <c r="AC1475"/>
      <c r="AD1475"/>
      <c r="AE1475"/>
    </row>
    <row r="1476" spans="25:31" s="3" customFormat="1" x14ac:dyDescent="0.2">
      <c r="Y1476"/>
      <c r="Z1476"/>
      <c r="AA1476" s="28"/>
      <c r="AB1476"/>
      <c r="AC1476"/>
      <c r="AD1476"/>
      <c r="AE1476"/>
    </row>
    <row r="1477" spans="25:31" s="3" customFormat="1" x14ac:dyDescent="0.2">
      <c r="Y1477"/>
      <c r="Z1477"/>
      <c r="AA1477" s="28"/>
      <c r="AB1477"/>
      <c r="AC1477"/>
      <c r="AD1477"/>
      <c r="AE1477"/>
    </row>
    <row r="1478" spans="25:31" s="3" customFormat="1" x14ac:dyDescent="0.2">
      <c r="Y1478"/>
      <c r="Z1478"/>
      <c r="AA1478" s="28"/>
      <c r="AB1478"/>
      <c r="AC1478"/>
      <c r="AD1478"/>
      <c r="AE1478"/>
    </row>
    <row r="1479" spans="25:31" s="3" customFormat="1" x14ac:dyDescent="0.2">
      <c r="Y1479"/>
      <c r="Z1479"/>
      <c r="AA1479" s="28"/>
      <c r="AB1479"/>
      <c r="AC1479"/>
      <c r="AD1479"/>
      <c r="AE1479"/>
    </row>
    <row r="1480" spans="25:31" s="3" customFormat="1" x14ac:dyDescent="0.2">
      <c r="Y1480"/>
      <c r="Z1480"/>
      <c r="AA1480" s="28"/>
      <c r="AB1480"/>
      <c r="AC1480"/>
      <c r="AD1480"/>
      <c r="AE1480"/>
    </row>
    <row r="1481" spans="25:31" s="3" customFormat="1" x14ac:dyDescent="0.2">
      <c r="Y1481"/>
      <c r="Z1481"/>
      <c r="AA1481" s="28"/>
      <c r="AB1481"/>
      <c r="AC1481"/>
      <c r="AD1481"/>
      <c r="AE1481"/>
    </row>
    <row r="1482" spans="25:31" s="3" customFormat="1" x14ac:dyDescent="0.2">
      <c r="Y1482"/>
      <c r="Z1482"/>
      <c r="AA1482" s="28"/>
      <c r="AB1482"/>
      <c r="AC1482"/>
      <c r="AD1482"/>
      <c r="AE1482"/>
    </row>
    <row r="1483" spans="25:31" s="3" customFormat="1" x14ac:dyDescent="0.2">
      <c r="Y1483"/>
      <c r="Z1483"/>
      <c r="AA1483" s="28"/>
      <c r="AB1483"/>
      <c r="AC1483"/>
      <c r="AD1483"/>
      <c r="AE1483"/>
    </row>
    <row r="1484" spans="25:31" s="3" customFormat="1" x14ac:dyDescent="0.2">
      <c r="Y1484"/>
      <c r="Z1484"/>
      <c r="AA1484" s="28"/>
      <c r="AB1484"/>
      <c r="AC1484"/>
      <c r="AD1484"/>
      <c r="AE1484"/>
    </row>
    <row r="1485" spans="25:31" s="3" customFormat="1" x14ac:dyDescent="0.2">
      <c r="Y1485"/>
      <c r="Z1485"/>
      <c r="AA1485" s="28"/>
      <c r="AB1485"/>
      <c r="AC1485"/>
      <c r="AD1485"/>
      <c r="AE1485"/>
    </row>
    <row r="1486" spans="25:31" s="3" customFormat="1" x14ac:dyDescent="0.2">
      <c r="Y1486"/>
      <c r="Z1486"/>
      <c r="AA1486" s="28"/>
      <c r="AB1486"/>
      <c r="AC1486"/>
      <c r="AD1486"/>
      <c r="AE1486"/>
    </row>
    <row r="1487" spans="25:31" s="3" customFormat="1" x14ac:dyDescent="0.2">
      <c r="Y1487"/>
      <c r="Z1487"/>
      <c r="AA1487" s="28"/>
      <c r="AB1487"/>
      <c r="AC1487"/>
      <c r="AD1487"/>
      <c r="AE1487"/>
    </row>
    <row r="1488" spans="25:31" s="3" customFormat="1" x14ac:dyDescent="0.2">
      <c r="Y1488"/>
      <c r="Z1488"/>
      <c r="AA1488" s="28"/>
      <c r="AB1488"/>
      <c r="AC1488"/>
      <c r="AD1488"/>
      <c r="AE1488"/>
    </row>
    <row r="1489" spans="25:31" s="3" customFormat="1" x14ac:dyDescent="0.2">
      <c r="Y1489"/>
      <c r="Z1489"/>
      <c r="AA1489" s="28"/>
      <c r="AB1489"/>
      <c r="AC1489"/>
      <c r="AD1489"/>
      <c r="AE1489"/>
    </row>
    <row r="1490" spans="25:31" s="3" customFormat="1" x14ac:dyDescent="0.2">
      <c r="Y1490"/>
      <c r="Z1490"/>
      <c r="AA1490" s="28"/>
      <c r="AB1490"/>
      <c r="AC1490"/>
      <c r="AD1490"/>
      <c r="AE1490"/>
    </row>
    <row r="1491" spans="25:31" s="3" customFormat="1" x14ac:dyDescent="0.2">
      <c r="Y1491"/>
      <c r="Z1491"/>
      <c r="AA1491" s="28"/>
      <c r="AB1491"/>
      <c r="AC1491"/>
      <c r="AD1491"/>
      <c r="AE1491"/>
    </row>
    <row r="1492" spans="25:31" s="3" customFormat="1" x14ac:dyDescent="0.2">
      <c r="Y1492"/>
      <c r="Z1492"/>
      <c r="AA1492" s="28"/>
      <c r="AB1492"/>
      <c r="AC1492"/>
      <c r="AD1492"/>
      <c r="AE1492"/>
    </row>
    <row r="1493" spans="25:31" s="3" customFormat="1" x14ac:dyDescent="0.2">
      <c r="Y1493"/>
      <c r="Z1493"/>
      <c r="AA1493" s="28"/>
      <c r="AB1493"/>
      <c r="AC1493"/>
      <c r="AD1493"/>
      <c r="AE1493"/>
    </row>
    <row r="1494" spans="25:31" s="3" customFormat="1" x14ac:dyDescent="0.2">
      <c r="Y1494"/>
      <c r="Z1494"/>
      <c r="AA1494" s="28"/>
      <c r="AB1494"/>
      <c r="AC1494"/>
      <c r="AD1494"/>
      <c r="AE1494"/>
    </row>
    <row r="1495" spans="25:31" s="3" customFormat="1" x14ac:dyDescent="0.2">
      <c r="Y1495"/>
      <c r="Z1495"/>
      <c r="AA1495" s="28"/>
      <c r="AB1495"/>
      <c r="AC1495"/>
      <c r="AD1495"/>
      <c r="AE1495"/>
    </row>
    <row r="1496" spans="25:31" s="3" customFormat="1" x14ac:dyDescent="0.2">
      <c r="Y1496"/>
      <c r="Z1496"/>
      <c r="AA1496" s="28"/>
      <c r="AB1496"/>
      <c r="AC1496"/>
      <c r="AD1496"/>
      <c r="AE1496"/>
    </row>
    <row r="1497" spans="25:31" s="3" customFormat="1" x14ac:dyDescent="0.2">
      <c r="Y1497"/>
      <c r="Z1497"/>
      <c r="AA1497" s="28"/>
      <c r="AB1497"/>
      <c r="AC1497"/>
      <c r="AD1497"/>
      <c r="AE1497"/>
    </row>
    <row r="1498" spans="25:31" s="3" customFormat="1" x14ac:dyDescent="0.2">
      <c r="Y1498"/>
      <c r="Z1498"/>
      <c r="AA1498" s="28"/>
      <c r="AB1498"/>
      <c r="AC1498"/>
      <c r="AD1498"/>
      <c r="AE1498"/>
    </row>
    <row r="1499" spans="25:31" s="3" customFormat="1" x14ac:dyDescent="0.2">
      <c r="Y1499"/>
      <c r="Z1499"/>
      <c r="AA1499" s="28"/>
      <c r="AB1499"/>
      <c r="AC1499"/>
      <c r="AD1499"/>
      <c r="AE1499"/>
    </row>
    <row r="1500" spans="25:31" s="3" customFormat="1" x14ac:dyDescent="0.2">
      <c r="Y1500"/>
      <c r="Z1500"/>
      <c r="AA1500" s="28"/>
      <c r="AB1500"/>
      <c r="AC1500"/>
      <c r="AD1500"/>
      <c r="AE1500"/>
    </row>
    <row r="1501" spans="25:31" s="3" customFormat="1" x14ac:dyDescent="0.2">
      <c r="Y1501"/>
      <c r="Z1501"/>
      <c r="AA1501" s="28"/>
      <c r="AB1501"/>
      <c r="AC1501"/>
      <c r="AD1501"/>
      <c r="AE1501"/>
    </row>
    <row r="1502" spans="25:31" s="3" customFormat="1" x14ac:dyDescent="0.2">
      <c r="Y1502"/>
      <c r="Z1502"/>
      <c r="AA1502" s="28"/>
      <c r="AB1502"/>
      <c r="AC1502"/>
      <c r="AD1502"/>
      <c r="AE1502"/>
    </row>
    <row r="1503" spans="25:31" s="3" customFormat="1" x14ac:dyDescent="0.2">
      <c r="Y1503"/>
      <c r="Z1503"/>
      <c r="AA1503" s="28"/>
      <c r="AB1503"/>
      <c r="AC1503"/>
      <c r="AD1503"/>
      <c r="AE1503"/>
    </row>
    <row r="1504" spans="25:31" s="3" customFormat="1" x14ac:dyDescent="0.2">
      <c r="Y1504"/>
      <c r="Z1504"/>
      <c r="AA1504" s="28"/>
      <c r="AB1504"/>
      <c r="AC1504"/>
      <c r="AD1504"/>
      <c r="AE1504"/>
    </row>
    <row r="1505" spans="25:31" s="3" customFormat="1" x14ac:dyDescent="0.2">
      <c r="Y1505"/>
      <c r="Z1505"/>
      <c r="AA1505" s="28"/>
      <c r="AB1505"/>
      <c r="AC1505"/>
      <c r="AD1505"/>
      <c r="AE1505"/>
    </row>
    <row r="1506" spans="25:31" s="3" customFormat="1" x14ac:dyDescent="0.2">
      <c r="Y1506"/>
      <c r="Z1506"/>
      <c r="AA1506" s="28"/>
      <c r="AB1506"/>
      <c r="AC1506"/>
      <c r="AD1506"/>
      <c r="AE1506"/>
    </row>
    <row r="1507" spans="25:31" s="3" customFormat="1" x14ac:dyDescent="0.2">
      <c r="Y1507"/>
      <c r="Z1507"/>
      <c r="AA1507" s="28"/>
      <c r="AB1507"/>
      <c r="AC1507"/>
      <c r="AD1507"/>
      <c r="AE1507"/>
    </row>
    <row r="1508" spans="25:31" s="3" customFormat="1" x14ac:dyDescent="0.2">
      <c r="Y1508"/>
      <c r="Z1508"/>
      <c r="AA1508" s="28"/>
      <c r="AB1508"/>
      <c r="AC1508"/>
      <c r="AD1508"/>
      <c r="AE1508"/>
    </row>
    <row r="1509" spans="25:31" s="3" customFormat="1" x14ac:dyDescent="0.2">
      <c r="Y1509"/>
      <c r="Z1509"/>
      <c r="AA1509" s="28"/>
      <c r="AB1509"/>
      <c r="AC1509"/>
      <c r="AD1509"/>
      <c r="AE1509"/>
    </row>
    <row r="1510" spans="25:31" s="3" customFormat="1" x14ac:dyDescent="0.2">
      <c r="Y1510"/>
      <c r="Z1510"/>
      <c r="AA1510" s="28"/>
      <c r="AB1510"/>
      <c r="AC1510"/>
      <c r="AD1510"/>
      <c r="AE1510"/>
    </row>
    <row r="1511" spans="25:31" s="3" customFormat="1" x14ac:dyDescent="0.2">
      <c r="Y1511"/>
      <c r="Z1511"/>
      <c r="AA1511" s="28"/>
      <c r="AB1511"/>
      <c r="AC1511"/>
      <c r="AD1511"/>
      <c r="AE1511"/>
    </row>
    <row r="1512" spans="25:31" s="3" customFormat="1" x14ac:dyDescent="0.2">
      <c r="Y1512"/>
      <c r="Z1512"/>
      <c r="AA1512" s="28"/>
      <c r="AB1512"/>
      <c r="AC1512"/>
      <c r="AD1512"/>
      <c r="AE1512"/>
    </row>
    <row r="1513" spans="25:31" s="3" customFormat="1" x14ac:dyDescent="0.2">
      <c r="Y1513"/>
      <c r="Z1513"/>
      <c r="AA1513" s="28"/>
      <c r="AB1513"/>
      <c r="AC1513"/>
      <c r="AD1513"/>
      <c r="AE1513"/>
    </row>
    <row r="1514" spans="25:31" s="3" customFormat="1" x14ac:dyDescent="0.2">
      <c r="Y1514"/>
      <c r="Z1514"/>
      <c r="AA1514" s="28"/>
      <c r="AB1514"/>
      <c r="AC1514"/>
      <c r="AD1514"/>
      <c r="AE1514"/>
    </row>
    <row r="1515" spans="25:31" s="3" customFormat="1" x14ac:dyDescent="0.2">
      <c r="Y1515"/>
      <c r="Z1515"/>
      <c r="AA1515" s="28"/>
      <c r="AB1515"/>
      <c r="AC1515"/>
      <c r="AD1515"/>
      <c r="AE1515"/>
    </row>
    <row r="1516" spans="25:31" s="3" customFormat="1" x14ac:dyDescent="0.2">
      <c r="Y1516"/>
      <c r="Z1516"/>
      <c r="AA1516" s="28"/>
      <c r="AB1516"/>
      <c r="AC1516"/>
      <c r="AD1516"/>
      <c r="AE1516"/>
    </row>
    <row r="1517" spans="25:31" s="3" customFormat="1" x14ac:dyDescent="0.2">
      <c r="Y1517"/>
      <c r="Z1517"/>
      <c r="AA1517" s="28"/>
      <c r="AB1517"/>
      <c r="AC1517"/>
      <c r="AD1517"/>
      <c r="AE1517"/>
    </row>
    <row r="1518" spans="25:31" s="3" customFormat="1" x14ac:dyDescent="0.2">
      <c r="Y1518"/>
      <c r="Z1518"/>
      <c r="AA1518" s="28"/>
      <c r="AB1518"/>
      <c r="AC1518"/>
      <c r="AD1518"/>
      <c r="AE1518"/>
    </row>
    <row r="1519" spans="25:31" s="3" customFormat="1" x14ac:dyDescent="0.2">
      <c r="Y1519"/>
      <c r="Z1519"/>
      <c r="AA1519" s="28"/>
      <c r="AB1519"/>
      <c r="AC1519"/>
      <c r="AD1519"/>
      <c r="AE1519"/>
    </row>
    <row r="1520" spans="25:31" s="3" customFormat="1" x14ac:dyDescent="0.2">
      <c r="Y1520"/>
      <c r="Z1520"/>
      <c r="AA1520" s="28"/>
      <c r="AB1520"/>
      <c r="AC1520"/>
      <c r="AD1520"/>
      <c r="AE1520"/>
    </row>
    <row r="1521" spans="25:31" s="3" customFormat="1" x14ac:dyDescent="0.2">
      <c r="Y1521"/>
      <c r="Z1521"/>
      <c r="AA1521" s="28"/>
      <c r="AB1521"/>
      <c r="AC1521"/>
      <c r="AD1521"/>
      <c r="AE1521"/>
    </row>
    <row r="1522" spans="25:31" s="3" customFormat="1" x14ac:dyDescent="0.2">
      <c r="Y1522"/>
      <c r="Z1522"/>
      <c r="AA1522" s="28"/>
      <c r="AB1522"/>
      <c r="AC1522"/>
      <c r="AD1522"/>
      <c r="AE1522"/>
    </row>
    <row r="1523" spans="25:31" s="3" customFormat="1" x14ac:dyDescent="0.2">
      <c r="Y1523"/>
      <c r="Z1523"/>
      <c r="AA1523" s="28"/>
      <c r="AB1523"/>
      <c r="AC1523"/>
      <c r="AD1523"/>
      <c r="AE1523"/>
    </row>
    <row r="1524" spans="25:31" s="3" customFormat="1" x14ac:dyDescent="0.2">
      <c r="Y1524"/>
      <c r="Z1524"/>
      <c r="AA1524" s="28"/>
      <c r="AB1524"/>
      <c r="AC1524"/>
      <c r="AD1524"/>
      <c r="AE1524"/>
    </row>
    <row r="1525" spans="25:31" s="3" customFormat="1" x14ac:dyDescent="0.2">
      <c r="Y1525"/>
      <c r="Z1525"/>
      <c r="AA1525" s="28"/>
      <c r="AB1525"/>
      <c r="AC1525"/>
      <c r="AD1525"/>
      <c r="AE1525"/>
    </row>
    <row r="1526" spans="25:31" s="3" customFormat="1" x14ac:dyDescent="0.2">
      <c r="Y1526"/>
      <c r="Z1526"/>
      <c r="AA1526" s="28"/>
      <c r="AB1526"/>
      <c r="AC1526"/>
      <c r="AD1526"/>
      <c r="AE1526"/>
    </row>
    <row r="1527" spans="25:31" s="3" customFormat="1" x14ac:dyDescent="0.2">
      <c r="Y1527"/>
      <c r="Z1527"/>
      <c r="AA1527" s="28"/>
      <c r="AB1527"/>
      <c r="AC1527"/>
      <c r="AD1527"/>
      <c r="AE1527"/>
    </row>
    <row r="1528" spans="25:31" s="3" customFormat="1" x14ac:dyDescent="0.2">
      <c r="Y1528"/>
      <c r="Z1528"/>
      <c r="AA1528" s="28"/>
      <c r="AB1528"/>
      <c r="AC1528"/>
      <c r="AD1528"/>
      <c r="AE1528"/>
    </row>
    <row r="1529" spans="25:31" s="3" customFormat="1" x14ac:dyDescent="0.2">
      <c r="Y1529"/>
      <c r="Z1529"/>
      <c r="AA1529" s="28"/>
      <c r="AB1529"/>
      <c r="AC1529"/>
      <c r="AD1529"/>
      <c r="AE1529"/>
    </row>
    <row r="1530" spans="25:31" s="3" customFormat="1" x14ac:dyDescent="0.2">
      <c r="Y1530"/>
      <c r="Z1530"/>
      <c r="AA1530" s="28"/>
      <c r="AB1530"/>
      <c r="AC1530"/>
      <c r="AD1530"/>
      <c r="AE1530"/>
    </row>
    <row r="1531" spans="25:31" s="3" customFormat="1" x14ac:dyDescent="0.2">
      <c r="Y1531"/>
      <c r="Z1531"/>
      <c r="AA1531" s="28"/>
      <c r="AB1531"/>
      <c r="AC1531"/>
      <c r="AD1531"/>
      <c r="AE1531"/>
    </row>
    <row r="1532" spans="25:31" s="3" customFormat="1" x14ac:dyDescent="0.2">
      <c r="Y1532"/>
      <c r="Z1532"/>
      <c r="AA1532" s="28"/>
      <c r="AB1532"/>
      <c r="AC1532"/>
      <c r="AD1532"/>
      <c r="AE1532"/>
    </row>
    <row r="1533" spans="25:31" s="3" customFormat="1" x14ac:dyDescent="0.2">
      <c r="Y1533"/>
      <c r="Z1533"/>
      <c r="AA1533" s="28"/>
      <c r="AB1533"/>
      <c r="AC1533"/>
      <c r="AD1533"/>
      <c r="AE1533"/>
    </row>
    <row r="1534" spans="25:31" s="3" customFormat="1" x14ac:dyDescent="0.2">
      <c r="Y1534"/>
      <c r="Z1534"/>
      <c r="AA1534" s="28"/>
      <c r="AB1534"/>
      <c r="AC1534"/>
      <c r="AD1534"/>
      <c r="AE1534"/>
    </row>
    <row r="1535" spans="25:31" s="3" customFormat="1" x14ac:dyDescent="0.2">
      <c r="Y1535"/>
      <c r="Z1535"/>
      <c r="AA1535" s="28"/>
      <c r="AB1535"/>
      <c r="AC1535"/>
      <c r="AD1535"/>
      <c r="AE1535"/>
    </row>
    <row r="1536" spans="25:31" s="3" customFormat="1" x14ac:dyDescent="0.2">
      <c r="Y1536"/>
      <c r="Z1536"/>
      <c r="AA1536" s="28"/>
      <c r="AB1536"/>
      <c r="AC1536"/>
      <c r="AD1536"/>
      <c r="AE1536"/>
    </row>
    <row r="1537" spans="25:31" s="3" customFormat="1" x14ac:dyDescent="0.2">
      <c r="Y1537"/>
      <c r="Z1537"/>
      <c r="AA1537" s="28"/>
      <c r="AB1537"/>
      <c r="AC1537"/>
      <c r="AD1537"/>
      <c r="AE1537"/>
    </row>
    <row r="1538" spans="25:31" s="3" customFormat="1" x14ac:dyDescent="0.2">
      <c r="Y1538"/>
      <c r="Z1538"/>
      <c r="AA1538" s="28"/>
      <c r="AB1538"/>
      <c r="AC1538"/>
      <c r="AD1538"/>
      <c r="AE1538"/>
    </row>
    <row r="1539" spans="25:31" s="3" customFormat="1" x14ac:dyDescent="0.2">
      <c r="Y1539"/>
      <c r="Z1539"/>
      <c r="AA1539" s="28"/>
      <c r="AB1539"/>
      <c r="AC1539"/>
      <c r="AD1539"/>
      <c r="AE1539"/>
    </row>
    <row r="1540" spans="25:31" s="3" customFormat="1" x14ac:dyDescent="0.2">
      <c r="Y1540"/>
      <c r="Z1540"/>
      <c r="AA1540" s="28"/>
      <c r="AB1540"/>
      <c r="AC1540"/>
      <c r="AD1540"/>
      <c r="AE1540"/>
    </row>
    <row r="1541" spans="25:31" s="3" customFormat="1" x14ac:dyDescent="0.2">
      <c r="Y1541"/>
      <c r="Z1541"/>
      <c r="AA1541" s="28"/>
      <c r="AB1541"/>
      <c r="AC1541"/>
      <c r="AD1541"/>
      <c r="AE1541"/>
    </row>
    <row r="1542" spans="25:31" s="3" customFormat="1" x14ac:dyDescent="0.2">
      <c r="Y1542"/>
      <c r="Z1542"/>
      <c r="AA1542" s="28"/>
      <c r="AB1542"/>
      <c r="AC1542"/>
      <c r="AD1542"/>
      <c r="AE1542"/>
    </row>
    <row r="1543" spans="25:31" s="3" customFormat="1" x14ac:dyDescent="0.2">
      <c r="Y1543"/>
      <c r="Z1543"/>
      <c r="AA1543" s="28"/>
      <c r="AB1543"/>
      <c r="AC1543"/>
      <c r="AD1543"/>
      <c r="AE1543"/>
    </row>
    <row r="1544" spans="25:31" s="3" customFormat="1" x14ac:dyDescent="0.2">
      <c r="Y1544"/>
      <c r="Z1544"/>
      <c r="AA1544" s="28"/>
      <c r="AB1544"/>
      <c r="AC1544"/>
      <c r="AD1544"/>
      <c r="AE1544"/>
    </row>
    <row r="1545" spans="25:31" s="3" customFormat="1" x14ac:dyDescent="0.2">
      <c r="Y1545"/>
      <c r="Z1545"/>
      <c r="AA1545" s="28"/>
      <c r="AB1545"/>
      <c r="AC1545"/>
      <c r="AD1545"/>
      <c r="AE1545"/>
    </row>
    <row r="1546" spans="25:31" s="3" customFormat="1" x14ac:dyDescent="0.2">
      <c r="Y1546"/>
      <c r="Z1546"/>
      <c r="AA1546" s="28"/>
      <c r="AB1546"/>
      <c r="AC1546"/>
      <c r="AD1546"/>
      <c r="AE1546"/>
    </row>
    <row r="1547" spans="25:31" s="3" customFormat="1" x14ac:dyDescent="0.2">
      <c r="Y1547"/>
      <c r="Z1547"/>
      <c r="AA1547" s="28"/>
      <c r="AB1547"/>
      <c r="AC1547"/>
      <c r="AD1547"/>
      <c r="AE1547"/>
    </row>
    <row r="1548" spans="25:31" s="3" customFormat="1" x14ac:dyDescent="0.2">
      <c r="Y1548"/>
      <c r="Z1548"/>
      <c r="AA1548" s="28"/>
      <c r="AB1548"/>
      <c r="AC1548"/>
      <c r="AD1548"/>
      <c r="AE1548"/>
    </row>
    <row r="1549" spans="25:31" s="3" customFormat="1" x14ac:dyDescent="0.2">
      <c r="Y1549"/>
      <c r="Z1549"/>
      <c r="AA1549" s="28"/>
      <c r="AB1549"/>
      <c r="AC1549"/>
      <c r="AD1549"/>
      <c r="AE1549"/>
    </row>
    <row r="1550" spans="25:31" s="3" customFormat="1" x14ac:dyDescent="0.2">
      <c r="Y1550"/>
      <c r="Z1550"/>
      <c r="AA1550" s="28"/>
      <c r="AB1550"/>
      <c r="AC1550"/>
      <c r="AD1550"/>
      <c r="AE1550"/>
    </row>
    <row r="1551" spans="25:31" s="3" customFormat="1" x14ac:dyDescent="0.2">
      <c r="Y1551"/>
      <c r="Z1551"/>
      <c r="AA1551" s="28"/>
      <c r="AB1551"/>
      <c r="AC1551"/>
      <c r="AD1551"/>
      <c r="AE1551"/>
    </row>
    <row r="1552" spans="25:31" s="3" customFormat="1" x14ac:dyDescent="0.2">
      <c r="Y1552"/>
      <c r="Z1552"/>
      <c r="AA1552" s="28"/>
      <c r="AB1552"/>
      <c r="AC1552"/>
      <c r="AD1552"/>
      <c r="AE1552"/>
    </row>
    <row r="1553" spans="25:31" s="3" customFormat="1" x14ac:dyDescent="0.2">
      <c r="Y1553"/>
      <c r="Z1553"/>
      <c r="AA1553" s="28"/>
      <c r="AB1553"/>
      <c r="AC1553"/>
      <c r="AD1553"/>
      <c r="AE1553"/>
    </row>
    <row r="1554" spans="25:31" s="3" customFormat="1" x14ac:dyDescent="0.2">
      <c r="Y1554"/>
      <c r="Z1554"/>
      <c r="AA1554" s="28"/>
      <c r="AB1554"/>
      <c r="AC1554"/>
      <c r="AD1554"/>
      <c r="AE1554"/>
    </row>
    <row r="1555" spans="25:31" s="3" customFormat="1" x14ac:dyDescent="0.2">
      <c r="Y1555"/>
      <c r="Z1555"/>
      <c r="AA1555" s="28"/>
      <c r="AB1555"/>
      <c r="AC1555"/>
      <c r="AD1555"/>
      <c r="AE1555"/>
    </row>
    <row r="1556" spans="25:31" s="3" customFormat="1" x14ac:dyDescent="0.2">
      <c r="Y1556"/>
      <c r="Z1556"/>
      <c r="AA1556" s="28"/>
      <c r="AB1556"/>
      <c r="AC1556"/>
      <c r="AD1556"/>
      <c r="AE1556"/>
    </row>
    <row r="1557" spans="25:31" s="3" customFormat="1" x14ac:dyDescent="0.2">
      <c r="Y1557"/>
      <c r="Z1557"/>
      <c r="AA1557" s="28"/>
      <c r="AB1557"/>
      <c r="AC1557"/>
      <c r="AD1557"/>
      <c r="AE1557"/>
    </row>
    <row r="1558" spans="25:31" s="3" customFormat="1" x14ac:dyDescent="0.2">
      <c r="Y1558"/>
      <c r="Z1558"/>
      <c r="AA1558" s="28"/>
      <c r="AB1558"/>
      <c r="AC1558"/>
      <c r="AD1558"/>
      <c r="AE1558"/>
    </row>
    <row r="1559" spans="25:31" s="3" customFormat="1" x14ac:dyDescent="0.2">
      <c r="Y1559"/>
      <c r="Z1559"/>
      <c r="AA1559" s="28"/>
      <c r="AB1559"/>
      <c r="AC1559"/>
      <c r="AD1559"/>
      <c r="AE1559"/>
    </row>
    <row r="1560" spans="25:31" s="3" customFormat="1" x14ac:dyDescent="0.2">
      <c r="Y1560"/>
      <c r="Z1560"/>
      <c r="AA1560" s="28"/>
      <c r="AB1560"/>
      <c r="AC1560"/>
      <c r="AD1560"/>
      <c r="AE1560"/>
    </row>
    <row r="1561" spans="25:31" s="3" customFormat="1" x14ac:dyDescent="0.2">
      <c r="Y1561"/>
      <c r="Z1561"/>
      <c r="AA1561" s="28"/>
      <c r="AB1561"/>
      <c r="AC1561"/>
      <c r="AD1561"/>
      <c r="AE1561"/>
    </row>
    <row r="1562" spans="25:31" s="3" customFormat="1" x14ac:dyDescent="0.2">
      <c r="Y1562"/>
      <c r="Z1562"/>
      <c r="AA1562" s="28"/>
      <c r="AB1562"/>
      <c r="AC1562"/>
      <c r="AD1562"/>
      <c r="AE1562"/>
    </row>
    <row r="1563" spans="25:31" s="3" customFormat="1" x14ac:dyDescent="0.2">
      <c r="Y1563"/>
      <c r="Z1563"/>
      <c r="AA1563" s="28"/>
      <c r="AB1563"/>
      <c r="AC1563"/>
      <c r="AD1563"/>
      <c r="AE1563"/>
    </row>
    <row r="1564" spans="25:31" s="3" customFormat="1" x14ac:dyDescent="0.2">
      <c r="Y1564"/>
      <c r="Z1564"/>
      <c r="AA1564" s="28"/>
      <c r="AB1564"/>
      <c r="AC1564"/>
      <c r="AD1564"/>
      <c r="AE1564"/>
    </row>
    <row r="1565" spans="25:31" s="3" customFormat="1" x14ac:dyDescent="0.2">
      <c r="Y1565"/>
      <c r="Z1565"/>
      <c r="AA1565" s="28"/>
      <c r="AB1565"/>
      <c r="AC1565"/>
      <c r="AD1565"/>
      <c r="AE1565"/>
    </row>
    <row r="1566" spans="25:31" s="3" customFormat="1" x14ac:dyDescent="0.2">
      <c r="Y1566"/>
      <c r="Z1566"/>
      <c r="AA1566" s="28"/>
      <c r="AB1566"/>
      <c r="AC1566"/>
      <c r="AD1566"/>
      <c r="AE1566"/>
    </row>
    <row r="1567" spans="25:31" s="3" customFormat="1" x14ac:dyDescent="0.2">
      <c r="Y1567"/>
      <c r="Z1567"/>
      <c r="AA1567" s="28"/>
      <c r="AB1567"/>
      <c r="AC1567"/>
      <c r="AD1567"/>
      <c r="AE1567"/>
    </row>
    <row r="1568" spans="25:31" s="3" customFormat="1" x14ac:dyDescent="0.2">
      <c r="Y1568"/>
      <c r="Z1568"/>
      <c r="AA1568" s="28"/>
      <c r="AB1568"/>
      <c r="AC1568"/>
      <c r="AD1568"/>
      <c r="AE1568"/>
    </row>
    <row r="1569" spans="25:31" s="3" customFormat="1" x14ac:dyDescent="0.2">
      <c r="Y1569"/>
      <c r="Z1569"/>
      <c r="AA1569" s="28"/>
      <c r="AB1569"/>
      <c r="AC1569"/>
      <c r="AD1569"/>
      <c r="AE1569"/>
    </row>
    <row r="1570" spans="25:31" s="3" customFormat="1" x14ac:dyDescent="0.2">
      <c r="Y1570"/>
      <c r="Z1570"/>
      <c r="AA1570" s="28"/>
      <c r="AB1570"/>
      <c r="AC1570"/>
      <c r="AD1570"/>
      <c r="AE1570"/>
    </row>
    <row r="1571" spans="25:31" s="3" customFormat="1" x14ac:dyDescent="0.2">
      <c r="Y1571"/>
      <c r="Z1571"/>
      <c r="AA1571" s="28"/>
      <c r="AB1571"/>
      <c r="AC1571"/>
      <c r="AD1571"/>
      <c r="AE1571"/>
    </row>
    <row r="1572" spans="25:31" s="3" customFormat="1" x14ac:dyDescent="0.2">
      <c r="Y1572"/>
      <c r="Z1572"/>
      <c r="AA1572" s="28"/>
      <c r="AB1572"/>
      <c r="AC1572"/>
      <c r="AD1572"/>
      <c r="AE1572"/>
    </row>
    <row r="1573" spans="25:31" s="3" customFormat="1" x14ac:dyDescent="0.2">
      <c r="Y1573"/>
      <c r="Z1573"/>
      <c r="AA1573" s="28"/>
      <c r="AB1573"/>
      <c r="AC1573"/>
      <c r="AD1573"/>
      <c r="AE1573"/>
    </row>
    <row r="1574" spans="25:31" s="3" customFormat="1" x14ac:dyDescent="0.2">
      <c r="Y1574"/>
      <c r="Z1574"/>
      <c r="AA1574" s="28"/>
      <c r="AB1574"/>
      <c r="AC1574"/>
      <c r="AD1574"/>
      <c r="AE1574"/>
    </row>
    <row r="1575" spans="25:31" s="3" customFormat="1" x14ac:dyDescent="0.2">
      <c r="Y1575"/>
      <c r="Z1575"/>
      <c r="AA1575" s="28"/>
      <c r="AB1575"/>
      <c r="AC1575"/>
      <c r="AD1575"/>
      <c r="AE1575"/>
    </row>
    <row r="1576" spans="25:31" s="3" customFormat="1" x14ac:dyDescent="0.2">
      <c r="Y1576"/>
      <c r="Z1576"/>
      <c r="AA1576" s="28"/>
      <c r="AB1576"/>
      <c r="AC1576"/>
      <c r="AD1576"/>
      <c r="AE1576"/>
    </row>
    <row r="1577" spans="25:31" s="3" customFormat="1" x14ac:dyDescent="0.2">
      <c r="Y1577"/>
      <c r="Z1577"/>
      <c r="AA1577" s="28"/>
      <c r="AB1577"/>
      <c r="AC1577"/>
      <c r="AD1577"/>
      <c r="AE1577"/>
    </row>
    <row r="1578" spans="25:31" s="3" customFormat="1" x14ac:dyDescent="0.2">
      <c r="Y1578"/>
      <c r="Z1578"/>
      <c r="AA1578" s="28"/>
      <c r="AB1578"/>
      <c r="AC1578"/>
      <c r="AD1578"/>
      <c r="AE1578"/>
    </row>
    <row r="1579" spans="25:31" s="3" customFormat="1" x14ac:dyDescent="0.2">
      <c r="Y1579"/>
      <c r="Z1579"/>
      <c r="AA1579" s="28"/>
      <c r="AB1579"/>
      <c r="AC1579"/>
      <c r="AD1579"/>
      <c r="AE1579"/>
    </row>
    <row r="1580" spans="25:31" s="3" customFormat="1" x14ac:dyDescent="0.2">
      <c r="Y1580"/>
      <c r="Z1580"/>
      <c r="AA1580" s="28"/>
      <c r="AB1580"/>
      <c r="AC1580"/>
      <c r="AD1580"/>
      <c r="AE1580"/>
    </row>
    <row r="1581" spans="25:31" s="3" customFormat="1" x14ac:dyDescent="0.2">
      <c r="Y1581"/>
      <c r="Z1581"/>
      <c r="AA1581" s="28"/>
      <c r="AB1581"/>
      <c r="AC1581"/>
      <c r="AD1581"/>
      <c r="AE1581"/>
    </row>
    <row r="1582" spans="25:31" s="3" customFormat="1" x14ac:dyDescent="0.2">
      <c r="Y1582"/>
      <c r="Z1582"/>
      <c r="AA1582" s="28"/>
      <c r="AB1582"/>
      <c r="AC1582"/>
      <c r="AD1582"/>
      <c r="AE1582"/>
    </row>
    <row r="1583" spans="25:31" s="3" customFormat="1" x14ac:dyDescent="0.2">
      <c r="Y1583"/>
      <c r="Z1583"/>
      <c r="AA1583" s="28"/>
      <c r="AB1583"/>
      <c r="AC1583"/>
      <c r="AD1583"/>
      <c r="AE1583"/>
    </row>
    <row r="1584" spans="25:31" s="3" customFormat="1" x14ac:dyDescent="0.2">
      <c r="Y1584"/>
      <c r="Z1584"/>
      <c r="AA1584" s="28"/>
      <c r="AB1584"/>
      <c r="AC1584"/>
      <c r="AD1584"/>
      <c r="AE1584"/>
    </row>
    <row r="1585" spans="25:31" s="3" customFormat="1" x14ac:dyDescent="0.2">
      <c r="Y1585"/>
      <c r="Z1585"/>
      <c r="AA1585" s="28"/>
      <c r="AB1585"/>
      <c r="AC1585"/>
      <c r="AD1585"/>
      <c r="AE1585"/>
    </row>
    <row r="1586" spans="25:31" s="3" customFormat="1" x14ac:dyDescent="0.2">
      <c r="Y1586"/>
      <c r="Z1586"/>
      <c r="AA1586" s="28"/>
      <c r="AB1586"/>
      <c r="AC1586"/>
      <c r="AD1586"/>
      <c r="AE1586"/>
    </row>
    <row r="1587" spans="25:31" s="3" customFormat="1" x14ac:dyDescent="0.2">
      <c r="Y1587"/>
      <c r="Z1587"/>
      <c r="AA1587" s="28"/>
      <c r="AB1587"/>
      <c r="AC1587"/>
      <c r="AD1587"/>
      <c r="AE1587"/>
    </row>
    <row r="1588" spans="25:31" s="3" customFormat="1" x14ac:dyDescent="0.2">
      <c r="Y1588"/>
      <c r="Z1588"/>
      <c r="AA1588" s="28"/>
      <c r="AB1588"/>
      <c r="AC1588"/>
      <c r="AD1588"/>
      <c r="AE1588"/>
    </row>
    <row r="1589" spans="25:31" s="3" customFormat="1" x14ac:dyDescent="0.2">
      <c r="Y1589"/>
      <c r="Z1589"/>
      <c r="AA1589" s="28"/>
      <c r="AB1589"/>
      <c r="AC1589"/>
      <c r="AD1589"/>
      <c r="AE1589"/>
    </row>
    <row r="1590" spans="25:31" s="3" customFormat="1" x14ac:dyDescent="0.2">
      <c r="Y1590"/>
      <c r="Z1590"/>
      <c r="AA1590" s="28"/>
      <c r="AB1590"/>
      <c r="AC1590"/>
      <c r="AD1590"/>
      <c r="AE1590"/>
    </row>
    <row r="1591" spans="25:31" s="3" customFormat="1" x14ac:dyDescent="0.2">
      <c r="Y1591"/>
      <c r="Z1591"/>
      <c r="AA1591" s="28"/>
      <c r="AB1591"/>
      <c r="AC1591"/>
      <c r="AD1591"/>
      <c r="AE1591"/>
    </row>
    <row r="1592" spans="25:31" s="3" customFormat="1" x14ac:dyDescent="0.2">
      <c r="Y1592"/>
      <c r="Z1592"/>
      <c r="AA1592" s="28"/>
      <c r="AB1592"/>
      <c r="AC1592"/>
      <c r="AD1592"/>
      <c r="AE1592"/>
    </row>
    <row r="1593" spans="25:31" s="3" customFormat="1" x14ac:dyDescent="0.2">
      <c r="Y1593"/>
      <c r="Z1593"/>
      <c r="AA1593" s="28"/>
      <c r="AB1593"/>
      <c r="AC1593"/>
      <c r="AD1593"/>
      <c r="AE1593"/>
    </row>
    <row r="1594" spans="25:31" s="3" customFormat="1" x14ac:dyDescent="0.2">
      <c r="Y1594"/>
      <c r="Z1594"/>
      <c r="AA1594" s="28"/>
      <c r="AB1594"/>
      <c r="AC1594"/>
      <c r="AD1594"/>
      <c r="AE1594"/>
    </row>
    <row r="1595" spans="25:31" s="3" customFormat="1" x14ac:dyDescent="0.2">
      <c r="Y1595"/>
      <c r="Z1595"/>
      <c r="AA1595" s="28"/>
      <c r="AB1595"/>
      <c r="AC1595"/>
      <c r="AD1595"/>
      <c r="AE1595"/>
    </row>
    <row r="1596" spans="25:31" s="3" customFormat="1" x14ac:dyDescent="0.2">
      <c r="Y1596"/>
      <c r="Z1596"/>
      <c r="AA1596" s="28"/>
      <c r="AB1596"/>
      <c r="AC1596"/>
      <c r="AD1596"/>
      <c r="AE1596"/>
    </row>
    <row r="1597" spans="25:31" s="3" customFormat="1" x14ac:dyDescent="0.2">
      <c r="Y1597"/>
      <c r="Z1597"/>
      <c r="AA1597" s="28"/>
      <c r="AB1597"/>
      <c r="AC1597"/>
      <c r="AD1597"/>
      <c r="AE1597"/>
    </row>
    <row r="1598" spans="25:31" s="3" customFormat="1" x14ac:dyDescent="0.2">
      <c r="Y1598"/>
      <c r="Z1598"/>
      <c r="AA1598" s="28"/>
      <c r="AB1598"/>
      <c r="AC1598"/>
      <c r="AD1598"/>
      <c r="AE1598"/>
    </row>
    <row r="1599" spans="25:31" s="3" customFormat="1" x14ac:dyDescent="0.2">
      <c r="Y1599"/>
      <c r="Z1599"/>
      <c r="AA1599" s="28"/>
      <c r="AB1599"/>
      <c r="AC1599"/>
      <c r="AD1599"/>
      <c r="AE1599"/>
    </row>
    <row r="1600" spans="25:31" s="3" customFormat="1" x14ac:dyDescent="0.2">
      <c r="Y1600"/>
      <c r="Z1600"/>
      <c r="AA1600" s="28"/>
      <c r="AB1600"/>
      <c r="AC1600"/>
      <c r="AD1600"/>
      <c r="AE1600"/>
    </row>
    <row r="1601" spans="25:31" s="3" customFormat="1" x14ac:dyDescent="0.2">
      <c r="Y1601"/>
      <c r="Z1601"/>
      <c r="AA1601" s="28"/>
      <c r="AB1601"/>
      <c r="AC1601"/>
      <c r="AD1601"/>
      <c r="AE1601"/>
    </row>
    <row r="1602" spans="25:31" s="3" customFormat="1" x14ac:dyDescent="0.2">
      <c r="Y1602"/>
      <c r="Z1602"/>
      <c r="AA1602" s="28"/>
      <c r="AB1602"/>
      <c r="AC1602"/>
      <c r="AD1602"/>
      <c r="AE1602"/>
    </row>
    <row r="1603" spans="25:31" s="3" customFormat="1" x14ac:dyDescent="0.2">
      <c r="Y1603"/>
      <c r="Z1603"/>
      <c r="AA1603" s="28"/>
      <c r="AB1603"/>
      <c r="AC1603"/>
      <c r="AD1603"/>
      <c r="AE1603"/>
    </row>
    <row r="1604" spans="25:31" s="3" customFormat="1" x14ac:dyDescent="0.2">
      <c r="Y1604"/>
      <c r="Z1604"/>
      <c r="AA1604" s="28"/>
      <c r="AB1604"/>
      <c r="AC1604"/>
      <c r="AD1604"/>
      <c r="AE1604"/>
    </row>
    <row r="1605" spans="25:31" s="3" customFormat="1" x14ac:dyDescent="0.2">
      <c r="Y1605"/>
      <c r="Z1605"/>
      <c r="AA1605" s="28"/>
      <c r="AB1605"/>
      <c r="AC1605"/>
      <c r="AD1605"/>
      <c r="AE1605"/>
    </row>
    <row r="1606" spans="25:31" s="3" customFormat="1" x14ac:dyDescent="0.2">
      <c r="Y1606"/>
      <c r="Z1606"/>
      <c r="AA1606" s="28"/>
      <c r="AB1606"/>
      <c r="AC1606"/>
      <c r="AD1606"/>
      <c r="AE1606"/>
    </row>
    <row r="1607" spans="25:31" s="3" customFormat="1" x14ac:dyDescent="0.2">
      <c r="Y1607"/>
      <c r="Z1607"/>
      <c r="AA1607" s="28"/>
      <c r="AB1607"/>
      <c r="AC1607"/>
      <c r="AD1607"/>
      <c r="AE1607"/>
    </row>
    <row r="1608" spans="25:31" s="3" customFormat="1" x14ac:dyDescent="0.2">
      <c r="Y1608"/>
      <c r="Z1608"/>
      <c r="AA1608" s="28"/>
      <c r="AB1608"/>
      <c r="AC1608"/>
      <c r="AD1608"/>
      <c r="AE1608"/>
    </row>
    <row r="1609" spans="25:31" s="3" customFormat="1" x14ac:dyDescent="0.2">
      <c r="Y1609"/>
      <c r="Z1609"/>
      <c r="AA1609" s="28"/>
      <c r="AB1609"/>
      <c r="AC1609"/>
      <c r="AD1609"/>
      <c r="AE1609"/>
    </row>
    <row r="1610" spans="25:31" s="3" customFormat="1" x14ac:dyDescent="0.2">
      <c r="Y1610"/>
      <c r="Z1610"/>
      <c r="AA1610" s="28"/>
      <c r="AB1610"/>
      <c r="AC1610"/>
      <c r="AD1610"/>
      <c r="AE1610"/>
    </row>
    <row r="1611" spans="25:31" s="3" customFormat="1" x14ac:dyDescent="0.2">
      <c r="Y1611"/>
      <c r="Z1611"/>
      <c r="AA1611" s="28"/>
      <c r="AB1611"/>
      <c r="AC1611"/>
      <c r="AD1611"/>
      <c r="AE1611"/>
    </row>
    <row r="1612" spans="25:31" s="3" customFormat="1" x14ac:dyDescent="0.2">
      <c r="Y1612"/>
      <c r="Z1612"/>
      <c r="AA1612" s="28"/>
      <c r="AB1612"/>
      <c r="AC1612"/>
      <c r="AD1612"/>
      <c r="AE1612"/>
    </row>
    <row r="1613" spans="25:31" s="3" customFormat="1" x14ac:dyDescent="0.2">
      <c r="Y1613"/>
      <c r="Z1613"/>
      <c r="AA1613" s="28"/>
      <c r="AB1613"/>
      <c r="AC1613"/>
      <c r="AD1613"/>
      <c r="AE1613"/>
    </row>
    <row r="1614" spans="25:31" s="3" customFormat="1" x14ac:dyDescent="0.2">
      <c r="Y1614"/>
      <c r="Z1614"/>
      <c r="AA1614" s="28"/>
      <c r="AB1614"/>
      <c r="AC1614"/>
      <c r="AD1614"/>
      <c r="AE1614"/>
    </row>
    <row r="1615" spans="25:31" s="3" customFormat="1" x14ac:dyDescent="0.2">
      <c r="Y1615"/>
      <c r="Z1615"/>
      <c r="AA1615" s="28"/>
      <c r="AB1615"/>
      <c r="AC1615"/>
      <c r="AD1615"/>
      <c r="AE1615"/>
    </row>
    <row r="1616" spans="25:31" s="3" customFormat="1" x14ac:dyDescent="0.2">
      <c r="Y1616"/>
      <c r="Z1616"/>
      <c r="AA1616" s="28"/>
      <c r="AB1616"/>
      <c r="AC1616"/>
      <c r="AD1616"/>
      <c r="AE1616"/>
    </row>
    <row r="1617" spans="25:31" s="3" customFormat="1" x14ac:dyDescent="0.2">
      <c r="Y1617"/>
      <c r="Z1617"/>
      <c r="AA1617" s="28"/>
      <c r="AB1617"/>
      <c r="AC1617"/>
      <c r="AD1617"/>
      <c r="AE1617"/>
    </row>
    <row r="1618" spans="25:31" s="3" customFormat="1" x14ac:dyDescent="0.2">
      <c r="Y1618"/>
      <c r="Z1618"/>
      <c r="AA1618" s="28"/>
      <c r="AB1618"/>
      <c r="AC1618"/>
      <c r="AD1618"/>
      <c r="AE1618"/>
    </row>
    <row r="1619" spans="25:31" s="3" customFormat="1" x14ac:dyDescent="0.2">
      <c r="Y1619"/>
      <c r="Z1619"/>
      <c r="AA1619" s="28"/>
      <c r="AB1619"/>
      <c r="AC1619"/>
      <c r="AD1619"/>
      <c r="AE1619"/>
    </row>
    <row r="1620" spans="25:31" s="3" customFormat="1" x14ac:dyDescent="0.2">
      <c r="Y1620"/>
      <c r="Z1620"/>
      <c r="AA1620" s="28"/>
      <c r="AB1620"/>
      <c r="AC1620"/>
      <c r="AD1620"/>
      <c r="AE1620"/>
    </row>
    <row r="1621" spans="25:31" s="3" customFormat="1" x14ac:dyDescent="0.2">
      <c r="Y1621"/>
      <c r="Z1621"/>
      <c r="AA1621" s="28"/>
      <c r="AB1621"/>
      <c r="AC1621"/>
      <c r="AD1621"/>
      <c r="AE1621"/>
    </row>
    <row r="1622" spans="25:31" s="3" customFormat="1" x14ac:dyDescent="0.2">
      <c r="Y1622"/>
      <c r="Z1622"/>
      <c r="AA1622" s="28"/>
      <c r="AB1622"/>
      <c r="AC1622"/>
      <c r="AD1622"/>
      <c r="AE1622"/>
    </row>
    <row r="1623" spans="25:31" s="3" customFormat="1" x14ac:dyDescent="0.2">
      <c r="Y1623"/>
      <c r="Z1623"/>
      <c r="AA1623" s="28"/>
      <c r="AB1623"/>
      <c r="AC1623"/>
      <c r="AD1623"/>
      <c r="AE1623"/>
    </row>
    <row r="1624" spans="25:31" s="3" customFormat="1" x14ac:dyDescent="0.2">
      <c r="Y1624"/>
      <c r="Z1624"/>
      <c r="AA1624" s="28"/>
      <c r="AB1624"/>
      <c r="AC1624"/>
      <c r="AD1624"/>
      <c r="AE1624"/>
    </row>
    <row r="1625" spans="25:31" s="3" customFormat="1" x14ac:dyDescent="0.2">
      <c r="Y1625"/>
      <c r="Z1625"/>
      <c r="AA1625" s="28"/>
      <c r="AB1625"/>
      <c r="AC1625"/>
      <c r="AD1625"/>
      <c r="AE1625"/>
    </row>
    <row r="1626" spans="25:31" s="3" customFormat="1" x14ac:dyDescent="0.2">
      <c r="Y1626"/>
      <c r="Z1626"/>
      <c r="AA1626" s="28"/>
      <c r="AB1626"/>
      <c r="AC1626"/>
      <c r="AD1626"/>
      <c r="AE1626"/>
    </row>
    <row r="1627" spans="25:31" s="3" customFormat="1" x14ac:dyDescent="0.2">
      <c r="Y1627"/>
      <c r="Z1627"/>
      <c r="AA1627" s="28"/>
      <c r="AB1627"/>
      <c r="AC1627"/>
      <c r="AD1627"/>
      <c r="AE1627"/>
    </row>
    <row r="1628" spans="25:31" s="3" customFormat="1" x14ac:dyDescent="0.2">
      <c r="Y1628"/>
      <c r="Z1628"/>
      <c r="AA1628" s="28"/>
      <c r="AB1628"/>
      <c r="AC1628"/>
      <c r="AD1628"/>
      <c r="AE1628"/>
    </row>
    <row r="1629" spans="25:31" s="3" customFormat="1" x14ac:dyDescent="0.2">
      <c r="Y1629"/>
      <c r="Z1629"/>
      <c r="AA1629" s="28"/>
      <c r="AB1629"/>
      <c r="AC1629"/>
      <c r="AD1629"/>
      <c r="AE1629"/>
    </row>
    <row r="1630" spans="25:31" s="3" customFormat="1" x14ac:dyDescent="0.2">
      <c r="Y1630"/>
      <c r="Z1630"/>
      <c r="AA1630" s="28"/>
      <c r="AB1630"/>
      <c r="AC1630"/>
      <c r="AD1630"/>
      <c r="AE1630"/>
    </row>
    <row r="1631" spans="25:31" s="3" customFormat="1" x14ac:dyDescent="0.2">
      <c r="Y1631"/>
      <c r="Z1631"/>
      <c r="AA1631" s="28"/>
      <c r="AB1631"/>
      <c r="AC1631"/>
      <c r="AD1631"/>
      <c r="AE1631"/>
    </row>
    <row r="1632" spans="25:31" s="3" customFormat="1" x14ac:dyDescent="0.2">
      <c r="Y1632"/>
      <c r="Z1632"/>
      <c r="AA1632" s="28"/>
      <c r="AB1632"/>
      <c r="AC1632"/>
      <c r="AD1632"/>
      <c r="AE1632"/>
    </row>
    <row r="1633" spans="25:31" s="3" customFormat="1" x14ac:dyDescent="0.2">
      <c r="Y1633"/>
      <c r="Z1633"/>
      <c r="AA1633" s="28"/>
      <c r="AB1633"/>
      <c r="AC1633"/>
      <c r="AD1633"/>
      <c r="AE1633"/>
    </row>
    <row r="1634" spans="25:31" s="3" customFormat="1" x14ac:dyDescent="0.2">
      <c r="Y1634"/>
      <c r="Z1634"/>
      <c r="AA1634" s="28"/>
      <c r="AB1634"/>
      <c r="AC1634"/>
      <c r="AD1634"/>
      <c r="AE1634"/>
    </row>
    <row r="1635" spans="25:31" s="3" customFormat="1" x14ac:dyDescent="0.2">
      <c r="Y1635"/>
      <c r="Z1635"/>
      <c r="AA1635" s="28"/>
      <c r="AB1635"/>
      <c r="AC1635"/>
      <c r="AD1635"/>
      <c r="AE1635"/>
    </row>
    <row r="1636" spans="25:31" s="3" customFormat="1" x14ac:dyDescent="0.2">
      <c r="Y1636"/>
      <c r="Z1636"/>
      <c r="AA1636" s="28"/>
      <c r="AB1636"/>
      <c r="AC1636"/>
      <c r="AD1636"/>
      <c r="AE1636"/>
    </row>
    <row r="1637" spans="25:31" s="3" customFormat="1" x14ac:dyDescent="0.2">
      <c r="Y1637"/>
      <c r="Z1637"/>
      <c r="AA1637" s="28"/>
      <c r="AB1637"/>
      <c r="AC1637"/>
      <c r="AD1637"/>
      <c r="AE1637"/>
    </row>
    <row r="1638" spans="25:31" s="3" customFormat="1" x14ac:dyDescent="0.2">
      <c r="Y1638"/>
      <c r="Z1638"/>
      <c r="AA1638" s="28"/>
      <c r="AB1638"/>
      <c r="AC1638"/>
      <c r="AD1638"/>
      <c r="AE1638"/>
    </row>
    <row r="1639" spans="25:31" s="3" customFormat="1" x14ac:dyDescent="0.2">
      <c r="Y1639"/>
      <c r="Z1639"/>
      <c r="AA1639" s="28"/>
      <c r="AB1639"/>
      <c r="AC1639"/>
      <c r="AD1639"/>
      <c r="AE1639"/>
    </row>
    <row r="1640" spans="25:31" s="3" customFormat="1" x14ac:dyDescent="0.2">
      <c r="Y1640"/>
      <c r="Z1640"/>
      <c r="AA1640" s="28"/>
      <c r="AB1640"/>
      <c r="AC1640"/>
      <c r="AD1640"/>
      <c r="AE1640"/>
    </row>
    <row r="1641" spans="25:31" s="3" customFormat="1" x14ac:dyDescent="0.2">
      <c r="Y1641"/>
      <c r="Z1641"/>
      <c r="AA1641" s="28"/>
      <c r="AB1641"/>
      <c r="AC1641"/>
      <c r="AD1641"/>
      <c r="AE1641"/>
    </row>
    <row r="1642" spans="25:31" s="3" customFormat="1" x14ac:dyDescent="0.2">
      <c r="Y1642"/>
      <c r="Z1642"/>
      <c r="AA1642" s="28"/>
      <c r="AB1642"/>
      <c r="AC1642"/>
      <c r="AD1642"/>
      <c r="AE1642"/>
    </row>
    <row r="1643" spans="25:31" s="3" customFormat="1" x14ac:dyDescent="0.2">
      <c r="Y1643"/>
      <c r="Z1643"/>
      <c r="AA1643" s="28"/>
      <c r="AB1643"/>
      <c r="AC1643"/>
      <c r="AD1643"/>
      <c r="AE1643"/>
    </row>
    <row r="1644" spans="25:31" s="3" customFormat="1" x14ac:dyDescent="0.2">
      <c r="Y1644"/>
      <c r="Z1644"/>
      <c r="AA1644" s="28"/>
      <c r="AB1644"/>
      <c r="AC1644"/>
      <c r="AD1644"/>
      <c r="AE1644"/>
    </row>
    <row r="1645" spans="25:31" s="3" customFormat="1" x14ac:dyDescent="0.2">
      <c r="Y1645"/>
      <c r="Z1645"/>
      <c r="AA1645" s="28"/>
      <c r="AB1645"/>
      <c r="AC1645"/>
      <c r="AD1645"/>
      <c r="AE1645"/>
    </row>
    <row r="1646" spans="25:31" s="3" customFormat="1" x14ac:dyDescent="0.2">
      <c r="Y1646"/>
      <c r="Z1646"/>
      <c r="AA1646" s="28"/>
      <c r="AB1646"/>
      <c r="AC1646"/>
      <c r="AD1646"/>
      <c r="AE1646"/>
    </row>
    <row r="1647" spans="25:31" s="3" customFormat="1" x14ac:dyDescent="0.2">
      <c r="Y1647"/>
      <c r="Z1647"/>
      <c r="AA1647" s="28"/>
      <c r="AB1647"/>
      <c r="AC1647"/>
      <c r="AD1647"/>
      <c r="AE1647"/>
    </row>
    <row r="1648" spans="25:31" s="3" customFormat="1" x14ac:dyDescent="0.2">
      <c r="Y1648"/>
      <c r="Z1648"/>
      <c r="AA1648" s="28"/>
      <c r="AB1648"/>
      <c r="AC1648"/>
      <c r="AD1648"/>
      <c r="AE1648"/>
    </row>
    <row r="1649" spans="25:31" s="3" customFormat="1" x14ac:dyDescent="0.2">
      <c r="Y1649"/>
      <c r="Z1649"/>
      <c r="AA1649" s="28"/>
      <c r="AB1649"/>
      <c r="AC1649"/>
      <c r="AD1649"/>
      <c r="AE1649"/>
    </row>
    <row r="1650" spans="25:31" s="3" customFormat="1" x14ac:dyDescent="0.2">
      <c r="Y1650"/>
      <c r="Z1650"/>
      <c r="AA1650" s="28"/>
      <c r="AB1650"/>
      <c r="AC1650"/>
      <c r="AD1650"/>
      <c r="AE1650"/>
    </row>
    <row r="1651" spans="25:31" s="3" customFormat="1" x14ac:dyDescent="0.2">
      <c r="Y1651"/>
      <c r="Z1651"/>
      <c r="AA1651" s="28"/>
      <c r="AB1651"/>
      <c r="AC1651"/>
      <c r="AD1651"/>
      <c r="AE1651"/>
    </row>
    <row r="1652" spans="25:31" s="3" customFormat="1" x14ac:dyDescent="0.2">
      <c r="Y1652"/>
      <c r="Z1652"/>
      <c r="AA1652" s="28"/>
      <c r="AB1652"/>
      <c r="AC1652"/>
      <c r="AD1652"/>
      <c r="AE1652"/>
    </row>
    <row r="1653" spans="25:31" s="3" customFormat="1" x14ac:dyDescent="0.2">
      <c r="Y1653"/>
      <c r="Z1653"/>
      <c r="AA1653" s="28"/>
      <c r="AB1653"/>
      <c r="AC1653"/>
      <c r="AD1653"/>
      <c r="AE1653"/>
    </row>
    <row r="1654" spans="25:31" s="3" customFormat="1" x14ac:dyDescent="0.2">
      <c r="Y1654"/>
      <c r="Z1654"/>
      <c r="AA1654" s="28"/>
      <c r="AB1654"/>
      <c r="AC1654"/>
      <c r="AD1654"/>
      <c r="AE1654"/>
    </row>
    <row r="1655" spans="25:31" s="3" customFormat="1" x14ac:dyDescent="0.2">
      <c r="Y1655"/>
      <c r="Z1655"/>
      <c r="AA1655" s="28"/>
      <c r="AB1655"/>
      <c r="AC1655"/>
      <c r="AD1655"/>
      <c r="AE1655"/>
    </row>
    <row r="1656" spans="25:31" s="3" customFormat="1" x14ac:dyDescent="0.2">
      <c r="Y1656"/>
      <c r="Z1656"/>
      <c r="AA1656" s="28"/>
      <c r="AB1656"/>
      <c r="AC1656"/>
      <c r="AD1656"/>
      <c r="AE1656"/>
    </row>
    <row r="1657" spans="25:31" s="3" customFormat="1" x14ac:dyDescent="0.2">
      <c r="Y1657"/>
      <c r="Z1657"/>
      <c r="AA1657" s="28"/>
      <c r="AB1657"/>
      <c r="AC1657"/>
      <c r="AD1657"/>
      <c r="AE1657"/>
    </row>
    <row r="1658" spans="25:31" s="3" customFormat="1" x14ac:dyDescent="0.2">
      <c r="Y1658"/>
      <c r="Z1658"/>
      <c r="AA1658" s="28"/>
      <c r="AB1658"/>
      <c r="AC1658"/>
      <c r="AD1658"/>
      <c r="AE1658"/>
    </row>
    <row r="1659" spans="25:31" s="3" customFormat="1" x14ac:dyDescent="0.2">
      <c r="Y1659"/>
      <c r="Z1659"/>
      <c r="AA1659" s="28"/>
      <c r="AB1659"/>
      <c r="AC1659"/>
      <c r="AD1659"/>
      <c r="AE1659"/>
    </row>
    <row r="1660" spans="25:31" s="3" customFormat="1" x14ac:dyDescent="0.2">
      <c r="Y1660"/>
      <c r="Z1660"/>
      <c r="AA1660" s="28"/>
      <c r="AB1660"/>
      <c r="AC1660"/>
      <c r="AD1660"/>
      <c r="AE1660"/>
    </row>
    <row r="1661" spans="25:31" s="3" customFormat="1" x14ac:dyDescent="0.2">
      <c r="Y1661"/>
      <c r="Z1661"/>
      <c r="AA1661" s="28"/>
      <c r="AB1661"/>
      <c r="AC1661"/>
      <c r="AD1661"/>
      <c r="AE1661"/>
    </row>
    <row r="1662" spans="25:31" s="3" customFormat="1" x14ac:dyDescent="0.2">
      <c r="Y1662"/>
      <c r="Z1662"/>
      <c r="AA1662" s="28"/>
      <c r="AB1662"/>
      <c r="AC1662"/>
      <c r="AD1662"/>
      <c r="AE1662"/>
    </row>
    <row r="1663" spans="25:31" s="3" customFormat="1" x14ac:dyDescent="0.2">
      <c r="Y1663"/>
      <c r="Z1663"/>
      <c r="AA1663" s="28"/>
      <c r="AB1663"/>
      <c r="AC1663"/>
      <c r="AD1663"/>
      <c r="AE1663"/>
    </row>
    <row r="1664" spans="25:31" s="3" customFormat="1" x14ac:dyDescent="0.2">
      <c r="Y1664"/>
      <c r="Z1664"/>
      <c r="AA1664" s="28"/>
      <c r="AB1664"/>
      <c r="AC1664"/>
      <c r="AD1664"/>
      <c r="AE1664"/>
    </row>
    <row r="1665" spans="25:31" s="3" customFormat="1" x14ac:dyDescent="0.2">
      <c r="Y1665"/>
      <c r="Z1665"/>
      <c r="AA1665" s="28"/>
      <c r="AB1665"/>
      <c r="AC1665"/>
      <c r="AD1665"/>
      <c r="AE1665"/>
    </row>
    <row r="1666" spans="25:31" s="3" customFormat="1" x14ac:dyDescent="0.2">
      <c r="Y1666"/>
      <c r="Z1666"/>
      <c r="AA1666" s="28"/>
      <c r="AB1666"/>
      <c r="AC1666"/>
      <c r="AD1666"/>
      <c r="AE1666"/>
    </row>
    <row r="1667" spans="25:31" s="3" customFormat="1" x14ac:dyDescent="0.2">
      <c r="Y1667"/>
      <c r="Z1667"/>
      <c r="AA1667" s="28"/>
      <c r="AB1667"/>
      <c r="AC1667"/>
      <c r="AD1667"/>
      <c r="AE1667"/>
    </row>
    <row r="1668" spans="25:31" s="3" customFormat="1" x14ac:dyDescent="0.2">
      <c r="Y1668"/>
      <c r="Z1668"/>
      <c r="AA1668" s="28"/>
      <c r="AB1668"/>
      <c r="AC1668"/>
      <c r="AD1668"/>
      <c r="AE1668"/>
    </row>
    <row r="1669" spans="25:31" s="3" customFormat="1" x14ac:dyDescent="0.2">
      <c r="Y1669"/>
      <c r="Z1669"/>
      <c r="AA1669" s="28"/>
      <c r="AB1669"/>
      <c r="AC1669"/>
      <c r="AD1669"/>
      <c r="AE1669"/>
    </row>
    <row r="1670" spans="25:31" s="3" customFormat="1" x14ac:dyDescent="0.2">
      <c r="Y1670"/>
      <c r="Z1670"/>
      <c r="AA1670" s="28"/>
      <c r="AB1670"/>
      <c r="AC1670"/>
      <c r="AD1670"/>
      <c r="AE1670"/>
    </row>
    <row r="1671" spans="25:31" s="3" customFormat="1" x14ac:dyDescent="0.2">
      <c r="Y1671"/>
      <c r="Z1671"/>
      <c r="AA1671" s="28"/>
      <c r="AB1671"/>
      <c r="AC1671"/>
      <c r="AD1671"/>
      <c r="AE1671"/>
    </row>
    <row r="1672" spans="25:31" s="3" customFormat="1" x14ac:dyDescent="0.2">
      <c r="Y1672"/>
      <c r="Z1672"/>
      <c r="AA1672" s="28"/>
      <c r="AB1672"/>
      <c r="AC1672"/>
      <c r="AD1672"/>
      <c r="AE1672"/>
    </row>
    <row r="1673" spans="25:31" s="3" customFormat="1" x14ac:dyDescent="0.2">
      <c r="Y1673"/>
      <c r="Z1673"/>
      <c r="AA1673" s="28"/>
      <c r="AB1673"/>
      <c r="AC1673"/>
      <c r="AD1673"/>
      <c r="AE1673"/>
    </row>
    <row r="1674" spans="25:31" s="3" customFormat="1" x14ac:dyDescent="0.2">
      <c r="Y1674"/>
      <c r="Z1674"/>
      <c r="AA1674" s="28"/>
      <c r="AB1674"/>
      <c r="AC1674"/>
      <c r="AD1674"/>
      <c r="AE1674"/>
    </row>
    <row r="1675" spans="25:31" s="3" customFormat="1" x14ac:dyDescent="0.2">
      <c r="Y1675"/>
      <c r="Z1675"/>
      <c r="AA1675" s="28"/>
      <c r="AB1675"/>
      <c r="AC1675"/>
      <c r="AD1675"/>
      <c r="AE1675"/>
    </row>
    <row r="1676" spans="25:31" s="3" customFormat="1" x14ac:dyDescent="0.2">
      <c r="Y1676"/>
      <c r="Z1676"/>
      <c r="AA1676" s="28"/>
      <c r="AB1676"/>
      <c r="AC1676"/>
      <c r="AD1676"/>
      <c r="AE1676"/>
    </row>
    <row r="1677" spans="25:31" s="3" customFormat="1" x14ac:dyDescent="0.2">
      <c r="Y1677"/>
      <c r="Z1677"/>
      <c r="AA1677" s="28"/>
      <c r="AB1677"/>
      <c r="AC1677"/>
      <c r="AD1677"/>
      <c r="AE16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Scoring_Info</vt:lpstr>
      <vt:lpstr>Subj_notes</vt:lpstr>
      <vt:lpstr>Subj_Info</vt:lpstr>
      <vt:lpstr>v1_Questionnaire_raw_data</vt:lpstr>
      <vt:lpstr>Full_v1_Questionnaire_Data</vt:lpstr>
    </vt:vector>
  </TitlesOfParts>
  <Company>Northwestern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Taha Abdullah</dc:creator>
  <cp:lastModifiedBy>Paulo Branco</cp:lastModifiedBy>
  <dcterms:created xsi:type="dcterms:W3CDTF">2018-06-21T18:20:36Z</dcterms:created>
  <dcterms:modified xsi:type="dcterms:W3CDTF">2020-12-31T04:07:22Z</dcterms:modified>
</cp:coreProperties>
</file>