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_Documents\Knowledge\Syllabus And Lecture\Time Series\Project\Time Series Project\"/>
    </mc:Choice>
  </mc:AlternateContent>
  <bookViews>
    <workbookView xWindow="0" yWindow="0" windowWidth="20490" windowHeight="7755" activeTab="1"/>
  </bookViews>
  <sheets>
    <sheet name="AR(2) Fitted Values and Graph" sheetId="1" r:id="rId1"/>
    <sheet name="Forecast" sheetId="6" r:id="rId2"/>
  </sheets>
  <definedNames>
    <definedName name="xlm_50_1" localSheetId="0">"'{""wkbk"":""Armafitting.xlsx"",""wksheet"":""AR(2) Fitted Values and Graph"",""data_range"":""$A$1:$I$170"",""has_header"":true,""input_cols"":[{""varName"":""at""},{""varName"":""Fitted AR(2) = ø1Xt-1 + ø2Xt-2""},{""varName"":""Xt = ø1Xt-1 + ø2Xt-2 + at""},{""varName"":""Trend Line""}"</definedName>
    <definedName name="xlm_50_2" localSheetId="0">"',{""varName"":""AR(2)+Trend-at""},{""varName"":""AR(2)_Complete_Model_Fitted""},{""varName"":""Raw Values""}],""firstRow"":1,""rows"":169,""tsSelectedVar"":{""varId"":1,""varName"":""Xt"",""colDescr"":{""dataRowCount"":169,""flags"":16,""uniqueValsCount"":169,""varId"":1}},""tsTimeVar"":{"""</definedName>
    <definedName name="xlm_50_3" localSheetId="0">"'varId"":0,""varName"":""Time"",""colDescr"":{""dataRowCount"":169,""flags"":32,""uniqueValsCount"":169,""varId"":0}},""isPartitionSheet"":false,""optimize"":true,""giveForecast"":true,""numForecasts"":3}"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3" i="6" l="1"/>
  <c r="D4" i="6"/>
  <c r="D2" i="6"/>
  <c r="E2" i="6" s="1"/>
  <c r="F149" i="1"/>
  <c r="C4" i="6"/>
  <c r="G149" i="1"/>
  <c r="F8" i="1"/>
  <c r="C3" i="6"/>
  <c r="C2" i="6"/>
  <c r="B2" i="6"/>
  <c r="B3" i="6" s="1"/>
  <c r="B4" i="6" s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4" i="1"/>
  <c r="G3" i="1"/>
  <c r="G5" i="1"/>
  <c r="G6" i="1"/>
  <c r="G7" i="1"/>
  <c r="G9" i="1"/>
  <c r="G10" i="1"/>
  <c r="G11" i="1"/>
  <c r="G13" i="1"/>
  <c r="G14" i="1"/>
  <c r="G15" i="1"/>
  <c r="G17" i="1"/>
  <c r="G18" i="1"/>
  <c r="G19" i="1"/>
  <c r="G21" i="1"/>
  <c r="G22" i="1"/>
  <c r="G23" i="1"/>
  <c r="G25" i="1"/>
  <c r="G26" i="1"/>
  <c r="G27" i="1"/>
  <c r="G29" i="1"/>
  <c r="G30" i="1"/>
  <c r="G31" i="1"/>
  <c r="G33" i="1"/>
  <c r="G34" i="1"/>
  <c r="G35" i="1"/>
  <c r="G37" i="1"/>
  <c r="G38" i="1"/>
  <c r="G39" i="1"/>
  <c r="G41" i="1"/>
  <c r="G42" i="1"/>
  <c r="G43" i="1"/>
  <c r="G45" i="1"/>
  <c r="G46" i="1"/>
  <c r="G47" i="1"/>
  <c r="G49" i="1"/>
  <c r="G50" i="1"/>
  <c r="G51" i="1"/>
  <c r="G53" i="1"/>
  <c r="G54" i="1"/>
  <c r="G55" i="1"/>
  <c r="G57" i="1"/>
  <c r="G58" i="1"/>
  <c r="G59" i="1"/>
  <c r="G61" i="1"/>
  <c r="G62" i="1"/>
  <c r="G63" i="1"/>
  <c r="G65" i="1"/>
  <c r="G66" i="1"/>
  <c r="G67" i="1"/>
  <c r="G69" i="1"/>
  <c r="G70" i="1"/>
  <c r="G71" i="1"/>
  <c r="G73" i="1"/>
  <c r="G74" i="1"/>
  <c r="G75" i="1"/>
  <c r="G77" i="1"/>
  <c r="G78" i="1"/>
  <c r="G79" i="1"/>
  <c r="G81" i="1"/>
  <c r="G82" i="1"/>
  <c r="G83" i="1"/>
  <c r="G85" i="1"/>
  <c r="G86" i="1"/>
  <c r="G87" i="1"/>
  <c r="G89" i="1"/>
  <c r="G90" i="1"/>
  <c r="G91" i="1"/>
  <c r="G93" i="1"/>
  <c r="G94" i="1"/>
  <c r="G95" i="1"/>
  <c r="G97" i="1"/>
  <c r="G98" i="1"/>
  <c r="G99" i="1"/>
  <c r="G101" i="1"/>
  <c r="G102" i="1"/>
  <c r="G103" i="1"/>
  <c r="G105" i="1"/>
  <c r="G106" i="1"/>
  <c r="G107" i="1"/>
  <c r="G109" i="1"/>
  <c r="G110" i="1"/>
  <c r="G111" i="1"/>
  <c r="G113" i="1"/>
  <c r="G114" i="1"/>
  <c r="G115" i="1"/>
  <c r="G117" i="1"/>
  <c r="G118" i="1"/>
  <c r="G119" i="1"/>
  <c r="G121" i="1"/>
  <c r="G122" i="1"/>
  <c r="G123" i="1"/>
  <c r="G125" i="1"/>
  <c r="G126" i="1"/>
  <c r="G127" i="1"/>
  <c r="G129" i="1"/>
  <c r="G130" i="1"/>
  <c r="G131" i="1"/>
  <c r="G133" i="1"/>
  <c r="G134" i="1"/>
  <c r="G135" i="1"/>
  <c r="G137" i="1"/>
  <c r="G138" i="1"/>
  <c r="G139" i="1"/>
  <c r="G141" i="1"/>
  <c r="G142" i="1"/>
  <c r="G143" i="1"/>
  <c r="G145" i="1"/>
  <c r="G146" i="1"/>
  <c r="G147" i="1"/>
  <c r="G150" i="1"/>
  <c r="G151" i="1"/>
  <c r="G153" i="1"/>
  <c r="G154" i="1"/>
  <c r="G155" i="1"/>
  <c r="G157" i="1"/>
  <c r="G158" i="1"/>
  <c r="G159" i="1"/>
  <c r="G161" i="1"/>
  <c r="G162" i="1"/>
  <c r="G163" i="1"/>
  <c r="G165" i="1"/>
  <c r="G166" i="1"/>
  <c r="G167" i="1"/>
  <c r="G169" i="1"/>
  <c r="G170" i="1"/>
  <c r="G2" i="1"/>
  <c r="E4" i="6" l="1"/>
  <c r="G4" i="6" s="1"/>
  <c r="E3" i="6"/>
  <c r="F3" i="6" s="1"/>
  <c r="F2" i="6"/>
  <c r="G3" i="6"/>
  <c r="G2" i="6"/>
  <c r="G8" i="1"/>
  <c r="F170" i="1"/>
  <c r="F169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2" i="1"/>
  <c r="F4" i="6" l="1"/>
</calcChain>
</file>

<file path=xl/sharedStrings.xml><?xml version="1.0" encoding="utf-8"?>
<sst xmlns="http://schemas.openxmlformats.org/spreadsheetml/2006/main" count="20" uniqueCount="19">
  <si>
    <t>Time</t>
  </si>
  <si>
    <t>Upper Limit</t>
  </si>
  <si>
    <t>Lower Limit</t>
  </si>
  <si>
    <r>
      <t>a</t>
    </r>
    <r>
      <rPr>
        <vertAlign val="subscript"/>
        <sz val="11"/>
        <color theme="1"/>
        <rFont val="Calibri"/>
        <family val="2"/>
        <scheme val="minor"/>
      </rPr>
      <t>t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</si>
  <si>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</si>
  <si>
    <t>Trend Line</t>
  </si>
  <si>
    <t xml:space="preserve">Time </t>
  </si>
  <si>
    <t>Xt Forecast</t>
  </si>
  <si>
    <t>Trend Line Forecast</t>
  </si>
  <si>
    <t>Actual Forecast</t>
  </si>
  <si>
    <t>Raw Values</t>
  </si>
  <si>
    <t>S.E</t>
  </si>
  <si>
    <t>AR(2)_Complete_Model_Fitted</t>
  </si>
  <si>
    <t>Sigma^2</t>
  </si>
  <si>
    <t>G1</t>
  </si>
  <si>
    <t>G2</t>
  </si>
  <si>
    <r>
      <t>Fitted AR(2) = ø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X</t>
    </r>
    <r>
      <rPr>
        <vertAlign val="subscript"/>
        <sz val="11"/>
        <color theme="1"/>
        <rFont val="Calibri"/>
        <family val="2"/>
      </rPr>
      <t>t-1</t>
    </r>
    <r>
      <rPr>
        <sz val="11"/>
        <color theme="1"/>
        <rFont val="Calibri"/>
        <family val="2"/>
      </rPr>
      <t xml:space="preserve"> + ø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X</t>
    </r>
    <r>
      <rPr>
        <vertAlign val="subscript"/>
        <sz val="11"/>
        <color theme="1"/>
        <rFont val="Calibri"/>
        <family val="2"/>
      </rPr>
      <t>t-2</t>
    </r>
  </si>
  <si>
    <r>
      <t>X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= ø1X</t>
    </r>
    <r>
      <rPr>
        <vertAlign val="subscript"/>
        <sz val="11"/>
        <color theme="1"/>
        <rFont val="Calibri"/>
        <family val="2"/>
      </rPr>
      <t>t-1</t>
    </r>
    <r>
      <rPr>
        <sz val="11"/>
        <color theme="1"/>
        <rFont val="Calibri"/>
        <family val="2"/>
      </rPr>
      <t xml:space="preserve"> + ø2X</t>
    </r>
    <r>
      <rPr>
        <vertAlign val="subscript"/>
        <sz val="11"/>
        <color theme="1"/>
        <rFont val="Calibri"/>
        <family val="2"/>
      </rPr>
      <t>t-2</t>
    </r>
    <r>
      <rPr>
        <sz val="11"/>
        <color theme="1"/>
        <rFont val="Calibri"/>
        <family val="2"/>
      </rPr>
      <t xml:space="preserve"> + a</t>
    </r>
    <r>
      <rPr>
        <vertAlign val="subscript"/>
        <sz val="11"/>
        <color theme="1"/>
        <rFont val="Calibri"/>
        <family val="2"/>
      </rPr>
      <t>t</t>
    </r>
  </si>
  <si>
    <r>
      <t>AR(2)+Trend-a</t>
    </r>
    <r>
      <rPr>
        <vertAlign val="subscript"/>
        <sz val="11"/>
        <color theme="1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</si>
</sst>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0" xfId="0" applyBorder="1"/>
    <xf numFmtId="0" fontId="0" fillId="2" borderId="0" xfId="0" applyFill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AR (2 ) + Trend Line Fitted Values - Ar(2) Residuals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'AR(2) Fitted Values and Graph'!$G$1</c:f>
              <c:strCache>
                <c:ptCount val="1"/>
                <c:pt idx="0">
                  <c:v>AR(2)+Trend-at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'AR(2) Fitted Values and Graph'!$G$2:$G$170</c:f>
              <c:numCache>
                <c:formatCode>General</c:formatCode>
                <c:ptCount val="169"/>
                <c:pt idx="0">
                  <c:v>268.52100296500004</c:v>
                </c:pt>
                <c:pt idx="1">
                  <c:v>267.10227944000002</c:v>
                </c:pt>
                <c:pt idx="2">
                  <c:v>259.65306045665909</c:v>
                </c:pt>
                <c:pt idx="3">
                  <c:v>259.77636296612656</c:v>
                </c:pt>
                <c:pt idx="4">
                  <c:v>241.81215906277706</c:v>
                </c:pt>
                <c:pt idx="5">
                  <c:v>257.72285461889425</c:v>
                </c:pt>
                <c:pt idx="6">
                  <c:v>239.327590864169</c:v>
                </c:pt>
                <c:pt idx="7">
                  <c:v>249.1536443856952</c:v>
                </c:pt>
                <c:pt idx="8">
                  <c:v>265.77112712797293</c:v>
                </c:pt>
                <c:pt idx="9">
                  <c:v>291.66188639290698</c:v>
                </c:pt>
                <c:pt idx="10">
                  <c:v>279.3698048398079</c:v>
                </c:pt>
                <c:pt idx="11">
                  <c:v>271.62050048539123</c:v>
                </c:pt>
                <c:pt idx="12">
                  <c:v>256.9254267037777</c:v>
                </c:pt>
                <c:pt idx="13">
                  <c:v>271.70057222649331</c:v>
                </c:pt>
                <c:pt idx="14">
                  <c:v>252.59566114246914</c:v>
                </c:pt>
                <c:pt idx="15">
                  <c:v>260.02935289804174</c:v>
                </c:pt>
                <c:pt idx="16">
                  <c:v>263.19794229695265</c:v>
                </c:pt>
                <c:pt idx="17">
                  <c:v>253.06305950034886</c:v>
                </c:pt>
                <c:pt idx="18">
                  <c:v>251.69787002678237</c:v>
                </c:pt>
                <c:pt idx="19">
                  <c:v>255.02437475221049</c:v>
                </c:pt>
                <c:pt idx="20">
                  <c:v>257.64660990999573</c:v>
                </c:pt>
                <c:pt idx="21">
                  <c:v>250.67284709090598</c:v>
                </c:pt>
                <c:pt idx="22">
                  <c:v>248.29329324311408</c:v>
                </c:pt>
                <c:pt idx="23">
                  <c:v>239.68119067219823</c:v>
                </c:pt>
                <c:pt idx="24">
                  <c:v>230.7588170411419</c:v>
                </c:pt>
                <c:pt idx="25">
                  <c:v>222.83228537033378</c:v>
                </c:pt>
                <c:pt idx="26">
                  <c:v>239.7925440375675</c:v>
                </c:pt>
                <c:pt idx="27">
                  <c:v>250.44837677804242</c:v>
                </c:pt>
                <c:pt idx="28">
                  <c:v>229.26420268436269</c:v>
                </c:pt>
                <c:pt idx="29">
                  <c:v>232.59517620653781</c:v>
                </c:pt>
                <c:pt idx="30">
                  <c:v>230.5057871519827</c:v>
                </c:pt>
                <c:pt idx="31">
                  <c:v>246.20166068551714</c:v>
                </c:pt>
                <c:pt idx="32">
                  <c:v>238.4992573293664</c:v>
                </c:pt>
                <c:pt idx="33">
                  <c:v>229.79207296316088</c:v>
                </c:pt>
                <c:pt idx="34">
                  <c:v>249.46113882393627</c:v>
                </c:pt>
                <c:pt idx="35">
                  <c:v>232.96652150613329</c:v>
                </c:pt>
                <c:pt idx="36">
                  <c:v>247.07942296159814</c:v>
                </c:pt>
                <c:pt idx="37">
                  <c:v>225.27378049958213</c:v>
                </c:pt>
                <c:pt idx="38">
                  <c:v>222.61926678674169</c:v>
                </c:pt>
                <c:pt idx="39">
                  <c:v>238.04378984713853</c:v>
                </c:pt>
                <c:pt idx="40">
                  <c:v>241.87789306223979</c:v>
                </c:pt>
                <c:pt idx="41">
                  <c:v>247.95915517091748</c:v>
                </c:pt>
                <c:pt idx="42">
                  <c:v>233.56309026944908</c:v>
                </c:pt>
                <c:pt idx="43">
                  <c:v>243.0371478115172</c:v>
                </c:pt>
                <c:pt idx="44">
                  <c:v>218.15461260820976</c:v>
                </c:pt>
                <c:pt idx="45">
                  <c:v>224.50960482801972</c:v>
                </c:pt>
                <c:pt idx="46">
                  <c:v>232.91397999684537</c:v>
                </c:pt>
                <c:pt idx="47">
                  <c:v>216.17802899799037</c:v>
                </c:pt>
                <c:pt idx="48">
                  <c:v>220.11877807216331</c:v>
                </c:pt>
                <c:pt idx="49">
                  <c:v>228.01508881747824</c:v>
                </c:pt>
                <c:pt idx="50">
                  <c:v>226.27485818945431</c:v>
                </c:pt>
                <c:pt idx="51">
                  <c:v>200.19461850101595</c:v>
                </c:pt>
                <c:pt idx="52">
                  <c:v>230.81053742249256</c:v>
                </c:pt>
                <c:pt idx="53">
                  <c:v>250.25771798161932</c:v>
                </c:pt>
                <c:pt idx="54">
                  <c:v>237.01789856353605</c:v>
                </c:pt>
                <c:pt idx="55">
                  <c:v>227.71945291078819</c:v>
                </c:pt>
                <c:pt idx="56">
                  <c:v>234.49109012332619</c:v>
                </c:pt>
                <c:pt idx="57">
                  <c:v>224.95745465850575</c:v>
                </c:pt>
                <c:pt idx="58">
                  <c:v>252.87112633108782</c:v>
                </c:pt>
                <c:pt idx="59">
                  <c:v>228.54682031323864</c:v>
                </c:pt>
                <c:pt idx="60">
                  <c:v>242.81158713452959</c:v>
                </c:pt>
                <c:pt idx="61">
                  <c:v>219.89831268193728</c:v>
                </c:pt>
                <c:pt idx="62">
                  <c:v>215.1067181998435</c:v>
                </c:pt>
                <c:pt idx="63">
                  <c:v>211.44776029003532</c:v>
                </c:pt>
                <c:pt idx="64">
                  <c:v>214.87053091170503</c:v>
                </c:pt>
                <c:pt idx="65">
                  <c:v>214.76655738145024</c:v>
                </c:pt>
                <c:pt idx="66">
                  <c:v>230.75280237327351</c:v>
                </c:pt>
                <c:pt idx="67">
                  <c:v>212.29536391858292</c:v>
                </c:pt>
                <c:pt idx="68">
                  <c:v>228.80067540619154</c:v>
                </c:pt>
                <c:pt idx="69">
                  <c:v>218.42840558231777</c:v>
                </c:pt>
                <c:pt idx="70">
                  <c:v>223.56785855058527</c:v>
                </c:pt>
                <c:pt idx="71">
                  <c:v>240.21177377202275</c:v>
                </c:pt>
                <c:pt idx="72">
                  <c:v>231.2066260650646</c:v>
                </c:pt>
                <c:pt idx="73">
                  <c:v>221.45512560554968</c:v>
                </c:pt>
                <c:pt idx="74">
                  <c:v>180.6333179267227</c:v>
                </c:pt>
                <c:pt idx="75">
                  <c:v>194.96148391923344</c:v>
                </c:pt>
                <c:pt idx="76">
                  <c:v>190.42783983113679</c:v>
                </c:pt>
                <c:pt idx="77">
                  <c:v>212.03923726789273</c:v>
                </c:pt>
                <c:pt idx="78">
                  <c:v>211.27046319236683</c:v>
                </c:pt>
                <c:pt idx="79">
                  <c:v>202.38483992482958</c:v>
                </c:pt>
                <c:pt idx="80">
                  <c:v>192.26242514295703</c:v>
                </c:pt>
                <c:pt idx="81">
                  <c:v>194.81711188183002</c:v>
                </c:pt>
                <c:pt idx="82">
                  <c:v>209.51082853393484</c:v>
                </c:pt>
                <c:pt idx="83">
                  <c:v>212.22493884916298</c:v>
                </c:pt>
                <c:pt idx="84">
                  <c:v>211.68524193481133</c:v>
                </c:pt>
                <c:pt idx="85">
                  <c:v>192.67397225558162</c:v>
                </c:pt>
                <c:pt idx="86">
                  <c:v>191.68649963358112</c:v>
                </c:pt>
                <c:pt idx="87">
                  <c:v>193.4605292483221</c:v>
                </c:pt>
                <c:pt idx="88">
                  <c:v>217.15940163672235</c:v>
                </c:pt>
                <c:pt idx="89">
                  <c:v>183.07169269310435</c:v>
                </c:pt>
                <c:pt idx="90">
                  <c:v>193.51961366919659</c:v>
                </c:pt>
                <c:pt idx="91">
                  <c:v>209.77791117413199</c:v>
                </c:pt>
                <c:pt idx="92">
                  <c:v>193.87366717444914</c:v>
                </c:pt>
                <c:pt idx="93">
                  <c:v>181.76759899409186</c:v>
                </c:pt>
                <c:pt idx="94">
                  <c:v>187.05345931440891</c:v>
                </c:pt>
                <c:pt idx="95">
                  <c:v>183.75443617415462</c:v>
                </c:pt>
                <c:pt idx="96">
                  <c:v>182.84595296948811</c:v>
                </c:pt>
                <c:pt idx="97">
                  <c:v>186.83436845397421</c:v>
                </c:pt>
                <c:pt idx="98">
                  <c:v>204.5451767385826</c:v>
                </c:pt>
                <c:pt idx="99">
                  <c:v>207.85900729168844</c:v>
                </c:pt>
                <c:pt idx="100">
                  <c:v>192.31502493907186</c:v>
                </c:pt>
                <c:pt idx="101">
                  <c:v>191.10632986391843</c:v>
                </c:pt>
                <c:pt idx="102">
                  <c:v>204.09585760681884</c:v>
                </c:pt>
                <c:pt idx="103">
                  <c:v>184.64167906576895</c:v>
                </c:pt>
                <c:pt idx="104">
                  <c:v>175.46300049617</c:v>
                </c:pt>
                <c:pt idx="105">
                  <c:v>187.76906351082837</c:v>
                </c:pt>
                <c:pt idx="106">
                  <c:v>174.26664507995548</c:v>
                </c:pt>
                <c:pt idx="107">
                  <c:v>203.19585753116826</c:v>
                </c:pt>
                <c:pt idx="108">
                  <c:v>210.54664854948865</c:v>
                </c:pt>
                <c:pt idx="109">
                  <c:v>196.50960117734431</c:v>
                </c:pt>
                <c:pt idx="110">
                  <c:v>201.64033381456713</c:v>
                </c:pt>
                <c:pt idx="111">
                  <c:v>200.41480021839513</c:v>
                </c:pt>
                <c:pt idx="112">
                  <c:v>182.72028950347118</c:v>
                </c:pt>
                <c:pt idx="113">
                  <c:v>167.27672614184331</c:v>
                </c:pt>
                <c:pt idx="114">
                  <c:v>170.9362699629651</c:v>
                </c:pt>
                <c:pt idx="115">
                  <c:v>186.56231615369506</c:v>
                </c:pt>
                <c:pt idx="116">
                  <c:v>186.77889525829687</c:v>
                </c:pt>
                <c:pt idx="117">
                  <c:v>183.49717317843979</c:v>
                </c:pt>
                <c:pt idx="118">
                  <c:v>197.75395117319772</c:v>
                </c:pt>
                <c:pt idx="119">
                  <c:v>177.20156585905036</c:v>
                </c:pt>
                <c:pt idx="120">
                  <c:v>209.7417892098824</c:v>
                </c:pt>
                <c:pt idx="121">
                  <c:v>180.54582855698374</c:v>
                </c:pt>
                <c:pt idx="122">
                  <c:v>170.90782658904953</c:v>
                </c:pt>
                <c:pt idx="123">
                  <c:v>202.29616135218015</c:v>
                </c:pt>
                <c:pt idx="124">
                  <c:v>203.76434624988093</c:v>
                </c:pt>
                <c:pt idx="125">
                  <c:v>214.66973004306305</c:v>
                </c:pt>
                <c:pt idx="126">
                  <c:v>204.41849685004232</c:v>
                </c:pt>
                <c:pt idx="127">
                  <c:v>202.61476614653998</c:v>
                </c:pt>
                <c:pt idx="128">
                  <c:v>200.79659276568248</c:v>
                </c:pt>
                <c:pt idx="129">
                  <c:v>211.29096689800164</c:v>
                </c:pt>
                <c:pt idx="130">
                  <c:v>198.31361409143435</c:v>
                </c:pt>
                <c:pt idx="131">
                  <c:v>206.60029525132245</c:v>
                </c:pt>
                <c:pt idx="132">
                  <c:v>196.88150664041382</c:v>
                </c:pt>
                <c:pt idx="133">
                  <c:v>190.24977987886035</c:v>
                </c:pt>
                <c:pt idx="134">
                  <c:v>195.22698194422037</c:v>
                </c:pt>
                <c:pt idx="135">
                  <c:v>193.02911517145665</c:v>
                </c:pt>
                <c:pt idx="136">
                  <c:v>200.12931725293771</c:v>
                </c:pt>
                <c:pt idx="137">
                  <c:v>190.56446123843671</c:v>
                </c:pt>
                <c:pt idx="138">
                  <c:v>219.53475553513266</c:v>
                </c:pt>
                <c:pt idx="139">
                  <c:v>229.2014439076089</c:v>
                </c:pt>
                <c:pt idx="140">
                  <c:v>226.7497054778552</c:v>
                </c:pt>
                <c:pt idx="141">
                  <c:v>215.43565472526535</c:v>
                </c:pt>
                <c:pt idx="142">
                  <c:v>219.91554148663906</c:v>
                </c:pt>
                <c:pt idx="143">
                  <c:v>251.13425095618138</c:v>
                </c:pt>
                <c:pt idx="144">
                  <c:v>255.82590368550214</c:v>
                </c:pt>
                <c:pt idx="145">
                  <c:v>248.20185558361689</c:v>
                </c:pt>
                <c:pt idx="146">
                  <c:v>266.50869791694549</c:v>
                </c:pt>
                <c:pt idx="147">
                  <c:v>265.07025730931394</c:v>
                </c:pt>
                <c:pt idx="148">
                  <c:v>300.33259574195301</c:v>
                </c:pt>
                <c:pt idx="149">
                  <c:v>266.58121055349926</c:v>
                </c:pt>
                <c:pt idx="150">
                  <c:v>298.73583443999348</c:v>
                </c:pt>
                <c:pt idx="151">
                  <c:v>272.77983545488252</c:v>
                </c:pt>
                <c:pt idx="152">
                  <c:v>287.8418170090182</c:v>
                </c:pt>
                <c:pt idx="153">
                  <c:v>291.87501787065736</c:v>
                </c:pt>
                <c:pt idx="154">
                  <c:v>297.11381216546198</c:v>
                </c:pt>
                <c:pt idx="155">
                  <c:v>296.47330937649997</c:v>
                </c:pt>
                <c:pt idx="156">
                  <c:v>297.98205434424398</c:v>
                </c:pt>
                <c:pt idx="157">
                  <c:v>304.40532726657159</c:v>
                </c:pt>
                <c:pt idx="158">
                  <c:v>331.30474369876583</c:v>
                </c:pt>
                <c:pt idx="159">
                  <c:v>314.02475455351566</c:v>
                </c:pt>
                <c:pt idx="160">
                  <c:v>336.78434610091438</c:v>
                </c:pt>
                <c:pt idx="161">
                  <c:v>321.39913996846064</c:v>
                </c:pt>
                <c:pt idx="162">
                  <c:v>346.13559314105817</c:v>
                </c:pt>
                <c:pt idx="163">
                  <c:v>326.67299796101668</c:v>
                </c:pt>
                <c:pt idx="164">
                  <c:v>356.80408212805031</c:v>
                </c:pt>
                <c:pt idx="165">
                  <c:v>380.70120869927916</c:v>
                </c:pt>
                <c:pt idx="166">
                  <c:v>364.08697608922733</c:v>
                </c:pt>
                <c:pt idx="167">
                  <c:v>381.14001806982543</c:v>
                </c:pt>
                <c:pt idx="168">
                  <c:v>398.09380377040884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'AR(2) Fitted Values and Graph'!$I$1</c:f>
              <c:strCache>
                <c:ptCount val="1"/>
                <c:pt idx="0">
                  <c:v>Raw Values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'AR(2) Fitted Values and Graph'!$I$2:$I$170</c:f>
              <c:numCache>
                <c:formatCode>General</c:formatCode>
                <c:ptCount val="169"/>
                <c:pt idx="0">
                  <c:v>239</c:v>
                </c:pt>
                <c:pt idx="1">
                  <c:v>267</c:v>
                </c:pt>
                <c:pt idx="2">
                  <c:v>162</c:v>
                </c:pt>
                <c:pt idx="3">
                  <c:v>264</c:v>
                </c:pt>
                <c:pt idx="4">
                  <c:v>170</c:v>
                </c:pt>
                <c:pt idx="5">
                  <c:v>210</c:v>
                </c:pt>
                <c:pt idx="6">
                  <c:v>264</c:v>
                </c:pt>
                <c:pt idx="7">
                  <c:v>405</c:v>
                </c:pt>
                <c:pt idx="8">
                  <c:v>352</c:v>
                </c:pt>
                <c:pt idx="9">
                  <c:v>337</c:v>
                </c:pt>
                <c:pt idx="10">
                  <c:v>248</c:v>
                </c:pt>
                <c:pt idx="11">
                  <c:v>344</c:v>
                </c:pt>
                <c:pt idx="12">
                  <c:v>247</c:v>
                </c:pt>
                <c:pt idx="13">
                  <c:v>280</c:v>
                </c:pt>
                <c:pt idx="14">
                  <c:v>308</c:v>
                </c:pt>
                <c:pt idx="15">
                  <c:v>263</c:v>
                </c:pt>
                <c:pt idx="16">
                  <c:v>256</c:v>
                </c:pt>
                <c:pt idx="17">
                  <c:v>270</c:v>
                </c:pt>
                <c:pt idx="18">
                  <c:v>292</c:v>
                </c:pt>
                <c:pt idx="19">
                  <c:v>261</c:v>
                </c:pt>
                <c:pt idx="20">
                  <c:v>259</c:v>
                </c:pt>
                <c:pt idx="21">
                  <c:v>226</c:v>
                </c:pt>
                <c:pt idx="22">
                  <c:v>196</c:v>
                </c:pt>
                <c:pt idx="23">
                  <c:v>145</c:v>
                </c:pt>
                <c:pt idx="24">
                  <c:v>213</c:v>
                </c:pt>
                <c:pt idx="25">
                  <c:v>290</c:v>
                </c:pt>
                <c:pt idx="26">
                  <c:v>184</c:v>
                </c:pt>
                <c:pt idx="27">
                  <c:v>208</c:v>
                </c:pt>
                <c:pt idx="28">
                  <c:v>182</c:v>
                </c:pt>
                <c:pt idx="29">
                  <c:v>265</c:v>
                </c:pt>
                <c:pt idx="30">
                  <c:v>244</c:v>
                </c:pt>
                <c:pt idx="31">
                  <c:v>178</c:v>
                </c:pt>
                <c:pt idx="32">
                  <c:v>297</c:v>
                </c:pt>
                <c:pt idx="33">
                  <c:v>199</c:v>
                </c:pt>
                <c:pt idx="34">
                  <c:v>291</c:v>
                </c:pt>
                <c:pt idx="35">
                  <c:v>193</c:v>
                </c:pt>
                <c:pt idx="36">
                  <c:v>166</c:v>
                </c:pt>
                <c:pt idx="37">
                  <c:v>241</c:v>
                </c:pt>
                <c:pt idx="38">
                  <c:v>251</c:v>
                </c:pt>
                <c:pt idx="39">
                  <c:v>301</c:v>
                </c:pt>
                <c:pt idx="40">
                  <c:v>217</c:v>
                </c:pt>
                <c:pt idx="41">
                  <c:v>292</c:v>
                </c:pt>
                <c:pt idx="42">
                  <c:v>169</c:v>
                </c:pt>
                <c:pt idx="43">
                  <c:v>189</c:v>
                </c:pt>
                <c:pt idx="44">
                  <c:v>250</c:v>
                </c:pt>
                <c:pt idx="45">
                  <c:v>168</c:v>
                </c:pt>
                <c:pt idx="46">
                  <c:v>182</c:v>
                </c:pt>
                <c:pt idx="47">
                  <c:v>217</c:v>
                </c:pt>
                <c:pt idx="48">
                  <c:v>244</c:v>
                </c:pt>
                <c:pt idx="49">
                  <c:v>92</c:v>
                </c:pt>
                <c:pt idx="50">
                  <c:v>220</c:v>
                </c:pt>
                <c:pt idx="51">
                  <c:v>328</c:v>
                </c:pt>
                <c:pt idx="52">
                  <c:v>278</c:v>
                </c:pt>
                <c:pt idx="53">
                  <c:v>224</c:v>
                </c:pt>
                <c:pt idx="54">
                  <c:v>277</c:v>
                </c:pt>
                <c:pt idx="55">
                  <c:v>197</c:v>
                </c:pt>
                <c:pt idx="56">
                  <c:v>365</c:v>
                </c:pt>
                <c:pt idx="57">
                  <c:v>229</c:v>
                </c:pt>
                <c:pt idx="58">
                  <c:v>324</c:v>
                </c:pt>
                <c:pt idx="59">
                  <c:v>219</c:v>
                </c:pt>
                <c:pt idx="60">
                  <c:v>203</c:v>
                </c:pt>
                <c:pt idx="61">
                  <c:v>183</c:v>
                </c:pt>
                <c:pt idx="62">
                  <c:v>207</c:v>
                </c:pt>
                <c:pt idx="63">
                  <c:v>187</c:v>
                </c:pt>
                <c:pt idx="64">
                  <c:v>291</c:v>
                </c:pt>
                <c:pt idx="65">
                  <c:v>184</c:v>
                </c:pt>
                <c:pt idx="66">
                  <c:v>278</c:v>
                </c:pt>
                <c:pt idx="67">
                  <c:v>229</c:v>
                </c:pt>
                <c:pt idx="68">
                  <c:v>237</c:v>
                </c:pt>
                <c:pt idx="69">
                  <c:v>330</c:v>
                </c:pt>
                <c:pt idx="70">
                  <c:v>289</c:v>
                </c:pt>
                <c:pt idx="71">
                  <c:v>291</c:v>
                </c:pt>
                <c:pt idx="72">
                  <c:v>78</c:v>
                </c:pt>
                <c:pt idx="73">
                  <c:v>160</c:v>
                </c:pt>
                <c:pt idx="74">
                  <c:v>118</c:v>
                </c:pt>
                <c:pt idx="75">
                  <c:v>225</c:v>
                </c:pt>
                <c:pt idx="76">
                  <c:v>231</c:v>
                </c:pt>
                <c:pt idx="77">
                  <c:v>201</c:v>
                </c:pt>
                <c:pt idx="78">
                  <c:v>155</c:v>
                </c:pt>
                <c:pt idx="79">
                  <c:v>155</c:v>
                </c:pt>
                <c:pt idx="80">
                  <c:v>227</c:v>
                </c:pt>
                <c:pt idx="81">
                  <c:v>239</c:v>
                </c:pt>
                <c:pt idx="82">
                  <c:v>259</c:v>
                </c:pt>
                <c:pt idx="83">
                  <c:v>169</c:v>
                </c:pt>
                <c:pt idx="84">
                  <c:v>172</c:v>
                </c:pt>
                <c:pt idx="85">
                  <c:v>150</c:v>
                </c:pt>
                <c:pt idx="86">
                  <c:v>305</c:v>
                </c:pt>
                <c:pt idx="87">
                  <c:v>135</c:v>
                </c:pt>
                <c:pt idx="88">
                  <c:v>168</c:v>
                </c:pt>
                <c:pt idx="89">
                  <c:v>263</c:v>
                </c:pt>
                <c:pt idx="90">
                  <c:v>202</c:v>
                </c:pt>
                <c:pt idx="91">
                  <c:v>139</c:v>
                </c:pt>
                <c:pt idx="92">
                  <c:v>170</c:v>
                </c:pt>
                <c:pt idx="93">
                  <c:v>157</c:v>
                </c:pt>
                <c:pt idx="94">
                  <c:v>154</c:v>
                </c:pt>
                <c:pt idx="95">
                  <c:v>158</c:v>
                </c:pt>
                <c:pt idx="96">
                  <c:v>239</c:v>
                </c:pt>
                <c:pt idx="97">
                  <c:v>272</c:v>
                </c:pt>
                <c:pt idx="98">
                  <c:v>203</c:v>
                </c:pt>
                <c:pt idx="99">
                  <c:v>181</c:v>
                </c:pt>
                <c:pt idx="100">
                  <c:v>263</c:v>
                </c:pt>
                <c:pt idx="101">
                  <c:v>183</c:v>
                </c:pt>
                <c:pt idx="102">
                  <c:v>122</c:v>
                </c:pt>
                <c:pt idx="103">
                  <c:v>203</c:v>
                </c:pt>
                <c:pt idx="104">
                  <c:v>110</c:v>
                </c:pt>
                <c:pt idx="105">
                  <c:v>240</c:v>
                </c:pt>
                <c:pt idx="106">
                  <c:v>292</c:v>
                </c:pt>
                <c:pt idx="107">
                  <c:v>219</c:v>
                </c:pt>
                <c:pt idx="108">
                  <c:v>242</c:v>
                </c:pt>
                <c:pt idx="109">
                  <c:v>251</c:v>
                </c:pt>
                <c:pt idx="110">
                  <c:v>181</c:v>
                </c:pt>
                <c:pt idx="111">
                  <c:v>105</c:v>
                </c:pt>
                <c:pt idx="112">
                  <c:v>106</c:v>
                </c:pt>
                <c:pt idx="113">
                  <c:v>179</c:v>
                </c:pt>
                <c:pt idx="114">
                  <c:v>187</c:v>
                </c:pt>
                <c:pt idx="115">
                  <c:v>148</c:v>
                </c:pt>
                <c:pt idx="116">
                  <c:v>246</c:v>
                </c:pt>
                <c:pt idx="117">
                  <c:v>104</c:v>
                </c:pt>
                <c:pt idx="118">
                  <c:v>287</c:v>
                </c:pt>
                <c:pt idx="119">
                  <c:v>160</c:v>
                </c:pt>
                <c:pt idx="120">
                  <c:v>77</c:v>
                </c:pt>
                <c:pt idx="121">
                  <c:v>228</c:v>
                </c:pt>
                <c:pt idx="122">
                  <c:v>218</c:v>
                </c:pt>
                <c:pt idx="123">
                  <c:v>278</c:v>
                </c:pt>
                <c:pt idx="124">
                  <c:v>225</c:v>
                </c:pt>
                <c:pt idx="125">
                  <c:v>217</c:v>
                </c:pt>
                <c:pt idx="126">
                  <c:v>189</c:v>
                </c:pt>
                <c:pt idx="127">
                  <c:v>251</c:v>
                </c:pt>
                <c:pt idx="128">
                  <c:v>172</c:v>
                </c:pt>
                <c:pt idx="129">
                  <c:v>215</c:v>
                </c:pt>
                <c:pt idx="130">
                  <c:v>170</c:v>
                </c:pt>
                <c:pt idx="131">
                  <c:v>125</c:v>
                </c:pt>
                <c:pt idx="132">
                  <c:v>147</c:v>
                </c:pt>
                <c:pt idx="133">
                  <c:v>118</c:v>
                </c:pt>
                <c:pt idx="134">
                  <c:v>161</c:v>
                </c:pt>
                <c:pt idx="135">
                  <c:v>78</c:v>
                </c:pt>
                <c:pt idx="136">
                  <c:v>200</c:v>
                </c:pt>
                <c:pt idx="137">
                  <c:v>238</c:v>
                </c:pt>
                <c:pt idx="138">
                  <c:v>228</c:v>
                </c:pt>
                <c:pt idx="139">
                  <c:v>165</c:v>
                </c:pt>
                <c:pt idx="140">
                  <c:v>145</c:v>
                </c:pt>
                <c:pt idx="141">
                  <c:v>278</c:v>
                </c:pt>
                <c:pt idx="142">
                  <c:v>302</c:v>
                </c:pt>
                <c:pt idx="143">
                  <c:v>231</c:v>
                </c:pt>
                <c:pt idx="144">
                  <c:v>319</c:v>
                </c:pt>
                <c:pt idx="145">
                  <c:v>252</c:v>
                </c:pt>
                <c:pt idx="146">
                  <c:v>454</c:v>
                </c:pt>
                <c:pt idx="147">
                  <c:v>235</c:v>
                </c:pt>
                <c:pt idx="148">
                  <c:v>407</c:v>
                </c:pt>
                <c:pt idx="149">
                  <c:v>250</c:v>
                </c:pt>
                <c:pt idx="150">
                  <c:v>304</c:v>
                </c:pt>
                <c:pt idx="151">
                  <c:v>301</c:v>
                </c:pt>
                <c:pt idx="152">
                  <c:v>310</c:v>
                </c:pt>
                <c:pt idx="153">
                  <c:v>287</c:v>
                </c:pt>
                <c:pt idx="154">
                  <c:v>276</c:v>
                </c:pt>
                <c:pt idx="155">
                  <c:v>254</c:v>
                </c:pt>
                <c:pt idx="156">
                  <c:v>389</c:v>
                </c:pt>
                <c:pt idx="157">
                  <c:v>255</c:v>
                </c:pt>
                <c:pt idx="158">
                  <c:v>367</c:v>
                </c:pt>
                <c:pt idx="159">
                  <c:v>238</c:v>
                </c:pt>
                <c:pt idx="160">
                  <c:v>361</c:v>
                </c:pt>
                <c:pt idx="161">
                  <c:v>217</c:v>
                </c:pt>
                <c:pt idx="162">
                  <c:v>309</c:v>
                </c:pt>
                <c:pt idx="163">
                  <c:v>420</c:v>
                </c:pt>
                <c:pt idx="164">
                  <c:v>299</c:v>
                </c:pt>
                <c:pt idx="165">
                  <c:v>335</c:v>
                </c:pt>
                <c:pt idx="166">
                  <c:v>397</c:v>
                </c:pt>
                <c:pt idx="167">
                  <c:v>332</c:v>
                </c:pt>
                <c:pt idx="168">
                  <c:v>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87560"/>
        <c:axId val="469690696"/>
      </c:lineChart>
      <c:catAx>
        <c:axId val="46968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90696"/>
        <c:crosses val="autoZero"/>
        <c:auto val="1"/>
        <c:lblAlgn val="ctr"/>
        <c:lblOffset val="100"/>
        <c:noMultiLvlLbl val="0"/>
      </c:catAx>
      <c:valAx>
        <c:axId val="4696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8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Xt vs Fitted X</a:t>
            </a:r>
            <a:r>
              <a:rPr lang="en-US" baseline="-25000"/>
              <a:t>t</a:t>
            </a:r>
            <a:r>
              <a:rPr lang="en-US"/>
              <a:t>-a</a:t>
            </a:r>
            <a:r>
              <a:rPr lang="en-US" baseline="-25000"/>
              <a:t>t</a:t>
            </a:r>
            <a:r>
              <a:rPr lang="en-US"/>
              <a:t> by AR(2)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'AR(2) Fitted Values and Graph'!$B$1</c:f>
              <c:strCache>
                <c:ptCount val="1"/>
                <c:pt idx="0">
                  <c:v>Xt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'AR(2) Fitted Values and Graph'!$B$2:$B$174</c:f>
              <c:numCache>
                <c:formatCode>General</c:formatCode>
                <c:ptCount val="173"/>
                <c:pt idx="0">
                  <c:v>-29.565636383896202</c:v>
                </c:pt>
                <c:pt idx="1">
                  <c:v>-0.146957492680617</c:v>
                </c:pt>
                <c:pt idx="2">
                  <c:v>-103.78598470020199</c:v>
                </c:pt>
                <c:pt idx="3">
                  <c:v>-0.48020200429192</c:v>
                </c:pt>
                <c:pt idx="4">
                  <c:v>-93.227140556567093</c:v>
                </c:pt>
                <c:pt idx="5">
                  <c:v>-52.024378662448399</c:v>
                </c:pt>
                <c:pt idx="6">
                  <c:v>3.1304582188518699</c:v>
                </c:pt>
                <c:pt idx="7">
                  <c:v>145.23969747432699</c:v>
                </c:pt>
                <c:pt idx="8">
                  <c:v>93.305619337174093</c:v>
                </c:pt>
                <c:pt idx="9">
                  <c:v>79.330456886798302</c:v>
                </c:pt>
                <c:pt idx="10">
                  <c:v>-8.6836039511916407</c:v>
                </c:pt>
                <c:pt idx="11">
                  <c:v>88.265575595019001</c:v>
                </c:pt>
                <c:pt idx="12">
                  <c:v>-7.8199128565497604</c:v>
                </c:pt>
                <c:pt idx="13">
                  <c:v>26.0619751583279</c:v>
                </c:pt>
                <c:pt idx="14">
                  <c:v>54.913236950082599</c:v>
                </c:pt>
                <c:pt idx="15">
                  <c:v>10.735822675351301</c:v>
                </c:pt>
                <c:pt idx="16">
                  <c:v>4.5316353369754099</c:v>
                </c:pt>
                <c:pt idx="17">
                  <c:v>19.302530784002499</c:v>
                </c:pt>
                <c:pt idx="18">
                  <c:v>42.050317711685302</c:v>
                </c:pt>
                <c:pt idx="19">
                  <c:v>11.776757661482099</c:v>
                </c:pt>
                <c:pt idx="20">
                  <c:v>10.4835650210564</c:v>
                </c:pt>
                <c:pt idx="21">
                  <c:v>-21.827592975722698</c:v>
                </c:pt>
                <c:pt idx="22">
                  <c:v>-51.155096248780602</c:v>
                </c:pt>
                <c:pt idx="23">
                  <c:v>-101.497371871837</c:v>
                </c:pt>
                <c:pt idx="24">
                  <c:v>-32.852894072407402</c:v>
                </c:pt>
                <c:pt idx="25">
                  <c:v>44.779815768199903</c:v>
                </c:pt>
                <c:pt idx="26">
                  <c:v>-60.597810885119202</c:v>
                </c:pt>
                <c:pt idx="27">
                  <c:v>-35.984389721262701</c:v>
                </c:pt>
                <c:pt idx="28">
                  <c:v>-61.378583582923802</c:v>
                </c:pt>
                <c:pt idx="29">
                  <c:v>22.220897533410401</c:v>
                </c:pt>
                <c:pt idx="30">
                  <c:v>1.81529647745773</c:v>
                </c:pt>
                <c:pt idx="31">
                  <c:v>-63.594191054858001</c:v>
                </c:pt>
                <c:pt idx="32">
                  <c:v>55.993583478591802</c:v>
                </c:pt>
                <c:pt idx="33">
                  <c:v>-41.420278533858401</c:v>
                </c:pt>
                <c:pt idx="34">
                  <c:v>51.165277142331298</c:v>
                </c:pt>
                <c:pt idx="35">
                  <c:v>-46.248742412093897</c:v>
                </c:pt>
                <c:pt idx="36">
                  <c:v>-72.661377270183294</c:v>
                </c:pt>
                <c:pt idx="37">
                  <c:v>2.9282853412191101</c:v>
                </c:pt>
                <c:pt idx="38">
                  <c:v>13.521111041475001</c:v>
                </c:pt>
                <c:pt idx="39">
                  <c:v>64.117918296151402</c:v>
                </c:pt>
                <c:pt idx="40">
                  <c:v>-19.280521582979301</c:v>
                </c:pt>
                <c:pt idx="41">
                  <c:v>56.326515562060898</c:v>
                </c:pt>
                <c:pt idx="42">
                  <c:v>-66.060293264544896</c:v>
                </c:pt>
                <c:pt idx="43">
                  <c:v>-45.440318212407803</c:v>
                </c:pt>
                <c:pt idx="44">
                  <c:v>16.187023415066498</c:v>
                </c:pt>
                <c:pt idx="45">
                  <c:v>-65.177732839322502</c:v>
                </c:pt>
                <c:pt idx="46">
                  <c:v>-50.534098586569598</c:v>
                </c:pt>
                <c:pt idx="47">
                  <c:v>-14.881632591464401</c:v>
                </c:pt>
                <c:pt idx="48">
                  <c:v>12.7800592274092</c:v>
                </c:pt>
                <c:pt idx="49">
                  <c:v>-138.54867620232699</c:v>
                </c:pt>
                <c:pt idx="50">
                  <c:v>-9.8675391068475804</c:v>
                </c:pt>
                <c:pt idx="51">
                  <c:v>98.823723133881202</c:v>
                </c:pt>
                <c:pt idx="52">
                  <c:v>49.525315986096601</c:v>
                </c:pt>
                <c:pt idx="53">
                  <c:v>-3.76260223775822</c:v>
                </c:pt>
                <c:pt idx="54">
                  <c:v>49.960079620965303</c:v>
                </c:pt>
                <c:pt idx="55">
                  <c:v>-29.306574432878801</c:v>
                </c:pt>
                <c:pt idx="56">
                  <c:v>139.43745245176899</c:v>
                </c:pt>
                <c:pt idx="57">
                  <c:v>4.19212997217371</c:v>
                </c:pt>
                <c:pt idx="58">
                  <c:v>99.957380671805595</c:v>
                </c:pt>
                <c:pt idx="59">
                  <c:v>-4.2669200596595402</c:v>
                </c:pt>
                <c:pt idx="60">
                  <c:v>-19.480943986340399</c:v>
                </c:pt>
                <c:pt idx="61">
                  <c:v>-38.684910026150298</c:v>
                </c:pt>
                <c:pt idx="62">
                  <c:v>-13.879084250797201</c:v>
                </c:pt>
                <c:pt idx="63">
                  <c:v>-33.063779885783497</c:v>
                </c:pt>
                <c:pt idx="64">
                  <c:v>71.760642689593894</c:v>
                </c:pt>
                <c:pt idx="65">
                  <c:v>-34.406224057756702</c:v>
                </c:pt>
                <c:pt idx="66">
                  <c:v>60.435165185278699</c:v>
                </c:pt>
                <c:pt idx="67">
                  <c:v>12.2843085780195</c:v>
                </c:pt>
                <c:pt idx="68">
                  <c:v>21.140657125990298</c:v>
                </c:pt>
                <c:pt idx="69">
                  <c:v>115.003614680921</c:v>
                </c:pt>
                <c:pt idx="70">
                  <c:v>74.872537940748103</c:v>
                </c:pt>
                <c:pt idx="71">
                  <c:v>77.746736449612101</c:v>
                </c:pt>
                <c:pt idx="72">
                  <c:v>-134.37452740214101</c:v>
                </c:pt>
                <c:pt idx="73">
                  <c:v>-51.492038377957698</c:v>
                </c:pt>
                <c:pt idx="74">
                  <c:v>-92.606628395081898</c:v>
                </c:pt>
                <c:pt idx="75">
                  <c:v>15.2808234754496</c:v>
                </c:pt>
                <c:pt idx="76">
                  <c:v>22.1693910088051</c:v>
                </c:pt>
                <c:pt idx="77">
                  <c:v>-6.9418991736416897</c:v>
                </c:pt>
                <c:pt idx="78">
                  <c:v>-52.054067604311598</c:v>
                </c:pt>
                <c:pt idx="79">
                  <c:v>-51.168181969419898</c:v>
                </c:pt>
                <c:pt idx="80">
                  <c:v>21.7146428910232</c:v>
                </c:pt>
                <c:pt idx="81">
                  <c:v>34.593244983213502</c:v>
                </c:pt>
                <c:pt idx="82">
                  <c:v>55.466415159551602</c:v>
                </c:pt>
                <c:pt idx="83">
                  <c:v>-33.667102881355902</c:v>
                </c:pt>
                <c:pt idx="84">
                  <c:v>-29.808612594697301</c:v>
                </c:pt>
                <c:pt idx="85">
                  <c:v>-50.959464589455301</c:v>
                </c:pt>
                <c:pt idx="86">
                  <c:v>104.878943371593</c:v>
                </c:pt>
                <c:pt idx="87">
                  <c:v>-64.294833628125104</c:v>
                </c:pt>
                <c:pt idx="88">
                  <c:v>-30.482287658975199</c:v>
                </c:pt>
                <c:pt idx="89">
                  <c:v>65.315042054881502</c:v>
                </c:pt>
                <c:pt idx="90">
                  <c:v>5.0955691354893897</c:v>
                </c:pt>
                <c:pt idx="91">
                  <c:v>-57.1423399489017</c:v>
                </c:pt>
                <c:pt idx="92">
                  <c:v>-25.4003658838364</c:v>
                </c:pt>
                <c:pt idx="93">
                  <c:v>-37.680236508653898</c:v>
                </c:pt>
                <c:pt idx="94">
                  <c:v>-39.983726816488002</c:v>
                </c:pt>
                <c:pt idx="95">
                  <c:v>-35.312658954267199</c:v>
                </c:pt>
                <c:pt idx="96">
                  <c:v>46.331097777285699</c:v>
                </c:pt>
                <c:pt idx="97">
                  <c:v>79.945626923653293</c:v>
                </c:pt>
                <c:pt idx="98">
                  <c:v>11.5289648765234</c:v>
                </c:pt>
                <c:pt idx="99">
                  <c:v>-9.9208991262105908</c:v>
                </c:pt>
                <c:pt idx="100">
                  <c:v>72.593976999550307</c:v>
                </c:pt>
                <c:pt idx="101">
                  <c:v>-6.9285118158896699</c:v>
                </c:pt>
                <c:pt idx="102">
                  <c:v>-67.490517796020896</c:v>
                </c:pt>
                <c:pt idx="103">
                  <c:v>13.905759681871899</c:v>
                </c:pt>
                <c:pt idx="104">
                  <c:v>-78.7419259132907</c:v>
                </c:pt>
                <c:pt idx="105">
                  <c:v>51.564131733617302</c:v>
                </c:pt>
                <c:pt idx="106">
                  <c:v>103.821591783927</c:v>
                </c:pt>
                <c:pt idx="107">
                  <c:v>31.0280662451766</c:v>
                </c:pt>
                <c:pt idx="108">
                  <c:v>54.181119971107101</c:v>
                </c:pt>
                <c:pt idx="109">
                  <c:v>63.278270661666902</c:v>
                </c:pt>
                <c:pt idx="110">
                  <c:v>-6.6830111369909702</c:v>
                </c:pt>
                <c:pt idx="111">
                  <c:v>-82.705302032507603</c:v>
                </c:pt>
                <c:pt idx="112">
                  <c:v>-81.791225786319103</c:v>
                </c:pt>
                <c:pt idx="113">
                  <c:v>-8.9434533136557306</c:v>
                </c:pt>
                <c:pt idx="114">
                  <c:v>-1.16470268354257</c:v>
                </c:pt>
                <c:pt idx="115">
                  <c:v>-40.457739118799203</c:v>
                </c:pt>
                <c:pt idx="116">
                  <c:v>57.174625003960401</c:v>
                </c:pt>
                <c:pt idx="117">
                  <c:v>-85.270469845672594</c:v>
                </c:pt>
                <c:pt idx="118">
                  <c:v>97.204069648098596</c:v>
                </c:pt>
                <c:pt idx="119">
                  <c:v>-30.4047103527238</c:v>
                </c:pt>
                <c:pt idx="120">
                  <c:v>-114.099810839932</c:v>
                </c:pt>
                <c:pt idx="121">
                  <c:v>36.115720040886799</c:v>
                </c:pt>
                <c:pt idx="122">
                  <c:v>25.238786990351301</c:v>
                </c:pt>
                <c:pt idx="123">
                  <c:v>84.266247555285304</c:v>
                </c:pt>
                <c:pt idx="124">
                  <c:v>30.194912128718499</c:v>
                </c:pt>
                <c:pt idx="125">
                  <c:v>21.021543949885402</c:v>
                </c:pt>
                <c:pt idx="126">
                  <c:v>-8.2571408957734</c:v>
                </c:pt>
                <c:pt idx="127">
                  <c:v>52.355526523387603</c:v>
                </c:pt>
                <c:pt idx="128">
                  <c:v>-28.143832014780401</c:v>
                </c:pt>
                <c:pt idx="129">
                  <c:v>13.241358113779199</c:v>
                </c:pt>
                <c:pt idx="130">
                  <c:v>-33.492375620671403</c:v>
                </c:pt>
                <c:pt idx="131">
                  <c:v>-80.348552901665002</c:v>
                </c:pt>
                <c:pt idx="132">
                  <c:v>-60.330740566528497</c:v>
                </c:pt>
                <c:pt idx="133">
                  <c:v>-91.4425526063836</c:v>
                </c:pt>
                <c:pt idx="134">
                  <c:v>-50.687650166146398</c:v>
                </c:pt>
                <c:pt idx="135">
                  <c:v>-136.069741544528</c:v>
                </c:pt>
                <c:pt idx="136">
                  <c:v>-16.5925821940329</c:v>
                </c:pt>
                <c:pt idx="137">
                  <c:v>18.7400252790381</c:v>
                </c:pt>
                <c:pt idx="138">
                  <c:v>5.9242311145910502</c:v>
                </c:pt>
                <c:pt idx="139">
                  <c:v>-60.043861601263302</c:v>
                </c:pt>
                <c:pt idx="140">
                  <c:v>-83.168196936208204</c:v>
                </c:pt>
                <c:pt idx="141">
                  <c:v>46.547233888277901</c:v>
                </c:pt>
                <c:pt idx="142">
                  <c:v>67.0983924969225</c:v>
                </c:pt>
                <c:pt idx="143">
                  <c:v>-7.5188066393415696</c:v>
                </c:pt>
                <c:pt idx="144">
                  <c:v>76.691503796623607</c:v>
                </c:pt>
                <c:pt idx="145">
                  <c:v>5.7251439681620404</c:v>
                </c:pt>
                <c:pt idx="146">
                  <c:v>203.57788688482199</c:v>
                </c:pt>
                <c:pt idx="147">
                  <c:v>-19.754541597640301</c:v>
                </c:pt>
                <c:pt idx="148">
                  <c:v>147.723537222733</c:v>
                </c:pt>
                <c:pt idx="149">
                  <c:v>-13.992245105890801</c:v>
                </c:pt>
                <c:pt idx="150">
                  <c:v>35.093695810857902</c:v>
                </c:pt>
                <c:pt idx="151">
                  <c:v>26.976897213555599</c:v>
                </c:pt>
                <c:pt idx="152">
                  <c:v>30.652849188984199</c:v>
                </c:pt>
                <c:pt idx="153">
                  <c:v>2.11699467013104</c:v>
                </c:pt>
                <c:pt idx="154">
                  <c:v>-14.635270563811799</c:v>
                </c:pt>
                <c:pt idx="155">
                  <c:v>-42.608597887445796</c:v>
                </c:pt>
                <c:pt idx="156">
                  <c:v>86.192314170832304</c:v>
                </c:pt>
                <c:pt idx="157">
                  <c:v>-54.237280071168698</c:v>
                </c:pt>
                <c:pt idx="158">
                  <c:v>51.097826550565898</c:v>
                </c:pt>
                <c:pt idx="159">
                  <c:v>-84.807205953744202</c:v>
                </c:pt>
                <c:pt idx="160">
                  <c:v>31.042735272325899</c:v>
                </c:pt>
                <c:pt idx="161">
                  <c:v>-120.357284068593</c:v>
                </c:pt>
                <c:pt idx="162">
                  <c:v>-36.012245427664098</c:v>
                </c:pt>
                <c:pt idx="163">
                  <c:v>67.072822590153194</c:v>
                </c:pt>
                <c:pt idx="164">
                  <c:v>-62.107155773893403</c:v>
                </c:pt>
                <c:pt idx="165">
                  <c:v>-34.557303432352001</c:v>
                </c:pt>
                <c:pt idx="166">
                  <c:v>18.717209548435601</c:v>
                </c:pt>
                <c:pt idx="167">
                  <c:v>-55.2888340516676</c:v>
                </c:pt>
                <c:pt idx="168">
                  <c:v>77.419301393407693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'AR(2) Fitted Values and Graph'!$D$1</c:f>
              <c:strCache>
                <c:ptCount val="1"/>
                <c:pt idx="0">
                  <c:v>Fitted AR(2) = ø1Xt-1 + ø2Xt-2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'AR(2) Fitted Values and Graph'!$D$2:$D$174</c:f>
              <c:numCache>
                <c:formatCode>General</c:formatCode>
                <c:ptCount val="173"/>
                <c:pt idx="2">
                  <c:v>-6.0882057083410039</c:v>
                </c:pt>
                <c:pt idx="3">
                  <c:v>-4.6590840738734114</c:v>
                </c:pt>
                <c:pt idx="4">
                  <c:v>-21.370194062222971</c:v>
                </c:pt>
                <c:pt idx="5">
                  <c:v>-4.2567080211057409</c:v>
                </c:pt>
                <c:pt idx="6">
                  <c:v>-21.497110100831048</c:v>
                </c:pt>
                <c:pt idx="7">
                  <c:v>-10.561796254304841</c:v>
                </c:pt>
                <c:pt idx="8">
                  <c:v>7.1216257629728137</c:v>
                </c:pt>
                <c:pt idx="9">
                  <c:v>34.037236392907026</c:v>
                </c:pt>
                <c:pt idx="10">
                  <c:v>22.731104274807912</c:v>
                </c:pt>
                <c:pt idx="11">
                  <c:v>15.930986245391264</c:v>
                </c:pt>
                <c:pt idx="12">
                  <c:v>2.1504273387777268</c:v>
                </c:pt>
                <c:pt idx="13">
                  <c:v>17.807460786493287</c:v>
                </c:pt>
                <c:pt idx="14">
                  <c:v>-0.44619198253086134</c:v>
                </c:pt>
                <c:pt idx="15">
                  <c:v>7.810078658041733</c:v>
                </c:pt>
                <c:pt idx="16">
                  <c:v>11.774470531952657</c:v>
                </c:pt>
                <c:pt idx="17">
                  <c:v>2.4104696603488658</c:v>
                </c:pt>
                <c:pt idx="18">
                  <c:v>1.7930502617823532</c:v>
                </c:pt>
                <c:pt idx="19">
                  <c:v>5.8459747522104788</c:v>
                </c:pt>
                <c:pt idx="20">
                  <c:v>9.1749937449957688</c:v>
                </c:pt>
                <c:pt idx="21">
                  <c:v>2.8900460509059833</c:v>
                </c:pt>
                <c:pt idx="22">
                  <c:v>1.1829586781140691</c:v>
                </c:pt>
                <c:pt idx="23">
                  <c:v>-6.7714531678017735</c:v>
                </c:pt>
                <c:pt idx="24">
                  <c:v>-15.049386083858099</c:v>
                </c:pt>
                <c:pt idx="25">
                  <c:v>-22.343248469666239</c:v>
                </c:pt>
                <c:pt idx="26">
                  <c:v>-4.7606605274324867</c:v>
                </c:pt>
                <c:pt idx="27">
                  <c:v>6.5085457380424039</c:v>
                </c:pt>
                <c:pt idx="28">
                  <c:v>-14.069873480637336</c:v>
                </c:pt>
                <c:pt idx="29">
                  <c:v>-10.139473793462139</c:v>
                </c:pt>
                <c:pt idx="30">
                  <c:v>-11.634522613017321</c:v>
                </c:pt>
                <c:pt idx="31">
                  <c:v>4.6518008455171342</c:v>
                </c:pt>
                <c:pt idx="32">
                  <c:v>-2.4628944356336118</c:v>
                </c:pt>
                <c:pt idx="33">
                  <c:v>-10.584011276839096</c:v>
                </c:pt>
                <c:pt idx="34">
                  <c:v>9.6705356989362485</c:v>
                </c:pt>
                <c:pt idx="35">
                  <c:v>-6.2381799338666966</c:v>
                </c:pt>
                <c:pt idx="36">
                  <c:v>8.4620035965981604</c:v>
                </c:pt>
                <c:pt idx="37">
                  <c:v>-12.754063740417889</c:v>
                </c:pt>
                <c:pt idx="38">
                  <c:v>-14.815843778258332</c:v>
                </c:pt>
                <c:pt idx="39">
                  <c:v>1.205389847138556</c:v>
                </c:pt>
                <c:pt idx="40">
                  <c:v>5.6409516972397604</c:v>
                </c:pt>
                <c:pt idx="41">
                  <c:v>12.329144530917466</c:v>
                </c:pt>
                <c:pt idx="42">
                  <c:v>-1.4538406955509258</c:v>
                </c:pt>
                <c:pt idx="43">
                  <c:v>8.640075171517223</c:v>
                </c:pt>
                <c:pt idx="44">
                  <c:v>-15.615240516790273</c:v>
                </c:pt>
                <c:pt idx="45">
                  <c:v>-8.6251322119803184</c:v>
                </c:pt>
                <c:pt idx="46">
                  <c:v>0.42274383184539532</c:v>
                </c:pt>
                <c:pt idx="47">
                  <c:v>-15.660880442009642</c:v>
                </c:pt>
                <c:pt idx="48">
                  <c:v>-11.058584892836677</c:v>
                </c:pt>
                <c:pt idx="49">
                  <c:v>-2.4911611825217768</c:v>
                </c:pt>
                <c:pt idx="50">
                  <c:v>-3.5504127755457113</c:v>
                </c:pt>
                <c:pt idx="51">
                  <c:v>-28.939554938984063</c:v>
                </c:pt>
                <c:pt idx="52">
                  <c:v>2.3777852574925546</c:v>
                </c:pt>
                <c:pt idx="53">
                  <c:v>22.536868941619272</c:v>
                </c:pt>
                <c:pt idx="54">
                  <c:v>10.019545438536053</c:v>
                </c:pt>
                <c:pt idx="55">
                  <c:v>1.4542522707881866</c:v>
                </c:pt>
                <c:pt idx="56">
                  <c:v>8.9697151583261689</c:v>
                </c:pt>
                <c:pt idx="57">
                  <c:v>0.19054801850572822</c:v>
                </c:pt>
                <c:pt idx="58">
                  <c:v>28.869252966087828</c:v>
                </c:pt>
                <c:pt idx="59">
                  <c:v>5.320420313238662</c:v>
                </c:pt>
                <c:pt idx="60">
                  <c:v>20.370928569529596</c:v>
                </c:pt>
                <c:pt idx="61">
                  <c:v>-1.7465555580627492</c:v>
                </c:pt>
                <c:pt idx="62">
                  <c:v>-5.7325771651565232</c:v>
                </c:pt>
                <c:pt idx="63">
                  <c:v>-8.576493149964671</c:v>
                </c:pt>
                <c:pt idx="64">
                  <c:v>-4.3295722132949281</c:v>
                </c:pt>
                <c:pt idx="65">
                  <c:v>-3.6006948585497773</c:v>
                </c:pt>
                <c:pt idx="66">
                  <c:v>13.226646608273516</c:v>
                </c:pt>
                <c:pt idx="67">
                  <c:v>-4.3819519214171239</c:v>
                </c:pt>
                <c:pt idx="68">
                  <c:v>12.979393641191498</c:v>
                </c:pt>
                <c:pt idx="69">
                  <c:v>3.4697555823177781</c:v>
                </c:pt>
                <c:pt idx="70">
                  <c:v>9.4777943855852804</c:v>
                </c:pt>
                <c:pt idx="71">
                  <c:v>26.995558732022815</c:v>
                </c:pt>
                <c:pt idx="72">
                  <c:v>18.868785500064583</c:v>
                </c:pt>
                <c:pt idx="73">
                  <c:v>9.99939976554972</c:v>
                </c:pt>
                <c:pt idx="74">
                  <c:v>-29.937385198277319</c:v>
                </c:pt>
                <c:pt idx="75">
                  <c:v>-14.722167920766552</c:v>
                </c:pt>
                <c:pt idx="76">
                  <c:v>-18.367658733863294</c:v>
                </c:pt>
                <c:pt idx="77">
                  <c:v>4.1320202278926903</c:v>
                </c:pt>
                <c:pt idx="78">
                  <c:v>4.2506350273667897</c:v>
                </c:pt>
                <c:pt idx="79">
                  <c:v>-3.7495600751703928</c:v>
                </c:pt>
                <c:pt idx="80">
                  <c:v>-12.989622622043022</c:v>
                </c:pt>
                <c:pt idx="81">
                  <c:v>-9.5568219581700387</c:v>
                </c:pt>
                <c:pt idx="82">
                  <c:v>6.0095607689347945</c:v>
                </c:pt>
                <c:pt idx="83">
                  <c:v>9.5896326091630186</c:v>
                </c:pt>
                <c:pt idx="84">
                  <c:v>9.9078888098112916</c:v>
                </c:pt>
                <c:pt idx="85">
                  <c:v>-8.254787184418408</c:v>
                </c:pt>
                <c:pt idx="86">
                  <c:v>-8.4044237314189409</c:v>
                </c:pt>
                <c:pt idx="87">
                  <c:v>-5.8047609916779068</c:v>
                </c:pt>
                <c:pt idx="88">
                  <c:v>18.706049071722298</c:v>
                </c:pt>
                <c:pt idx="89">
                  <c:v>-14.584957306895628</c:v>
                </c:pt>
                <c:pt idx="90">
                  <c:v>-3.3571556958034834</c:v>
                </c:pt>
                <c:pt idx="91">
                  <c:v>13.662566534131951</c:v>
                </c:pt>
                <c:pt idx="92">
                  <c:v>-1.5003897905508485</c:v>
                </c:pt>
                <c:pt idx="93">
                  <c:v>-12.887035645908183</c:v>
                </c:pt>
                <c:pt idx="94">
                  <c:v>-6.9053938105911108</c:v>
                </c:pt>
                <c:pt idx="95">
                  <c:v>-9.5340988658454719</c:v>
                </c:pt>
                <c:pt idx="96">
                  <c:v>-9.7995971955118986</c:v>
                </c:pt>
                <c:pt idx="97">
                  <c:v>-5.1974469860258203</c:v>
                </c:pt>
                <c:pt idx="98">
                  <c:v>13.095881773582605</c:v>
                </c:pt>
                <c:pt idx="99">
                  <c:v>16.959007291688426</c:v>
                </c:pt>
                <c:pt idx="100">
                  <c:v>1.929035974071871</c:v>
                </c:pt>
                <c:pt idx="101">
                  <c:v>1.1969624239184253</c:v>
                </c:pt>
                <c:pt idx="102">
                  <c:v>14.623569441818818</c:v>
                </c:pt>
                <c:pt idx="103">
                  <c:v>-4.4352719742310374</c:v>
                </c:pt>
                <c:pt idx="104">
                  <c:v>-13.262602628830011</c:v>
                </c:pt>
                <c:pt idx="105">
                  <c:v>-0.65147512917171557</c:v>
                </c:pt>
                <c:pt idx="106">
                  <c:v>-13.897453885044563</c:v>
                </c:pt>
                <c:pt idx="107">
                  <c:v>15.237184891168223</c:v>
                </c:pt>
                <c:pt idx="108">
                  <c:v>22.739953184488662</c:v>
                </c:pt>
                <c:pt idx="109">
                  <c:v>8.798951177344204</c:v>
                </c:pt>
                <c:pt idx="110">
                  <c:v>13.967267249567076</c:v>
                </c:pt>
                <c:pt idx="111">
                  <c:v>12.718277978395083</c:v>
                </c:pt>
                <c:pt idx="112">
                  <c:v>-5.0633518615288811</c:v>
                </c:pt>
                <c:pt idx="113">
                  <c:v>-20.660369298156645</c:v>
                </c:pt>
                <c:pt idx="114">
                  <c:v>-17.223333162034884</c:v>
                </c:pt>
                <c:pt idx="115">
                  <c:v>-1.8916140863049824</c:v>
                </c:pt>
                <c:pt idx="116">
                  <c:v>-2.0439945067031511</c:v>
                </c:pt>
                <c:pt idx="117">
                  <c:v>-5.7721686615603609</c:v>
                </c:pt>
                <c:pt idx="118">
                  <c:v>7.9577574081976561</c:v>
                </c:pt>
                <c:pt idx="119">
                  <c:v>-13.204834140949657</c:v>
                </c:pt>
                <c:pt idx="120">
                  <c:v>18.638827044882397</c:v>
                </c:pt>
                <c:pt idx="121">
                  <c:v>-11.343100483016254</c:v>
                </c:pt>
                <c:pt idx="122">
                  <c:v>-21.859569975950464</c:v>
                </c:pt>
                <c:pt idx="123">
                  <c:v>8.5546535121800833</c:v>
                </c:pt>
                <c:pt idx="124">
                  <c:v>8.9498931248809868</c:v>
                </c:pt>
                <c:pt idx="125">
                  <c:v>18.680260203063032</c:v>
                </c:pt>
                <c:pt idx="126">
                  <c:v>7.1486542850422845</c:v>
                </c:pt>
                <c:pt idx="127">
                  <c:v>3.9558631065399332</c:v>
                </c:pt>
                <c:pt idx="128">
                  <c:v>0.6365626006824987</c:v>
                </c:pt>
                <c:pt idx="129">
                  <c:v>9.5143168980016242</c:v>
                </c:pt>
                <c:pt idx="130">
                  <c:v>-5.1986216735657766</c:v>
                </c:pt>
                <c:pt idx="131">
                  <c:v>1.2299874113224367</c:v>
                </c:pt>
                <c:pt idx="132">
                  <c:v>-10.472927124586366</c:v>
                </c:pt>
                <c:pt idx="133">
                  <c:v>-19.218448361139664</c:v>
                </c:pt>
                <c:pt idx="134">
                  <c:v>-16.48837118077962</c:v>
                </c:pt>
                <c:pt idx="135">
                  <c:v>-21.070402268543234</c:v>
                </c:pt>
                <c:pt idx="136">
                  <c:v>-16.495160112062262</c:v>
                </c:pt>
                <c:pt idx="137">
                  <c:v>-28.729575001563276</c:v>
                </c:pt>
                <c:pt idx="138">
                  <c:v>-2.577289029867468</c:v>
                </c:pt>
                <c:pt idx="139">
                  <c:v>4.1190439076088978</c:v>
                </c:pt>
                <c:pt idx="140">
                  <c:v>-1.4593418871449642</c:v>
                </c:pt>
                <c:pt idx="141">
                  <c:v>-16.060323914734745</c:v>
                </c:pt>
                <c:pt idx="142">
                  <c:v>-15.031691478360834</c:v>
                </c:pt>
                <c:pt idx="143">
                  <c:v>12.567354316181508</c:v>
                </c:pt>
                <c:pt idx="144">
                  <c:v>13.466800560502325</c:v>
                </c:pt>
                <c:pt idx="145">
                  <c:v>1.8738225436168519</c:v>
                </c:pt>
                <c:pt idx="146">
                  <c:v>16.030783751945503</c:v>
                </c:pt>
                <c:pt idx="147">
                  <c:v>10.257235869313993</c:v>
                </c:pt>
                <c:pt idx="148">
                  <c:v>40.994918776953128</c:v>
                </c:pt>
                <c:pt idx="149">
                  <c:v>2.5249605534992821</c:v>
                </c:pt>
                <c:pt idx="150">
                  <c:v>29.762677474993449</c:v>
                </c:pt>
                <c:pt idx="151">
                  <c:v>-1.3130259851174753</c:v>
                </c:pt>
                <c:pt idx="152">
                  <c:v>8.4219428440180497</c:v>
                </c:pt>
                <c:pt idx="153">
                  <c:v>6.9162648306570818</c:v>
                </c:pt>
                <c:pt idx="154">
                  <c:v>6.3997090404618939</c:v>
                </c:pt>
                <c:pt idx="155">
                  <c:v>-0.21726726350005127</c:v>
                </c:pt>
                <c:pt idx="156">
                  <c:v>-4.9108186207561699</c:v>
                </c:pt>
                <c:pt idx="157">
                  <c:v>-4.9204113734284789</c:v>
                </c:pt>
                <c:pt idx="158">
                  <c:v>15.31077633376608</c:v>
                </c:pt>
                <c:pt idx="159">
                  <c:v>-8.8776454464841628</c:v>
                </c:pt>
                <c:pt idx="160">
                  <c:v>6.7284215359144142</c:v>
                </c:pt>
                <c:pt idx="161">
                  <c:v>-16.060336271539448</c:v>
                </c:pt>
                <c:pt idx="162">
                  <c:v>1.0175557760581899</c:v>
                </c:pt>
                <c:pt idx="163">
                  <c:v>-26.363639478983398</c:v>
                </c:pt>
                <c:pt idx="164">
                  <c:v>-4.4162709969496721</c:v>
                </c:pt>
                <c:pt idx="165">
                  <c:v>11.026900459278867</c:v>
                </c:pt>
                <c:pt idx="166">
                  <c:v>-14.316697675772772</c:v>
                </c:pt>
                <c:pt idx="167">
                  <c:v>-6.273649770174579</c:v>
                </c:pt>
                <c:pt idx="168">
                  <c:v>1.384248005408828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18976"/>
        <c:axId val="461319760"/>
      </c:lineChart>
      <c:catAx>
        <c:axId val="46131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19760"/>
        <c:crosses val="autoZero"/>
        <c:auto val="1"/>
        <c:lblAlgn val="ctr"/>
        <c:lblOffset val="100"/>
        <c:noMultiLvlLbl val="0"/>
      </c:catAx>
      <c:valAx>
        <c:axId val="4613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Forecast!$F$1</c:f>
              <c:strCache>
                <c:ptCount val="1"/>
                <c:pt idx="0">
                  <c:v>Upper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Forecast!$F$2:$F$4</c:f>
              <c:numCache>
                <c:formatCode>General</c:formatCode>
                <c:ptCount val="3"/>
                <c:pt idx="0">
                  <c:v>513.85753568600353</c:v>
                </c:pt>
                <c:pt idx="1">
                  <c:v>547.34895522172712</c:v>
                </c:pt>
                <c:pt idx="2">
                  <c:v>542.72209988340819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Forecast!$G$1</c:f>
              <c:strCache>
                <c:ptCount val="1"/>
                <c:pt idx="0">
                  <c:v>Lower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Forecast!$G$2:$G$4</c:f>
              <c:numCache>
                <c:formatCode>General</c:formatCode>
                <c:ptCount val="3"/>
                <c:pt idx="0">
                  <c:v>282.89573966943283</c:v>
                </c:pt>
                <c:pt idx="1">
                  <c:v>316.15550060237376</c:v>
                </c:pt>
                <c:pt idx="2">
                  <c:v>308.14050819024101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Forecast!$H$1</c:f>
              <c:strCache>
                <c:ptCount val="1"/>
                <c:pt idx="0">
                  <c:v>Raw Values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Forecast!$H$2:$H$4</c:f>
              <c:numCache>
                <c:formatCode>General</c:formatCode>
                <c:ptCount val="3"/>
                <c:pt idx="0">
                  <c:v>378</c:v>
                </c:pt>
                <c:pt idx="1">
                  <c:v>390</c:v>
                </c:pt>
                <c:pt idx="2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850816"/>
        <c:axId val="461857872"/>
      </c:lineChart>
      <c:catAx>
        <c:axId val="461850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57872"/>
        <c:crosses val="autoZero"/>
        <c:auto val="1"/>
        <c:lblAlgn val="ctr"/>
        <c:lblOffset val="100"/>
        <c:noMultiLvlLbl val="0"/>
      </c:catAx>
      <c:valAx>
        <c:axId val="461857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  <a:r>
              <a:rPr lang="en-US" baseline="0"/>
              <a:t> vs Raw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Forecast!$E$1</c:f>
              <c:strCache>
                <c:ptCount val="1"/>
                <c:pt idx="0">
                  <c:v>Actual Forecast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Forecast!$E$2:$E$4</c:f>
              <c:numCache>
                <c:formatCode>General</c:formatCode>
                <c:ptCount val="3"/>
                <c:pt idx="0">
                  <c:v>398.37663767771818</c:v>
                </c:pt>
                <c:pt idx="1">
                  <c:v>431.75222791205044</c:v>
                </c:pt>
                <c:pt idx="2">
                  <c:v>425.4313040368246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Forecast!$H$1</c:f>
              <c:strCache>
                <c:ptCount val="1"/>
                <c:pt idx="0">
                  <c:v>Raw Values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Forecast!$H$2:$H$4</c:f>
              <c:numCache>
                <c:formatCode>General</c:formatCode>
                <c:ptCount val="3"/>
                <c:pt idx="0">
                  <c:v>378</c:v>
                </c:pt>
                <c:pt idx="1">
                  <c:v>390</c:v>
                </c:pt>
                <c:pt idx="2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853560"/>
        <c:axId val="461850424"/>
      </c:lineChart>
      <c:catAx>
        <c:axId val="461853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50424"/>
        <c:crosses val="autoZero"/>
        <c:auto val="1"/>
        <c:lblAlgn val="ctr"/>
        <c:lblOffset val="100"/>
        <c:noMultiLvlLbl val="0"/>
      </c:catAx>
      <c:valAx>
        <c:axId val="46185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5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1</xdr:row>
      <xdr:rowOff>0</xdr:rowOff>
    </xdr:from>
    <xdr:to>
      <xdr:col>20</xdr:col>
      <xdr:colOff>514349</xdr:colOff>
      <xdr:row>19</xdr:row>
      <xdr:rowOff>176213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20</xdr:col>
      <xdr:colOff>428625</xdr:colOff>
      <xdr:row>41</xdr:row>
      <xdr:rowOff>23813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</xdr:row>
      <xdr:rowOff>176212</xdr:rowOff>
    </xdr:from>
    <xdr:to>
      <xdr:col>11</xdr:col>
      <xdr:colOff>457200</xdr:colOff>
      <xdr:row>19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</xdr:row>
      <xdr:rowOff>185737</xdr:rowOff>
    </xdr:from>
    <xdr:to>
      <xdr:col>5</xdr:col>
      <xdr:colOff>200025</xdr:colOff>
      <xdr:row>19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workbookViewId="0">
      <pane ySplit="1" topLeftCell="A6" activePane="bottomLeft" state="frozen"/>
      <selection pane="bottomLeft" activeCell="K22" sqref="K22"/>
    </sheetView>
  </sheetViews>
  <sheetFormatPr defaultRowHeight="15" x14ac:dyDescent="0.25"/>
  <cols>
    <col min="2" max="2" width="20.42578125" customWidth="1"/>
    <col min="4" max="5" width="24.42578125" customWidth="1"/>
    <col min="6" max="6" width="20.140625" customWidth="1"/>
    <col min="7" max="8" width="28.28515625" style="3" customWidth="1"/>
    <col min="9" max="9" width="10.7109375" style="3" customWidth="1"/>
  </cols>
  <sheetData>
    <row r="1" spans="1:9" ht="18" x14ac:dyDescent="0.35">
      <c r="A1" s="4" t="s">
        <v>0</v>
      </c>
      <c r="B1" s="4" t="s">
        <v>4</v>
      </c>
      <c r="C1" s="4" t="s">
        <v>3</v>
      </c>
      <c r="D1" s="5" t="s">
        <v>16</v>
      </c>
      <c r="E1" s="5" t="s">
        <v>17</v>
      </c>
      <c r="F1" s="4" t="s">
        <v>5</v>
      </c>
      <c r="G1" s="3" t="s">
        <v>18</v>
      </c>
      <c r="H1" s="1" t="s">
        <v>12</v>
      </c>
      <c r="I1" s="1" t="s">
        <v>10</v>
      </c>
    </row>
    <row r="2" spans="1:9" x14ac:dyDescent="0.25">
      <c r="A2" s="4">
        <v>1</v>
      </c>
      <c r="B2" s="4">
        <v>-29.565636383896202</v>
      </c>
      <c r="C2" s="4">
        <v>-28.890279371889001</v>
      </c>
      <c r="D2" s="4"/>
      <c r="E2" s="4"/>
      <c r="F2" s="4">
        <f t="shared" ref="F2:F33" si="0">270-1.51*A2+0.03144*A2^2-0.000439*A2^3+0.000001965*A2^4</f>
        <v>268.52100296500004</v>
      </c>
      <c r="G2" s="1">
        <f>F2+D2</f>
        <v>268.52100296500004</v>
      </c>
      <c r="H2" s="1"/>
      <c r="I2" s="4">
        <v>239</v>
      </c>
    </row>
    <row r="3" spans="1:9" x14ac:dyDescent="0.25">
      <c r="A3" s="4">
        <v>2</v>
      </c>
      <c r="B3" s="4">
        <v>-0.146957492680617</v>
      </c>
      <c r="C3" s="4">
        <v>1.42213145287972</v>
      </c>
      <c r="D3" s="4"/>
      <c r="E3" s="4"/>
      <c r="F3" s="4">
        <f t="shared" si="0"/>
        <v>267.10227944000002</v>
      </c>
      <c r="G3" s="1">
        <f t="shared" ref="G3:G66" si="1">F3+D3</f>
        <v>267.10227944000002</v>
      </c>
      <c r="H3" s="1"/>
      <c r="I3" s="4">
        <v>267</v>
      </c>
    </row>
    <row r="4" spans="1:9" x14ac:dyDescent="0.25">
      <c r="A4" s="4">
        <v>3</v>
      </c>
      <c r="B4" s="4">
        <v>-103.78598470020199</v>
      </c>
      <c r="C4" s="4">
        <v>-97.569157139435504</v>
      </c>
      <c r="D4" s="4">
        <f>0.0446*B3+0.2057*B2</f>
        <v>-6.0882057083410039</v>
      </c>
      <c r="E4" s="4">
        <f>D4+C4</f>
        <v>-103.65736284777651</v>
      </c>
      <c r="F4" s="4">
        <f t="shared" si="0"/>
        <v>265.74126616500007</v>
      </c>
      <c r="G4" s="1">
        <f t="shared" si="1"/>
        <v>259.65306045665909</v>
      </c>
      <c r="H4" s="1">
        <f>E4+F4</f>
        <v>162.08390331722356</v>
      </c>
      <c r="I4" s="4">
        <v>162</v>
      </c>
    </row>
    <row r="5" spans="1:9" x14ac:dyDescent="0.25">
      <c r="A5" s="4">
        <v>4</v>
      </c>
      <c r="B5" s="4">
        <v>-0.48020200429192</v>
      </c>
      <c r="C5" s="4">
        <v>3.7093679046408199</v>
      </c>
      <c r="D5" s="4">
        <f t="shared" ref="D5:D68" si="2">0.0446*B4+0.2057*B3</f>
        <v>-4.6590840738734114</v>
      </c>
      <c r="E5" s="4">
        <f t="shared" ref="E5:E68" si="3">D5+C5</f>
        <v>-0.9497161692325915</v>
      </c>
      <c r="F5" s="4">
        <f t="shared" si="0"/>
        <v>264.43544703999999</v>
      </c>
      <c r="G5" s="1">
        <f t="shared" si="1"/>
        <v>259.77636296612656</v>
      </c>
      <c r="H5" s="1">
        <f t="shared" ref="H5:H68" si="4">E5+F5</f>
        <v>263.48573087076738</v>
      </c>
      <c r="I5" s="4">
        <v>264</v>
      </c>
    </row>
    <row r="6" spans="1:9" x14ac:dyDescent="0.25">
      <c r="A6" s="4">
        <v>5</v>
      </c>
      <c r="B6" s="4">
        <v>-93.227140556567093</v>
      </c>
      <c r="C6" s="4">
        <v>-71.431229365440799</v>
      </c>
      <c r="D6" s="4">
        <f t="shared" si="2"/>
        <v>-21.370194062222971</v>
      </c>
      <c r="E6" s="4">
        <f t="shared" si="3"/>
        <v>-92.801423427663764</v>
      </c>
      <c r="F6" s="4">
        <f t="shared" si="0"/>
        <v>263.18235312500002</v>
      </c>
      <c r="G6" s="1">
        <f t="shared" si="1"/>
        <v>241.81215906277706</v>
      </c>
      <c r="H6" s="1">
        <f t="shared" si="4"/>
        <v>170.38092969733626</v>
      </c>
      <c r="I6" s="4">
        <v>170</v>
      </c>
    </row>
    <row r="7" spans="1:9" x14ac:dyDescent="0.25">
      <c r="A7" s="4">
        <v>6</v>
      </c>
      <c r="B7" s="4">
        <v>-52.024378662448399</v>
      </c>
      <c r="C7" s="4">
        <v>-51.947318289828701</v>
      </c>
      <c r="D7" s="4">
        <f t="shared" si="2"/>
        <v>-4.2567080211057409</v>
      </c>
      <c r="E7" s="4">
        <f t="shared" si="3"/>
        <v>-56.204026310934438</v>
      </c>
      <c r="F7" s="4">
        <f t="shared" si="0"/>
        <v>261.97956263999998</v>
      </c>
      <c r="G7" s="1">
        <f t="shared" si="1"/>
        <v>257.72285461889425</v>
      </c>
      <c r="H7" s="1">
        <f t="shared" si="4"/>
        <v>205.77553632906555</v>
      </c>
      <c r="I7" s="4">
        <v>210</v>
      </c>
    </row>
    <row r="8" spans="1:9" x14ac:dyDescent="0.25">
      <c r="A8" s="4">
        <v>7</v>
      </c>
      <c r="B8" s="4">
        <v>3.1304582188518699</v>
      </c>
      <c r="C8" s="4">
        <v>26.3890334286335</v>
      </c>
      <c r="D8" s="4">
        <f t="shared" si="2"/>
        <v>-21.497110100831048</v>
      </c>
      <c r="E8" s="4">
        <f t="shared" si="3"/>
        <v>4.8919233278024521</v>
      </c>
      <c r="F8" s="4">
        <f t="shared" si="0"/>
        <v>260.82470096500003</v>
      </c>
      <c r="G8" s="1">
        <f t="shared" si="1"/>
        <v>239.327590864169</v>
      </c>
      <c r="H8" s="1">
        <f t="shared" si="4"/>
        <v>265.71662429280246</v>
      </c>
      <c r="I8" s="4">
        <v>264</v>
      </c>
    </row>
    <row r="9" spans="1:9" x14ac:dyDescent="0.25">
      <c r="A9" s="4">
        <v>8</v>
      </c>
      <c r="B9" s="4">
        <v>145.23969747432699</v>
      </c>
      <c r="C9" s="4">
        <v>151.01966663245901</v>
      </c>
      <c r="D9" s="4">
        <f t="shared" si="2"/>
        <v>-10.561796254304841</v>
      </c>
      <c r="E9" s="4">
        <f t="shared" si="3"/>
        <v>140.45787037815415</v>
      </c>
      <c r="F9" s="4">
        <f t="shared" si="0"/>
        <v>259.71544064000005</v>
      </c>
      <c r="G9" s="1">
        <f t="shared" si="1"/>
        <v>249.1536443856952</v>
      </c>
      <c r="H9" s="1">
        <f t="shared" si="4"/>
        <v>400.17331101815421</v>
      </c>
      <c r="I9" s="4">
        <v>405</v>
      </c>
    </row>
    <row r="10" spans="1:9" x14ac:dyDescent="0.25">
      <c r="A10" s="4">
        <v>9</v>
      </c>
      <c r="B10" s="4">
        <v>93.305619337174093</v>
      </c>
      <c r="C10" s="4">
        <v>83.2712117762714</v>
      </c>
      <c r="D10" s="4">
        <f t="shared" si="2"/>
        <v>7.1216257629728137</v>
      </c>
      <c r="E10" s="4">
        <f t="shared" si="3"/>
        <v>90.392837539244212</v>
      </c>
      <c r="F10" s="4">
        <f t="shared" si="0"/>
        <v>258.64950136500011</v>
      </c>
      <c r="G10" s="1">
        <f t="shared" si="1"/>
        <v>265.77112712797293</v>
      </c>
      <c r="H10" s="1">
        <f t="shared" si="4"/>
        <v>349.04233890424433</v>
      </c>
      <c r="I10" s="4">
        <v>352</v>
      </c>
    </row>
    <row r="11" spans="1:9" x14ac:dyDescent="0.25">
      <c r="A11" s="4">
        <v>10</v>
      </c>
      <c r="B11" s="4">
        <v>79.330456886798302</v>
      </c>
      <c r="C11" s="4">
        <v>44.620836000285998</v>
      </c>
      <c r="D11" s="4">
        <f t="shared" si="2"/>
        <v>34.037236392907026</v>
      </c>
      <c r="E11" s="4">
        <f t="shared" si="3"/>
        <v>78.658072393193024</v>
      </c>
      <c r="F11" s="4">
        <f t="shared" si="0"/>
        <v>257.62464999999997</v>
      </c>
      <c r="G11" s="1">
        <f t="shared" si="1"/>
        <v>291.66188639290698</v>
      </c>
      <c r="H11" s="1">
        <f t="shared" si="4"/>
        <v>336.28272239319301</v>
      </c>
      <c r="I11" s="4">
        <v>337</v>
      </c>
    </row>
    <row r="12" spans="1:9" x14ac:dyDescent="0.25">
      <c r="A12" s="4">
        <v>11</v>
      </c>
      <c r="B12" s="4">
        <v>-8.6836039511916407</v>
      </c>
      <c r="C12" s="4">
        <v>-25.463890369394999</v>
      </c>
      <c r="D12" s="4">
        <f t="shared" si="2"/>
        <v>22.731104274807912</v>
      </c>
      <c r="E12" s="4">
        <f t="shared" si="3"/>
        <v>-2.7327860945870874</v>
      </c>
      <c r="F12" s="4">
        <f t="shared" si="0"/>
        <v>256.63870056499997</v>
      </c>
      <c r="G12" s="1">
        <f t="shared" si="1"/>
        <v>279.3698048398079</v>
      </c>
      <c r="H12" s="1">
        <f t="shared" si="4"/>
        <v>253.90591447041288</v>
      </c>
      <c r="I12" s="4">
        <v>248</v>
      </c>
    </row>
    <row r="13" spans="1:9" x14ac:dyDescent="0.25">
      <c r="A13" s="4">
        <v>12</v>
      </c>
      <c r="B13" s="4">
        <v>88.265575595019001</v>
      </c>
      <c r="C13" s="4">
        <v>75.189009400559499</v>
      </c>
      <c r="D13" s="4">
        <f t="shared" si="2"/>
        <v>15.930986245391264</v>
      </c>
      <c r="E13" s="4">
        <f t="shared" si="3"/>
        <v>91.119995645950766</v>
      </c>
      <c r="F13" s="4">
        <f t="shared" si="0"/>
        <v>255.68951423999999</v>
      </c>
      <c r="G13" s="1">
        <f t="shared" si="1"/>
        <v>271.62050048539123</v>
      </c>
      <c r="H13" s="1">
        <f t="shared" si="4"/>
        <v>346.80950988595077</v>
      </c>
      <c r="I13" s="4">
        <v>344</v>
      </c>
    </row>
    <row r="14" spans="1:9" x14ac:dyDescent="0.25">
      <c r="A14" s="4">
        <v>13</v>
      </c>
      <c r="B14" s="4">
        <v>-7.8199128565497604</v>
      </c>
      <c r="C14" s="4">
        <v>-7.73967222081352</v>
      </c>
      <c r="D14" s="4">
        <f t="shared" si="2"/>
        <v>2.1504273387777268</v>
      </c>
      <c r="E14" s="4">
        <f t="shared" si="3"/>
        <v>-5.5892448820357927</v>
      </c>
      <c r="F14" s="4">
        <f t="shared" si="0"/>
        <v>254.77499936499999</v>
      </c>
      <c r="G14" s="1">
        <f t="shared" si="1"/>
        <v>256.9254267037777</v>
      </c>
      <c r="H14" s="1">
        <f t="shared" si="4"/>
        <v>249.1857544829642</v>
      </c>
      <c r="I14" s="4">
        <v>247</v>
      </c>
    </row>
    <row r="15" spans="1:9" x14ac:dyDescent="0.25">
      <c r="A15" s="4">
        <v>14</v>
      </c>
      <c r="B15" s="4">
        <v>26.0619751583279</v>
      </c>
      <c r="C15" s="4">
        <v>7.0409552292975102</v>
      </c>
      <c r="D15" s="4">
        <f t="shared" si="2"/>
        <v>17.807460786493287</v>
      </c>
      <c r="E15" s="4">
        <f t="shared" si="3"/>
        <v>24.848416015790797</v>
      </c>
      <c r="F15" s="4">
        <f t="shared" si="0"/>
        <v>253.89311144000001</v>
      </c>
      <c r="G15" s="1">
        <f t="shared" si="1"/>
        <v>271.70057222649331</v>
      </c>
      <c r="H15" s="1">
        <f t="shared" si="4"/>
        <v>278.74152745579079</v>
      </c>
      <c r="I15" s="4">
        <v>280</v>
      </c>
    </row>
    <row r="16" spans="1:9" x14ac:dyDescent="0.25">
      <c r="A16" s="4">
        <v>15</v>
      </c>
      <c r="B16" s="4">
        <v>54.913236950082599</v>
      </c>
      <c r="C16" s="4">
        <v>59.596819591880802</v>
      </c>
      <c r="D16" s="4">
        <f t="shared" si="2"/>
        <v>-0.44619198253086134</v>
      </c>
      <c r="E16" s="4">
        <f t="shared" si="3"/>
        <v>59.150627609349939</v>
      </c>
      <c r="F16" s="4">
        <f t="shared" si="0"/>
        <v>253.04185312499999</v>
      </c>
      <c r="G16" s="1">
        <f t="shared" si="1"/>
        <v>252.59566114246914</v>
      </c>
      <c r="H16" s="1">
        <f t="shared" si="4"/>
        <v>312.19248073434994</v>
      </c>
      <c r="I16" s="4">
        <v>308</v>
      </c>
    </row>
    <row r="17" spans="1:9" x14ac:dyDescent="0.25">
      <c r="A17" s="4">
        <v>16</v>
      </c>
      <c r="B17" s="4">
        <v>10.735822675351301</v>
      </c>
      <c r="C17" s="4">
        <v>0.86664723173129099</v>
      </c>
      <c r="D17" s="4">
        <f t="shared" si="2"/>
        <v>7.810078658041733</v>
      </c>
      <c r="E17" s="4">
        <f t="shared" si="3"/>
        <v>8.6767258897730244</v>
      </c>
      <c r="F17" s="4">
        <f t="shared" si="0"/>
        <v>252.21927424</v>
      </c>
      <c r="G17" s="1">
        <f t="shared" si="1"/>
        <v>260.02935289804174</v>
      </c>
      <c r="H17" s="1">
        <f t="shared" si="4"/>
        <v>260.89600012977303</v>
      </c>
      <c r="I17" s="4">
        <v>263</v>
      </c>
    </row>
    <row r="18" spans="1:9" x14ac:dyDescent="0.25">
      <c r="A18" s="4">
        <v>17</v>
      </c>
      <c r="B18" s="4">
        <v>4.5316353369754099</v>
      </c>
      <c r="C18" s="4">
        <v>-5.8586677226922399</v>
      </c>
      <c r="D18" s="4">
        <f t="shared" si="2"/>
        <v>11.774470531952657</v>
      </c>
      <c r="E18" s="4">
        <f t="shared" si="3"/>
        <v>5.9158028092604171</v>
      </c>
      <c r="F18" s="4">
        <f t="shared" si="0"/>
        <v>251.42347176500002</v>
      </c>
      <c r="G18" s="1">
        <f t="shared" si="1"/>
        <v>263.19794229695265</v>
      </c>
      <c r="H18" s="1">
        <f t="shared" si="4"/>
        <v>257.33927457426046</v>
      </c>
      <c r="I18" s="4">
        <v>256</v>
      </c>
    </row>
    <row r="19" spans="1:9" x14ac:dyDescent="0.25">
      <c r="A19" s="4">
        <v>18</v>
      </c>
      <c r="B19" s="4">
        <v>19.302530784002499</v>
      </c>
      <c r="C19" s="4">
        <v>19.075578012118001</v>
      </c>
      <c r="D19" s="4">
        <f t="shared" si="2"/>
        <v>2.4104696603488658</v>
      </c>
      <c r="E19" s="4">
        <f t="shared" si="3"/>
        <v>21.486047672466867</v>
      </c>
      <c r="F19" s="4">
        <f t="shared" si="0"/>
        <v>250.65258983999999</v>
      </c>
      <c r="G19" s="1">
        <f t="shared" si="1"/>
        <v>253.06305950034886</v>
      </c>
      <c r="H19" s="1">
        <f t="shared" si="4"/>
        <v>272.13863751246686</v>
      </c>
      <c r="I19" s="4">
        <v>270</v>
      </c>
    </row>
    <row r="20" spans="1:9" x14ac:dyDescent="0.25">
      <c r="A20" s="4">
        <v>19</v>
      </c>
      <c r="B20" s="4">
        <v>42.050317711685302</v>
      </c>
      <c r="C20" s="4">
        <v>40.005275466369902</v>
      </c>
      <c r="D20" s="4">
        <f t="shared" si="2"/>
        <v>1.7930502617823532</v>
      </c>
      <c r="E20" s="4">
        <f t="shared" si="3"/>
        <v>41.798325728152257</v>
      </c>
      <c r="F20" s="4">
        <f t="shared" si="0"/>
        <v>249.90481976500001</v>
      </c>
      <c r="G20" s="1">
        <f t="shared" si="1"/>
        <v>251.69787002678237</v>
      </c>
      <c r="H20" s="1">
        <f t="shared" si="4"/>
        <v>291.70314549315225</v>
      </c>
      <c r="I20" s="4">
        <v>292</v>
      </c>
    </row>
    <row r="21" spans="1:9" x14ac:dyDescent="0.25">
      <c r="A21" s="4">
        <v>20</v>
      </c>
      <c r="B21" s="4">
        <v>11.776757661482099</v>
      </c>
      <c r="C21" s="4">
        <v>5.6666329451364001</v>
      </c>
      <c r="D21" s="4">
        <f t="shared" si="2"/>
        <v>5.8459747522104788</v>
      </c>
      <c r="E21" s="4">
        <f t="shared" si="3"/>
        <v>11.51260769734688</v>
      </c>
      <c r="F21" s="4">
        <f t="shared" si="0"/>
        <v>249.17840000000001</v>
      </c>
      <c r="G21" s="1">
        <f t="shared" si="1"/>
        <v>255.02437475221049</v>
      </c>
      <c r="H21" s="1">
        <f t="shared" si="4"/>
        <v>260.69100769734689</v>
      </c>
      <c r="I21" s="4">
        <v>261</v>
      </c>
    </row>
    <row r="22" spans="1:9" x14ac:dyDescent="0.25">
      <c r="A22" s="4">
        <v>21</v>
      </c>
      <c r="B22" s="4">
        <v>10.4835650210564</v>
      </c>
      <c r="C22" s="4">
        <v>1.9838863047505499</v>
      </c>
      <c r="D22" s="4">
        <f t="shared" si="2"/>
        <v>9.1749937449957688</v>
      </c>
      <c r="E22" s="4">
        <f t="shared" si="3"/>
        <v>11.158880049746319</v>
      </c>
      <c r="F22" s="4">
        <f t="shared" si="0"/>
        <v>248.47161616499997</v>
      </c>
      <c r="G22" s="1">
        <f t="shared" si="1"/>
        <v>257.64660990999573</v>
      </c>
      <c r="H22" s="1">
        <f t="shared" si="4"/>
        <v>259.6304962147463</v>
      </c>
      <c r="I22" s="4">
        <v>259</v>
      </c>
    </row>
    <row r="23" spans="1:9" x14ac:dyDescent="0.25">
      <c r="A23" s="4">
        <v>22</v>
      </c>
      <c r="B23" s="4">
        <v>-21.827592975722698</v>
      </c>
      <c r="C23" s="4">
        <v>-23.050256109381699</v>
      </c>
      <c r="D23" s="4">
        <f t="shared" si="2"/>
        <v>2.8900460509059833</v>
      </c>
      <c r="E23" s="4">
        <f t="shared" si="3"/>
        <v>-20.160210058475716</v>
      </c>
      <c r="F23" s="4">
        <f t="shared" si="0"/>
        <v>247.78280103999998</v>
      </c>
      <c r="G23" s="1">
        <f t="shared" si="1"/>
        <v>250.67284709090598</v>
      </c>
      <c r="H23" s="1">
        <f t="shared" si="4"/>
        <v>227.62259098152427</v>
      </c>
      <c r="I23" s="4">
        <v>226</v>
      </c>
    </row>
    <row r="24" spans="1:9" x14ac:dyDescent="0.25">
      <c r="A24" s="4">
        <v>23</v>
      </c>
      <c r="B24" s="4">
        <v>-51.155096248780602</v>
      </c>
      <c r="C24" s="4">
        <v>-52.022976758298903</v>
      </c>
      <c r="D24" s="4">
        <f t="shared" si="2"/>
        <v>1.1829586781140691</v>
      </c>
      <c r="E24" s="4">
        <f t="shared" si="3"/>
        <v>-50.840018080184834</v>
      </c>
      <c r="F24" s="4">
        <f t="shared" si="0"/>
        <v>247.11033456500002</v>
      </c>
      <c r="G24" s="1">
        <f t="shared" si="1"/>
        <v>248.29329324311408</v>
      </c>
      <c r="H24" s="1">
        <f t="shared" si="4"/>
        <v>196.27031648481517</v>
      </c>
      <c r="I24" s="4">
        <v>196</v>
      </c>
    </row>
    <row r="25" spans="1:9" x14ac:dyDescent="0.25">
      <c r="A25" s="4">
        <v>24</v>
      </c>
      <c r="B25" s="4">
        <v>-101.497371871837</v>
      </c>
      <c r="C25" s="4">
        <v>-93.746306154015301</v>
      </c>
      <c r="D25" s="4">
        <f t="shared" si="2"/>
        <v>-6.7714531678017735</v>
      </c>
      <c r="E25" s="4">
        <f t="shared" si="3"/>
        <v>-100.51775932181707</v>
      </c>
      <c r="F25" s="4">
        <f t="shared" si="0"/>
        <v>246.45264384000001</v>
      </c>
      <c r="G25" s="1">
        <f t="shared" si="1"/>
        <v>239.68119067219823</v>
      </c>
      <c r="H25" s="1">
        <f t="shared" si="4"/>
        <v>145.93488451818294</v>
      </c>
      <c r="I25" s="4">
        <v>145</v>
      </c>
    </row>
    <row r="26" spans="1:9" x14ac:dyDescent="0.25">
      <c r="A26" s="4">
        <v>25</v>
      </c>
      <c r="B26" s="4">
        <v>-32.852894072407402</v>
      </c>
      <c r="C26" s="4">
        <v>-17.9162298960233</v>
      </c>
      <c r="D26" s="4">
        <f t="shared" si="2"/>
        <v>-15.049386083858099</v>
      </c>
      <c r="E26" s="4">
        <f t="shared" si="3"/>
        <v>-32.965615979881399</v>
      </c>
      <c r="F26" s="4">
        <f t="shared" si="0"/>
        <v>245.80820312500001</v>
      </c>
      <c r="G26" s="1">
        <f t="shared" si="1"/>
        <v>230.7588170411419</v>
      </c>
      <c r="H26" s="1">
        <f t="shared" si="4"/>
        <v>212.84258714511861</v>
      </c>
      <c r="I26" s="4">
        <v>213</v>
      </c>
    </row>
    <row r="27" spans="1:9" x14ac:dyDescent="0.25">
      <c r="A27" s="4">
        <v>26</v>
      </c>
      <c r="B27" s="4">
        <v>44.779815768199903</v>
      </c>
      <c r="C27" s="4">
        <v>65.337100200529903</v>
      </c>
      <c r="D27" s="4">
        <f t="shared" si="2"/>
        <v>-22.343248469666239</v>
      </c>
      <c r="E27" s="4">
        <f t="shared" si="3"/>
        <v>42.993851730863668</v>
      </c>
      <c r="F27" s="4">
        <f t="shared" si="0"/>
        <v>245.17553384000001</v>
      </c>
      <c r="G27" s="1">
        <f t="shared" si="1"/>
        <v>222.83228537033378</v>
      </c>
      <c r="H27" s="1">
        <f t="shared" si="4"/>
        <v>288.16938557086371</v>
      </c>
      <c r="I27" s="4">
        <v>290</v>
      </c>
    </row>
    <row r="28" spans="1:9" x14ac:dyDescent="0.25">
      <c r="A28" s="4">
        <v>27</v>
      </c>
      <c r="B28" s="4">
        <v>-60.597810885119202</v>
      </c>
      <c r="C28" s="4">
        <v>-60.678124373910897</v>
      </c>
      <c r="D28" s="4">
        <f t="shared" si="2"/>
        <v>-4.7606605274324867</v>
      </c>
      <c r="E28" s="4">
        <f t="shared" si="3"/>
        <v>-65.438784901343382</v>
      </c>
      <c r="F28" s="4">
        <f t="shared" si="0"/>
        <v>244.55320456499999</v>
      </c>
      <c r="G28" s="1">
        <f t="shared" si="1"/>
        <v>239.7925440375675</v>
      </c>
      <c r="H28" s="1">
        <f t="shared" si="4"/>
        <v>179.11441966365661</v>
      </c>
      <c r="I28" s="4">
        <v>184</v>
      </c>
    </row>
    <row r="29" spans="1:9" x14ac:dyDescent="0.25">
      <c r="A29" s="4">
        <v>28</v>
      </c>
      <c r="B29" s="4">
        <v>-35.984389721262701</v>
      </c>
      <c r="C29" s="4">
        <v>-42.528143922508399</v>
      </c>
      <c r="D29" s="4">
        <f t="shared" si="2"/>
        <v>6.5085457380424039</v>
      </c>
      <c r="E29" s="4">
        <f t="shared" si="3"/>
        <v>-36.019598184465991</v>
      </c>
      <c r="F29" s="4">
        <f t="shared" si="0"/>
        <v>243.93983104</v>
      </c>
      <c r="G29" s="1">
        <f t="shared" si="1"/>
        <v>250.44837677804242</v>
      </c>
      <c r="H29" s="1">
        <f t="shared" si="4"/>
        <v>207.92023285553401</v>
      </c>
      <c r="I29" s="4">
        <v>208</v>
      </c>
    </row>
    <row r="30" spans="1:9" x14ac:dyDescent="0.25">
      <c r="A30" s="4">
        <v>29</v>
      </c>
      <c r="B30" s="4">
        <v>-61.378583582923802</v>
      </c>
      <c r="C30" s="4">
        <v>-44.618967197178499</v>
      </c>
      <c r="D30" s="4">
        <f t="shared" si="2"/>
        <v>-14.069873480637336</v>
      </c>
      <c r="E30" s="4">
        <f t="shared" si="3"/>
        <v>-58.688840677815833</v>
      </c>
      <c r="F30" s="4">
        <f t="shared" si="0"/>
        <v>243.33407616500003</v>
      </c>
      <c r="G30" s="1">
        <f t="shared" si="1"/>
        <v>229.26420268436269</v>
      </c>
      <c r="H30" s="1">
        <f t="shared" si="4"/>
        <v>184.64523548718421</v>
      </c>
      <c r="I30" s="4">
        <v>182</v>
      </c>
    </row>
    <row r="31" spans="1:9" x14ac:dyDescent="0.25">
      <c r="A31" s="4">
        <v>30</v>
      </c>
      <c r="B31" s="4">
        <v>22.220897533410401</v>
      </c>
      <c r="C31" s="4">
        <v>29.526893474335299</v>
      </c>
      <c r="D31" s="4">
        <f t="shared" si="2"/>
        <v>-10.139473793462139</v>
      </c>
      <c r="E31" s="4">
        <f t="shared" si="3"/>
        <v>19.387419680873158</v>
      </c>
      <c r="F31" s="4">
        <f t="shared" si="0"/>
        <v>242.73464999999996</v>
      </c>
      <c r="G31" s="1">
        <f t="shared" si="1"/>
        <v>232.59517620653781</v>
      </c>
      <c r="H31" s="1">
        <f t="shared" si="4"/>
        <v>262.1220696808731</v>
      </c>
      <c r="I31" s="4">
        <v>265</v>
      </c>
    </row>
    <row r="32" spans="1:9" x14ac:dyDescent="0.25">
      <c r="A32" s="4">
        <v>31</v>
      </c>
      <c r="B32" s="4">
        <v>1.81529647745773</v>
      </c>
      <c r="C32" s="4">
        <v>12.327350999589999</v>
      </c>
      <c r="D32" s="4">
        <f t="shared" si="2"/>
        <v>-11.634522613017321</v>
      </c>
      <c r="E32" s="4">
        <f t="shared" si="3"/>
        <v>0.69282838657267831</v>
      </c>
      <c r="F32" s="4">
        <f t="shared" si="0"/>
        <v>242.14030976500001</v>
      </c>
      <c r="G32" s="1">
        <f t="shared" si="1"/>
        <v>230.5057871519827</v>
      </c>
      <c r="H32" s="1">
        <f t="shared" si="4"/>
        <v>242.83313815157268</v>
      </c>
      <c r="I32" s="4">
        <v>244</v>
      </c>
    </row>
    <row r="33" spans="1:9" x14ac:dyDescent="0.25">
      <c r="A33" s="4">
        <v>32</v>
      </c>
      <c r="B33" s="4">
        <v>-63.594191054858001</v>
      </c>
      <c r="C33" s="4">
        <v>-71.072870849841905</v>
      </c>
      <c r="D33" s="4">
        <f t="shared" si="2"/>
        <v>4.6518008455171342</v>
      </c>
      <c r="E33" s="4">
        <f t="shared" si="3"/>
        <v>-66.421070004324775</v>
      </c>
      <c r="F33" s="4">
        <f t="shared" si="0"/>
        <v>241.54985984000001</v>
      </c>
      <c r="G33" s="1">
        <f t="shared" si="1"/>
        <v>246.20166068551714</v>
      </c>
      <c r="H33" s="1">
        <f t="shared" si="4"/>
        <v>175.12878983567524</v>
      </c>
      <c r="I33" s="4">
        <v>178</v>
      </c>
    </row>
    <row r="34" spans="1:9" x14ac:dyDescent="0.25">
      <c r="A34" s="4">
        <v>33</v>
      </c>
      <c r="B34" s="4">
        <v>55.993583478591802</v>
      </c>
      <c r="C34" s="4">
        <v>60.776173833906697</v>
      </c>
      <c r="D34" s="4">
        <f t="shared" si="2"/>
        <v>-2.4628944356336118</v>
      </c>
      <c r="E34" s="4">
        <f t="shared" si="3"/>
        <v>58.313279398273082</v>
      </c>
      <c r="F34" s="4">
        <f t="shared" ref="F34:F65" si="5">270-1.51*A34+0.03144*A34^2-0.000439*A34^3+0.000001965*A34^4</f>
        <v>240.96215176500002</v>
      </c>
      <c r="G34" s="1">
        <f t="shared" si="1"/>
        <v>238.4992573293664</v>
      </c>
      <c r="H34" s="1">
        <f t="shared" si="4"/>
        <v>299.27543116327308</v>
      </c>
      <c r="I34" s="4">
        <v>297</v>
      </c>
    </row>
    <row r="35" spans="1:9" x14ac:dyDescent="0.25">
      <c r="A35" s="4">
        <v>34</v>
      </c>
      <c r="B35" s="4">
        <v>-41.420278533858401</v>
      </c>
      <c r="C35" s="4">
        <v>-31.681827856004698</v>
      </c>
      <c r="D35" s="4">
        <f t="shared" si="2"/>
        <v>-10.584011276839096</v>
      </c>
      <c r="E35" s="4">
        <f t="shared" si="3"/>
        <v>-42.265839132843794</v>
      </c>
      <c r="F35" s="4">
        <f t="shared" si="5"/>
        <v>240.37608423999998</v>
      </c>
      <c r="G35" s="1">
        <f t="shared" si="1"/>
        <v>229.79207296316088</v>
      </c>
      <c r="H35" s="1">
        <f t="shared" si="4"/>
        <v>198.11024510715617</v>
      </c>
      <c r="I35" s="4">
        <v>199</v>
      </c>
    </row>
    <row r="36" spans="1:9" x14ac:dyDescent="0.25">
      <c r="A36" s="4">
        <v>35</v>
      </c>
      <c r="B36" s="4">
        <v>51.165277142331298</v>
      </c>
      <c r="C36" s="4">
        <v>38.81733124566</v>
      </c>
      <c r="D36" s="4">
        <f t="shared" si="2"/>
        <v>9.6705356989362485</v>
      </c>
      <c r="E36" s="4">
        <f t="shared" si="3"/>
        <v>48.487866944596249</v>
      </c>
      <c r="F36" s="4">
        <f t="shared" si="5"/>
        <v>239.79060312500002</v>
      </c>
      <c r="G36" s="1">
        <f t="shared" si="1"/>
        <v>249.46113882393627</v>
      </c>
      <c r="H36" s="1">
        <f t="shared" si="4"/>
        <v>288.27847006959627</v>
      </c>
      <c r="I36" s="4">
        <v>291</v>
      </c>
    </row>
    <row r="37" spans="1:9" x14ac:dyDescent="0.25">
      <c r="A37" s="4">
        <v>36</v>
      </c>
      <c r="B37" s="4">
        <v>-46.248742412093897</v>
      </c>
      <c r="C37" s="4">
        <v>-37.117781653899598</v>
      </c>
      <c r="D37" s="4">
        <f t="shared" si="2"/>
        <v>-6.2381799338666966</v>
      </c>
      <c r="E37" s="4">
        <f t="shared" si="3"/>
        <v>-43.355961587766295</v>
      </c>
      <c r="F37" s="4">
        <f t="shared" si="5"/>
        <v>239.20470143999998</v>
      </c>
      <c r="G37" s="1">
        <f t="shared" si="1"/>
        <v>232.96652150613329</v>
      </c>
      <c r="H37" s="1">
        <f t="shared" si="4"/>
        <v>195.84873985223368</v>
      </c>
      <c r="I37" s="4">
        <v>193</v>
      </c>
    </row>
    <row r="38" spans="1:9" x14ac:dyDescent="0.25">
      <c r="A38" s="4">
        <v>37</v>
      </c>
      <c r="B38" s="4">
        <v>-72.661377270183294</v>
      </c>
      <c r="C38" s="4">
        <v>-83.542813709607202</v>
      </c>
      <c r="D38" s="4">
        <f t="shared" si="2"/>
        <v>8.4620035965981604</v>
      </c>
      <c r="E38" s="4">
        <f t="shared" si="3"/>
        <v>-75.080810113009036</v>
      </c>
      <c r="F38" s="4">
        <f t="shared" si="5"/>
        <v>238.61741936499999</v>
      </c>
      <c r="G38" s="1">
        <f t="shared" si="1"/>
        <v>247.07942296159814</v>
      </c>
      <c r="H38" s="1">
        <f t="shared" si="4"/>
        <v>163.53660925199097</v>
      </c>
      <c r="I38" s="4">
        <v>166</v>
      </c>
    </row>
    <row r="39" spans="1:9" x14ac:dyDescent="0.25">
      <c r="A39" s="4">
        <v>38</v>
      </c>
      <c r="B39" s="4">
        <v>2.9282853412191101</v>
      </c>
      <c r="C39" s="4">
        <v>19.557050041169301</v>
      </c>
      <c r="D39" s="4">
        <f t="shared" si="2"/>
        <v>-12.754063740417889</v>
      </c>
      <c r="E39" s="4">
        <f t="shared" si="3"/>
        <v>6.802986300751412</v>
      </c>
      <c r="F39" s="4">
        <f t="shared" si="5"/>
        <v>238.02784424000001</v>
      </c>
      <c r="G39" s="1">
        <f t="shared" si="1"/>
        <v>225.27378049958213</v>
      </c>
      <c r="H39" s="1">
        <f t="shared" si="4"/>
        <v>244.83083054075141</v>
      </c>
      <c r="I39" s="4">
        <v>241</v>
      </c>
    </row>
    <row r="40" spans="1:9" x14ac:dyDescent="0.25">
      <c r="A40" s="4">
        <v>39</v>
      </c>
      <c r="B40" s="4">
        <v>13.521111041475001</v>
      </c>
      <c r="C40" s="4">
        <v>25.391605480734899</v>
      </c>
      <c r="D40" s="4">
        <f t="shared" si="2"/>
        <v>-14.815843778258332</v>
      </c>
      <c r="E40" s="4">
        <f t="shared" si="3"/>
        <v>10.575761702476568</v>
      </c>
      <c r="F40" s="4">
        <f t="shared" si="5"/>
        <v>237.43511056500003</v>
      </c>
      <c r="G40" s="1">
        <f t="shared" si="1"/>
        <v>222.61926678674169</v>
      </c>
      <c r="H40" s="1">
        <f t="shared" si="4"/>
        <v>248.0108722674766</v>
      </c>
      <c r="I40" s="4">
        <v>251</v>
      </c>
    </row>
    <row r="41" spans="1:9" x14ac:dyDescent="0.25">
      <c r="A41" s="4">
        <v>40</v>
      </c>
      <c r="B41" s="4">
        <v>64.117918296151402</v>
      </c>
      <c r="C41" s="4">
        <v>59.918258390133602</v>
      </c>
      <c r="D41" s="4">
        <f t="shared" si="2"/>
        <v>1.205389847138556</v>
      </c>
      <c r="E41" s="4">
        <f t="shared" si="3"/>
        <v>61.123648237272157</v>
      </c>
      <c r="F41" s="4">
        <f t="shared" si="5"/>
        <v>236.83839999999998</v>
      </c>
      <c r="G41" s="1">
        <f t="shared" si="1"/>
        <v>238.04378984713853</v>
      </c>
      <c r="H41" s="1">
        <f t="shared" si="4"/>
        <v>297.96204823727214</v>
      </c>
      <c r="I41" s="4">
        <v>301</v>
      </c>
    </row>
    <row r="42" spans="1:9" x14ac:dyDescent="0.25">
      <c r="A42" s="4">
        <v>41</v>
      </c>
      <c r="B42" s="4">
        <v>-19.280521582979301</v>
      </c>
      <c r="C42" s="4">
        <v>-24.8263428470996</v>
      </c>
      <c r="D42" s="4">
        <f t="shared" si="2"/>
        <v>5.6409516972397604</v>
      </c>
      <c r="E42" s="4">
        <f t="shared" si="3"/>
        <v>-19.185391149859839</v>
      </c>
      <c r="F42" s="4">
        <f t="shared" si="5"/>
        <v>236.23694136500004</v>
      </c>
      <c r="G42" s="1">
        <f t="shared" si="1"/>
        <v>241.87789306223979</v>
      </c>
      <c r="H42" s="1">
        <f t="shared" si="4"/>
        <v>217.0515502151402</v>
      </c>
      <c r="I42" s="4">
        <v>217</v>
      </c>
    </row>
    <row r="43" spans="1:9" x14ac:dyDescent="0.25">
      <c r="A43" s="4">
        <v>42</v>
      </c>
      <c r="B43" s="4">
        <v>56.326515562060898</v>
      </c>
      <c r="C43" s="4">
        <v>44.549175219196101</v>
      </c>
      <c r="D43" s="4">
        <f t="shared" si="2"/>
        <v>12.329144530917466</v>
      </c>
      <c r="E43" s="4">
        <f t="shared" si="3"/>
        <v>56.878319750113569</v>
      </c>
      <c r="F43" s="4">
        <f t="shared" si="5"/>
        <v>235.63001064000002</v>
      </c>
      <c r="G43" s="1">
        <f t="shared" si="1"/>
        <v>247.95915517091748</v>
      </c>
      <c r="H43" s="1">
        <f t="shared" si="4"/>
        <v>292.5083303901136</v>
      </c>
      <c r="I43" s="4">
        <v>292</v>
      </c>
    </row>
    <row r="44" spans="1:9" x14ac:dyDescent="0.25">
      <c r="A44" s="4">
        <v>43</v>
      </c>
      <c r="B44" s="4">
        <v>-66.060293264544896</v>
      </c>
      <c r="C44" s="4">
        <v>-62.207316392251002</v>
      </c>
      <c r="D44" s="4">
        <f t="shared" si="2"/>
        <v>-1.4538406955509258</v>
      </c>
      <c r="E44" s="4">
        <f t="shared" si="3"/>
        <v>-63.661157087801925</v>
      </c>
      <c r="F44" s="4">
        <f t="shared" si="5"/>
        <v>235.016930965</v>
      </c>
      <c r="G44" s="1">
        <f t="shared" si="1"/>
        <v>233.56309026944908</v>
      </c>
      <c r="H44" s="1">
        <f t="shared" si="4"/>
        <v>171.35577387719809</v>
      </c>
      <c r="I44" s="4">
        <v>169</v>
      </c>
    </row>
    <row r="45" spans="1:9" x14ac:dyDescent="0.25">
      <c r="A45" s="4">
        <v>44</v>
      </c>
      <c r="B45" s="4">
        <v>-45.440318212407803</v>
      </c>
      <c r="C45" s="4">
        <v>-55.138772649484601</v>
      </c>
      <c r="D45" s="4">
        <f t="shared" si="2"/>
        <v>8.640075171517223</v>
      </c>
      <c r="E45" s="4">
        <f t="shared" si="3"/>
        <v>-46.498697477967376</v>
      </c>
      <c r="F45" s="4">
        <f t="shared" si="5"/>
        <v>234.39707263999998</v>
      </c>
      <c r="G45" s="1">
        <f t="shared" si="1"/>
        <v>243.0371478115172</v>
      </c>
      <c r="H45" s="1">
        <f t="shared" si="4"/>
        <v>187.89837516203261</v>
      </c>
      <c r="I45" s="4">
        <v>189</v>
      </c>
    </row>
    <row r="46" spans="1:9" x14ac:dyDescent="0.25">
      <c r="A46" s="4">
        <v>45</v>
      </c>
      <c r="B46" s="4">
        <v>16.187023415066498</v>
      </c>
      <c r="C46" s="4">
        <v>35.400245783166802</v>
      </c>
      <c r="D46" s="4">
        <f t="shared" si="2"/>
        <v>-15.615240516790273</v>
      </c>
      <c r="E46" s="4">
        <f t="shared" si="3"/>
        <v>19.78500526637653</v>
      </c>
      <c r="F46" s="4">
        <f t="shared" si="5"/>
        <v>233.76985312500003</v>
      </c>
      <c r="G46" s="1">
        <f t="shared" si="1"/>
        <v>218.15461260820976</v>
      </c>
      <c r="H46" s="1">
        <f t="shared" si="4"/>
        <v>253.55485839137657</v>
      </c>
      <c r="I46" s="4">
        <v>250</v>
      </c>
    </row>
    <row r="47" spans="1:9" x14ac:dyDescent="0.25">
      <c r="A47" s="4">
        <v>46</v>
      </c>
      <c r="B47" s="4">
        <v>-65.177732839322502</v>
      </c>
      <c r="C47" s="4">
        <v>-60.614490865998498</v>
      </c>
      <c r="D47" s="4">
        <f t="shared" si="2"/>
        <v>-8.6251322119803184</v>
      </c>
      <c r="E47" s="4">
        <f t="shared" si="3"/>
        <v>-69.23962307797882</v>
      </c>
      <c r="F47" s="4">
        <f t="shared" si="5"/>
        <v>233.13473704000003</v>
      </c>
      <c r="G47" s="1">
        <f t="shared" si="1"/>
        <v>224.50960482801972</v>
      </c>
      <c r="H47" s="1">
        <f t="shared" si="4"/>
        <v>163.89511396202121</v>
      </c>
      <c r="I47" s="4">
        <v>168</v>
      </c>
    </row>
    <row r="48" spans="1:9" x14ac:dyDescent="0.25">
      <c r="A48" s="4">
        <v>47</v>
      </c>
      <c r="B48" s="4">
        <v>-50.534098586569598</v>
      </c>
      <c r="C48" s="4">
        <v>-51.631380334910403</v>
      </c>
      <c r="D48" s="4">
        <f t="shared" si="2"/>
        <v>0.42274383184539532</v>
      </c>
      <c r="E48" s="4">
        <f t="shared" si="3"/>
        <v>-51.208636503065009</v>
      </c>
      <c r="F48" s="4">
        <f t="shared" si="5"/>
        <v>232.49123616499998</v>
      </c>
      <c r="G48" s="1">
        <f t="shared" si="1"/>
        <v>232.91397999684537</v>
      </c>
      <c r="H48" s="1">
        <f t="shared" si="4"/>
        <v>181.28259966193497</v>
      </c>
      <c r="I48" s="4">
        <v>182</v>
      </c>
    </row>
    <row r="49" spans="1:9" x14ac:dyDescent="0.25">
      <c r="A49" s="4">
        <v>48</v>
      </c>
      <c r="B49" s="4">
        <v>-14.881632591464401</v>
      </c>
      <c r="C49" s="4">
        <v>2.4093320352419498</v>
      </c>
      <c r="D49" s="4">
        <f t="shared" si="2"/>
        <v>-15.660880442009642</v>
      </c>
      <c r="E49" s="4">
        <f t="shared" si="3"/>
        <v>-13.251548406767693</v>
      </c>
      <c r="F49" s="4">
        <f t="shared" si="5"/>
        <v>231.83890944000001</v>
      </c>
      <c r="G49" s="1">
        <f t="shared" si="1"/>
        <v>216.17802899799037</v>
      </c>
      <c r="H49" s="1">
        <f t="shared" si="4"/>
        <v>218.58736103323233</v>
      </c>
      <c r="I49" s="4">
        <v>217</v>
      </c>
    </row>
    <row r="50" spans="1:9" x14ac:dyDescent="0.25">
      <c r="A50" s="4">
        <v>49</v>
      </c>
      <c r="B50" s="4">
        <v>12.7800592274092</v>
      </c>
      <c r="C50" s="4">
        <v>20.6116309023888</v>
      </c>
      <c r="D50" s="4">
        <f t="shared" si="2"/>
        <v>-11.058584892836677</v>
      </c>
      <c r="E50" s="4">
        <f t="shared" si="3"/>
        <v>9.5530460095521228</v>
      </c>
      <c r="F50" s="4">
        <f t="shared" si="5"/>
        <v>231.17736296499999</v>
      </c>
      <c r="G50" s="1">
        <f t="shared" si="1"/>
        <v>220.11877807216331</v>
      </c>
      <c r="H50" s="1">
        <f t="shared" si="4"/>
        <v>240.73040897455212</v>
      </c>
      <c r="I50" s="4">
        <v>244</v>
      </c>
    </row>
    <row r="51" spans="1:9" x14ac:dyDescent="0.25">
      <c r="A51" s="4">
        <v>50</v>
      </c>
      <c r="B51" s="4">
        <v>-138.54867620232699</v>
      </c>
      <c r="C51" s="4">
        <v>-137.85383338420399</v>
      </c>
      <c r="D51" s="4">
        <f t="shared" si="2"/>
        <v>-2.4911611825217768</v>
      </c>
      <c r="E51" s="4">
        <f t="shared" si="3"/>
        <v>-140.34499456672577</v>
      </c>
      <c r="F51" s="4">
        <f t="shared" si="5"/>
        <v>230.50625000000002</v>
      </c>
      <c r="G51" s="1">
        <f t="shared" si="1"/>
        <v>228.01508881747824</v>
      </c>
      <c r="H51" s="1">
        <f t="shared" si="4"/>
        <v>90.161255433274249</v>
      </c>
      <c r="I51" s="4">
        <v>92</v>
      </c>
    </row>
    <row r="52" spans="1:9" x14ac:dyDescent="0.25">
      <c r="A52" s="4">
        <v>51</v>
      </c>
      <c r="B52" s="4">
        <v>-9.8675391068475804</v>
      </c>
      <c r="C52" s="4">
        <v>-5.2966575097466499</v>
      </c>
      <c r="D52" s="4">
        <f t="shared" si="2"/>
        <v>-3.5504127755457113</v>
      </c>
      <c r="E52" s="4">
        <f t="shared" si="3"/>
        <v>-8.8470702852923608</v>
      </c>
      <c r="F52" s="4">
        <f t="shared" si="5"/>
        <v>229.82527096500002</v>
      </c>
      <c r="G52" s="1">
        <f t="shared" si="1"/>
        <v>226.27485818945431</v>
      </c>
      <c r="H52" s="1">
        <f t="shared" si="4"/>
        <v>220.97820067970764</v>
      </c>
      <c r="I52" s="4">
        <v>220</v>
      </c>
    </row>
    <row r="53" spans="1:9" x14ac:dyDescent="0.25">
      <c r="A53" s="4">
        <v>52</v>
      </c>
      <c r="B53" s="4">
        <v>98.823723133881202</v>
      </c>
      <c r="C53" s="4">
        <v>128.678718665812</v>
      </c>
      <c r="D53" s="4">
        <f t="shared" si="2"/>
        <v>-28.939554938984063</v>
      </c>
      <c r="E53" s="4">
        <f t="shared" si="3"/>
        <v>99.73916372682794</v>
      </c>
      <c r="F53" s="4">
        <f t="shared" si="5"/>
        <v>229.13417344000001</v>
      </c>
      <c r="G53" s="1">
        <f t="shared" si="1"/>
        <v>200.19461850101595</v>
      </c>
      <c r="H53" s="1">
        <f t="shared" si="4"/>
        <v>328.87333716682792</v>
      </c>
      <c r="I53" s="4">
        <v>328</v>
      </c>
    </row>
    <row r="54" spans="1:9" x14ac:dyDescent="0.25">
      <c r="A54" s="4">
        <v>53</v>
      </c>
      <c r="B54" s="4">
        <v>49.525315986096601</v>
      </c>
      <c r="C54" s="4">
        <v>39.268216747876998</v>
      </c>
      <c r="D54" s="4">
        <f t="shared" si="2"/>
        <v>2.3777852574925546</v>
      </c>
      <c r="E54" s="4">
        <f t="shared" si="3"/>
        <v>41.646002005369553</v>
      </c>
      <c r="F54" s="4">
        <f t="shared" si="5"/>
        <v>228.43275216500001</v>
      </c>
      <c r="G54" s="1">
        <f t="shared" si="1"/>
        <v>230.81053742249256</v>
      </c>
      <c r="H54" s="1">
        <f t="shared" si="4"/>
        <v>270.07875417036956</v>
      </c>
      <c r="I54" s="4">
        <v>278</v>
      </c>
    </row>
    <row r="55" spans="1:9" x14ac:dyDescent="0.25">
      <c r="A55" s="4">
        <v>54</v>
      </c>
      <c r="B55" s="4">
        <v>-3.76260223775822</v>
      </c>
      <c r="C55" s="4">
        <v>-25.829563868889601</v>
      </c>
      <c r="D55" s="4">
        <f t="shared" si="2"/>
        <v>22.536868941619272</v>
      </c>
      <c r="E55" s="4">
        <f t="shared" si="3"/>
        <v>-3.292694927270329</v>
      </c>
      <c r="F55" s="4">
        <f t="shared" si="5"/>
        <v>227.72084904000005</v>
      </c>
      <c r="G55" s="1">
        <f t="shared" si="1"/>
        <v>250.25771798161932</v>
      </c>
      <c r="H55" s="1">
        <f t="shared" si="4"/>
        <v>224.42815411272971</v>
      </c>
      <c r="I55" s="4">
        <v>224</v>
      </c>
    </row>
    <row r="56" spans="1:9" x14ac:dyDescent="0.25">
      <c r="A56" s="4">
        <v>55</v>
      </c>
      <c r="B56" s="4">
        <v>49.960079620965303</v>
      </c>
      <c r="C56" s="4">
        <v>44.393546944078899</v>
      </c>
      <c r="D56" s="4">
        <f t="shared" si="2"/>
        <v>10.019545438536053</v>
      </c>
      <c r="E56" s="4">
        <f t="shared" si="3"/>
        <v>54.413092382614948</v>
      </c>
      <c r="F56" s="4">
        <f t="shared" si="5"/>
        <v>226.99835312499999</v>
      </c>
      <c r="G56" s="1">
        <f t="shared" si="1"/>
        <v>237.01789856353605</v>
      </c>
      <c r="H56" s="1">
        <f t="shared" si="4"/>
        <v>281.41144550761493</v>
      </c>
      <c r="I56" s="4">
        <v>277</v>
      </c>
    </row>
    <row r="57" spans="1:9" x14ac:dyDescent="0.25">
      <c r="A57" s="4">
        <v>56</v>
      </c>
      <c r="B57" s="4">
        <v>-29.306574432878801</v>
      </c>
      <c r="C57" s="4">
        <v>-29.962468946873699</v>
      </c>
      <c r="D57" s="4">
        <f t="shared" si="2"/>
        <v>1.4542522707881866</v>
      </c>
      <c r="E57" s="4">
        <f t="shared" si="3"/>
        <v>-28.508216676085514</v>
      </c>
      <c r="F57" s="4">
        <f t="shared" si="5"/>
        <v>226.26520064000002</v>
      </c>
      <c r="G57" s="1">
        <f t="shared" si="1"/>
        <v>227.71945291078819</v>
      </c>
      <c r="H57" s="1">
        <f t="shared" si="4"/>
        <v>197.75698396391451</v>
      </c>
      <c r="I57" s="4">
        <v>197</v>
      </c>
    </row>
    <row r="58" spans="1:9" x14ac:dyDescent="0.25">
      <c r="A58" s="4">
        <v>57</v>
      </c>
      <c r="B58" s="4">
        <v>139.43745245176899</v>
      </c>
      <c r="C58" s="4">
        <v>130.17712939573499</v>
      </c>
      <c r="D58" s="4">
        <f t="shared" si="2"/>
        <v>8.9697151583261689</v>
      </c>
      <c r="E58" s="4">
        <f t="shared" si="3"/>
        <v>139.14684455406118</v>
      </c>
      <c r="F58" s="4">
        <f t="shared" si="5"/>
        <v>225.52137496500001</v>
      </c>
      <c r="G58" s="1">
        <f t="shared" si="1"/>
        <v>234.49109012332619</v>
      </c>
      <c r="H58" s="1">
        <f t="shared" si="4"/>
        <v>364.66821951906115</v>
      </c>
      <c r="I58" s="4">
        <v>365</v>
      </c>
    </row>
    <row r="59" spans="1:9" x14ac:dyDescent="0.25">
      <c r="A59" s="4">
        <v>58</v>
      </c>
      <c r="B59" s="4">
        <v>4.19212997217371</v>
      </c>
      <c r="C59" s="4">
        <v>5.1091491274185499</v>
      </c>
      <c r="D59" s="4">
        <f t="shared" si="2"/>
        <v>0.19054801850572822</v>
      </c>
      <c r="E59" s="4">
        <f t="shared" si="3"/>
        <v>5.2996971459242781</v>
      </c>
      <c r="F59" s="4">
        <f t="shared" si="5"/>
        <v>224.76690664000003</v>
      </c>
      <c r="G59" s="1">
        <f t="shared" si="1"/>
        <v>224.95745465850575</v>
      </c>
      <c r="H59" s="1">
        <f t="shared" si="4"/>
        <v>230.06660378592431</v>
      </c>
      <c r="I59" s="4">
        <v>229</v>
      </c>
    </row>
    <row r="60" spans="1:9" x14ac:dyDescent="0.25">
      <c r="A60" s="4">
        <v>59</v>
      </c>
      <c r="B60" s="4">
        <v>99.957380671805595</v>
      </c>
      <c r="C60" s="4">
        <v>68.845265532627195</v>
      </c>
      <c r="D60" s="4">
        <f t="shared" si="2"/>
        <v>28.869252966087828</v>
      </c>
      <c r="E60" s="4">
        <f t="shared" si="3"/>
        <v>97.714518498715023</v>
      </c>
      <c r="F60" s="4">
        <f t="shared" si="5"/>
        <v>224.00187336499999</v>
      </c>
      <c r="G60" s="1">
        <f t="shared" si="1"/>
        <v>252.87112633108782</v>
      </c>
      <c r="H60" s="1">
        <f t="shared" si="4"/>
        <v>321.71639186371499</v>
      </c>
      <c r="I60" s="4">
        <v>324</v>
      </c>
    </row>
    <row r="61" spans="1:9" x14ac:dyDescent="0.25">
      <c r="A61" s="4">
        <v>60</v>
      </c>
      <c r="B61" s="4">
        <v>-4.2669200596595402</v>
      </c>
      <c r="C61" s="4">
        <v>-3.4454301200892501</v>
      </c>
      <c r="D61" s="4">
        <f t="shared" si="2"/>
        <v>5.320420313238662</v>
      </c>
      <c r="E61" s="4">
        <f t="shared" si="3"/>
        <v>1.874990193149412</v>
      </c>
      <c r="F61" s="4">
        <f t="shared" si="5"/>
        <v>223.22639999999998</v>
      </c>
      <c r="G61" s="1">
        <f t="shared" si="1"/>
        <v>228.54682031323864</v>
      </c>
      <c r="H61" s="1">
        <f t="shared" si="4"/>
        <v>225.1013901931494</v>
      </c>
      <c r="I61" s="4">
        <v>219</v>
      </c>
    </row>
    <row r="62" spans="1:9" x14ac:dyDescent="0.25">
      <c r="A62" s="4">
        <v>61</v>
      </c>
      <c r="B62" s="4">
        <v>-19.480943986340399</v>
      </c>
      <c r="C62" s="4">
        <v>-41.437186991135597</v>
      </c>
      <c r="D62" s="4">
        <f t="shared" si="2"/>
        <v>20.370928569529596</v>
      </c>
      <c r="E62" s="4">
        <f t="shared" si="3"/>
        <v>-21.066258421606001</v>
      </c>
      <c r="F62" s="4">
        <f t="shared" si="5"/>
        <v>222.44065856500001</v>
      </c>
      <c r="G62" s="1">
        <f t="shared" si="1"/>
        <v>242.81158713452959</v>
      </c>
      <c r="H62" s="1">
        <f t="shared" si="4"/>
        <v>201.37440014339401</v>
      </c>
      <c r="I62" s="4">
        <v>203</v>
      </c>
    </row>
    <row r="63" spans="1:9" x14ac:dyDescent="0.25">
      <c r="A63" s="4">
        <v>62</v>
      </c>
      <c r="B63" s="4">
        <v>-38.684910026150298</v>
      </c>
      <c r="C63" s="4">
        <v>-31.603076916117999</v>
      </c>
      <c r="D63" s="4">
        <f t="shared" si="2"/>
        <v>-1.7465555580627492</v>
      </c>
      <c r="E63" s="4">
        <f t="shared" si="3"/>
        <v>-33.349632474180751</v>
      </c>
      <c r="F63" s="4">
        <f t="shared" si="5"/>
        <v>221.64486824000002</v>
      </c>
      <c r="G63" s="1">
        <f t="shared" si="1"/>
        <v>219.89831268193728</v>
      </c>
      <c r="H63" s="1">
        <f t="shared" si="4"/>
        <v>188.29523576581926</v>
      </c>
      <c r="I63" s="4">
        <v>183</v>
      </c>
    </row>
    <row r="64" spans="1:9" x14ac:dyDescent="0.25">
      <c r="A64" s="4">
        <v>63</v>
      </c>
      <c r="B64" s="4">
        <v>-13.879084250797201</v>
      </c>
      <c r="C64" s="4">
        <v>-9.1814236636546696</v>
      </c>
      <c r="D64" s="4">
        <f t="shared" si="2"/>
        <v>-5.7325771651565232</v>
      </c>
      <c r="E64" s="4">
        <f t="shared" si="3"/>
        <v>-14.914000828811194</v>
      </c>
      <c r="F64" s="4">
        <f t="shared" si="5"/>
        <v>220.83929536500003</v>
      </c>
      <c r="G64" s="1">
        <f t="shared" si="1"/>
        <v>215.1067181998435</v>
      </c>
      <c r="H64" s="1">
        <f t="shared" si="4"/>
        <v>205.92529453618883</v>
      </c>
      <c r="I64" s="4">
        <v>207</v>
      </c>
    </row>
    <row r="65" spans="1:9" x14ac:dyDescent="0.25">
      <c r="A65" s="4">
        <v>64</v>
      </c>
      <c r="B65" s="4">
        <v>-33.063779885783497</v>
      </c>
      <c r="C65" s="4">
        <v>-24.950364700452099</v>
      </c>
      <c r="D65" s="4">
        <f t="shared" si="2"/>
        <v>-8.576493149964671</v>
      </c>
      <c r="E65" s="4">
        <f t="shared" si="3"/>
        <v>-33.526857850416768</v>
      </c>
      <c r="F65" s="4">
        <f t="shared" si="5"/>
        <v>220.02425344</v>
      </c>
      <c r="G65" s="1">
        <f t="shared" si="1"/>
        <v>211.44776029003532</v>
      </c>
      <c r="H65" s="1">
        <f t="shared" si="4"/>
        <v>186.49739558958322</v>
      </c>
      <c r="I65" s="4">
        <v>187</v>
      </c>
    </row>
    <row r="66" spans="1:9" x14ac:dyDescent="0.25">
      <c r="A66" s="4">
        <v>65</v>
      </c>
      <c r="B66" s="4">
        <v>71.760642689593894</v>
      </c>
      <c r="C66" s="4">
        <v>74.679536380998599</v>
      </c>
      <c r="D66" s="4">
        <f t="shared" si="2"/>
        <v>-4.3295722132949281</v>
      </c>
      <c r="E66" s="4">
        <f t="shared" si="3"/>
        <v>70.349964167703675</v>
      </c>
      <c r="F66" s="4">
        <f t="shared" ref="F66:F97" si="6">270-1.51*A66+0.03144*A66^2-0.000439*A66^3+0.000001965*A66^4</f>
        <v>219.20010312499997</v>
      </c>
      <c r="G66" s="1">
        <f t="shared" si="1"/>
        <v>214.87053091170503</v>
      </c>
      <c r="H66" s="1">
        <f t="shared" si="4"/>
        <v>289.55006729270366</v>
      </c>
      <c r="I66" s="4">
        <v>291</v>
      </c>
    </row>
    <row r="67" spans="1:9" x14ac:dyDescent="0.25">
      <c r="A67" s="4">
        <v>66</v>
      </c>
      <c r="B67" s="4">
        <v>-34.406224057756702</v>
      </c>
      <c r="C67" s="4">
        <v>-31.8010431030111</v>
      </c>
      <c r="D67" s="4">
        <f t="shared" si="2"/>
        <v>-3.6006948585497773</v>
      </c>
      <c r="E67" s="4">
        <f t="shared" si="3"/>
        <v>-35.401737961560876</v>
      </c>
      <c r="F67" s="4">
        <f t="shared" si="6"/>
        <v>218.36725224000003</v>
      </c>
      <c r="G67" s="1">
        <f t="shared" ref="G67:G130" si="7">F67+D67</f>
        <v>214.76655738145024</v>
      </c>
      <c r="H67" s="1">
        <f t="shared" si="4"/>
        <v>182.96551427843914</v>
      </c>
      <c r="I67" s="4">
        <v>184</v>
      </c>
    </row>
    <row r="68" spans="1:9" x14ac:dyDescent="0.25">
      <c r="A68" s="4">
        <v>67</v>
      </c>
      <c r="B68" s="4">
        <v>60.435165185278699</v>
      </c>
      <c r="C68" s="4">
        <v>45.9052493541069</v>
      </c>
      <c r="D68" s="4">
        <f t="shared" si="2"/>
        <v>13.226646608273516</v>
      </c>
      <c r="E68" s="4">
        <f t="shared" si="3"/>
        <v>59.131895962380412</v>
      </c>
      <c r="F68" s="4">
        <f t="shared" si="6"/>
        <v>217.526155765</v>
      </c>
      <c r="G68" s="1">
        <f t="shared" si="7"/>
        <v>230.75280237327351</v>
      </c>
      <c r="H68" s="1">
        <f t="shared" si="4"/>
        <v>276.65805172738044</v>
      </c>
      <c r="I68" s="4">
        <v>278</v>
      </c>
    </row>
    <row r="69" spans="1:9" x14ac:dyDescent="0.25">
      <c r="A69" s="4">
        <v>68</v>
      </c>
      <c r="B69" s="4">
        <v>12.2843085780195</v>
      </c>
      <c r="C69" s="4">
        <v>19.876561159743201</v>
      </c>
      <c r="D69" s="4">
        <f t="shared" ref="D69:D132" si="8">0.0446*B68+0.2057*B67</f>
        <v>-4.3819519214171239</v>
      </c>
      <c r="E69" s="4">
        <f t="shared" ref="E69:E132" si="9">D69+C69</f>
        <v>15.494609238326078</v>
      </c>
      <c r="F69" s="4">
        <f t="shared" si="6"/>
        <v>216.67731584000003</v>
      </c>
      <c r="G69" s="1">
        <f t="shared" si="7"/>
        <v>212.29536391858292</v>
      </c>
      <c r="H69" s="1">
        <f t="shared" ref="H69:H132" si="10">E69+F69</f>
        <v>232.17192507832613</v>
      </c>
      <c r="I69" s="4">
        <v>229</v>
      </c>
    </row>
    <row r="70" spans="1:9" x14ac:dyDescent="0.25">
      <c r="A70" s="4">
        <v>69</v>
      </c>
      <c r="B70" s="4">
        <v>21.140657125990298</v>
      </c>
      <c r="C70" s="4">
        <v>5.3777594897021803</v>
      </c>
      <c r="D70" s="4">
        <f t="shared" si="8"/>
        <v>12.979393641191498</v>
      </c>
      <c r="E70" s="4">
        <f t="shared" si="9"/>
        <v>18.357153130893678</v>
      </c>
      <c r="F70" s="4">
        <f t="shared" si="6"/>
        <v>215.82128176500004</v>
      </c>
      <c r="G70" s="1">
        <f t="shared" si="7"/>
        <v>228.80067540619154</v>
      </c>
      <c r="H70" s="1">
        <f t="shared" si="10"/>
        <v>234.1784348958937</v>
      </c>
      <c r="I70" s="4">
        <v>237</v>
      </c>
    </row>
    <row r="71" spans="1:9" x14ac:dyDescent="0.25">
      <c r="A71" s="4">
        <v>70</v>
      </c>
      <c r="B71" s="4">
        <v>115.003614680921</v>
      </c>
      <c r="C71" s="4">
        <v>114.781072789948</v>
      </c>
      <c r="D71" s="4">
        <f t="shared" si="8"/>
        <v>3.4697555823177781</v>
      </c>
      <c r="E71" s="4">
        <f t="shared" si="9"/>
        <v>118.25082837226577</v>
      </c>
      <c r="F71" s="4">
        <f t="shared" si="6"/>
        <v>214.95864999999998</v>
      </c>
      <c r="G71" s="1">
        <f t="shared" si="7"/>
        <v>218.42840558231777</v>
      </c>
      <c r="H71" s="1">
        <f t="shared" si="10"/>
        <v>333.20947837226572</v>
      </c>
      <c r="I71" s="4">
        <v>330</v>
      </c>
    </row>
    <row r="72" spans="1:9" x14ac:dyDescent="0.25">
      <c r="A72" s="4">
        <v>71</v>
      </c>
      <c r="B72" s="4">
        <v>74.872537940748103</v>
      </c>
      <c r="C72" s="4">
        <v>63.939125244838102</v>
      </c>
      <c r="D72" s="4">
        <f t="shared" si="8"/>
        <v>9.4777943855852804</v>
      </c>
      <c r="E72" s="4">
        <f t="shared" si="9"/>
        <v>73.416919630423379</v>
      </c>
      <c r="F72" s="4">
        <f t="shared" si="6"/>
        <v>214.090064165</v>
      </c>
      <c r="G72" s="1">
        <f t="shared" si="7"/>
        <v>223.56785855058527</v>
      </c>
      <c r="H72" s="1">
        <f t="shared" si="10"/>
        <v>287.50698379542337</v>
      </c>
      <c r="I72" s="4">
        <v>289</v>
      </c>
    </row>
    <row r="73" spans="1:9" x14ac:dyDescent="0.25">
      <c r="A73" s="4">
        <v>72</v>
      </c>
      <c r="B73" s="4">
        <v>77.746736449612101</v>
      </c>
      <c r="C73" s="4">
        <v>50.8964676289918</v>
      </c>
      <c r="D73" s="4">
        <f t="shared" si="8"/>
        <v>26.995558732022815</v>
      </c>
      <c r="E73" s="4">
        <f t="shared" si="9"/>
        <v>77.892026361014615</v>
      </c>
      <c r="F73" s="4">
        <f t="shared" si="6"/>
        <v>213.21621503999995</v>
      </c>
      <c r="G73" s="1">
        <f t="shared" si="7"/>
        <v>240.21177377202275</v>
      </c>
      <c r="H73" s="1">
        <f t="shared" si="10"/>
        <v>291.10824140101454</v>
      </c>
      <c r="I73" s="4">
        <v>291</v>
      </c>
    </row>
    <row r="74" spans="1:9" x14ac:dyDescent="0.25">
      <c r="A74" s="4">
        <v>73</v>
      </c>
      <c r="B74" s="4">
        <v>-134.37452740214101</v>
      </c>
      <c r="C74" s="4">
        <v>-148.85411267006799</v>
      </c>
      <c r="D74" s="4">
        <f t="shared" si="8"/>
        <v>18.868785500064583</v>
      </c>
      <c r="E74" s="4">
        <f t="shared" si="9"/>
        <v>-129.98532717000342</v>
      </c>
      <c r="F74" s="4">
        <f t="shared" si="6"/>
        <v>212.33784056500002</v>
      </c>
      <c r="G74" s="1">
        <f t="shared" si="7"/>
        <v>231.2066260650646</v>
      </c>
      <c r="H74" s="1">
        <f t="shared" si="10"/>
        <v>82.352513394996606</v>
      </c>
      <c r="I74" s="4">
        <v>78</v>
      </c>
    </row>
    <row r="75" spans="1:9" x14ac:dyDescent="0.25">
      <c r="A75" s="4">
        <v>74</v>
      </c>
      <c r="B75" s="4">
        <v>-51.492038377957698</v>
      </c>
      <c r="C75" s="4">
        <v>-57.876007646083799</v>
      </c>
      <c r="D75" s="4">
        <f t="shared" si="8"/>
        <v>9.99939976554972</v>
      </c>
      <c r="E75" s="4">
        <f t="shared" si="9"/>
        <v>-47.876607880534081</v>
      </c>
      <c r="F75" s="4">
        <f t="shared" si="6"/>
        <v>211.45572583999996</v>
      </c>
      <c r="G75" s="1">
        <f t="shared" si="7"/>
        <v>221.45512560554968</v>
      </c>
      <c r="H75" s="1">
        <f t="shared" si="10"/>
        <v>163.57911795946586</v>
      </c>
      <c r="I75" s="4">
        <v>160</v>
      </c>
    </row>
    <row r="76" spans="1:9" x14ac:dyDescent="0.25">
      <c r="A76" s="4">
        <v>75</v>
      </c>
      <c r="B76" s="4">
        <v>-92.606628395081898</v>
      </c>
      <c r="C76" s="4">
        <v>-58.832731506559902</v>
      </c>
      <c r="D76" s="4">
        <f t="shared" si="8"/>
        <v>-29.937385198277319</v>
      </c>
      <c r="E76" s="4">
        <f t="shared" si="9"/>
        <v>-88.770116704837221</v>
      </c>
      <c r="F76" s="4">
        <f t="shared" si="6"/>
        <v>210.57070312500002</v>
      </c>
      <c r="G76" s="1">
        <f t="shared" si="7"/>
        <v>180.6333179267227</v>
      </c>
      <c r="H76" s="1">
        <f t="shared" si="10"/>
        <v>121.8005864201628</v>
      </c>
      <c r="I76" s="4">
        <v>118</v>
      </c>
    </row>
    <row r="77" spans="1:9" x14ac:dyDescent="0.25">
      <c r="A77" s="4">
        <v>76</v>
      </c>
      <c r="B77" s="4">
        <v>15.2808234754496</v>
      </c>
      <c r="C77" s="4">
        <v>23.731552116732299</v>
      </c>
      <c r="D77" s="4">
        <f t="shared" si="8"/>
        <v>-14.722167920766552</v>
      </c>
      <c r="E77" s="4">
        <f t="shared" si="9"/>
        <v>9.0093841959657475</v>
      </c>
      <c r="F77" s="4">
        <f t="shared" si="6"/>
        <v>209.68365184000001</v>
      </c>
      <c r="G77" s="1">
        <f t="shared" si="7"/>
        <v>194.96148391923344</v>
      </c>
      <c r="H77" s="1">
        <f t="shared" si="10"/>
        <v>218.69303603596575</v>
      </c>
      <c r="I77" s="4">
        <v>225</v>
      </c>
    </row>
    <row r="78" spans="1:9" x14ac:dyDescent="0.25">
      <c r="A78" s="4">
        <v>77</v>
      </c>
      <c r="B78" s="4">
        <v>22.1693910088051</v>
      </c>
      <c r="C78" s="4">
        <v>39.652429314253702</v>
      </c>
      <c r="D78" s="4">
        <f t="shared" si="8"/>
        <v>-18.367658733863294</v>
      </c>
      <c r="E78" s="4">
        <f t="shared" si="9"/>
        <v>21.284770580390408</v>
      </c>
      <c r="F78" s="4">
        <f t="shared" si="6"/>
        <v>208.79549856500009</v>
      </c>
      <c r="G78" s="1">
        <f t="shared" si="7"/>
        <v>190.42783983113679</v>
      </c>
      <c r="H78" s="1">
        <f t="shared" si="10"/>
        <v>230.0802691453905</v>
      </c>
      <c r="I78" s="4">
        <v>231</v>
      </c>
    </row>
    <row r="79" spans="1:9" x14ac:dyDescent="0.25">
      <c r="A79" s="4">
        <v>78</v>
      </c>
      <c r="B79" s="4">
        <v>-6.9418991736416897</v>
      </c>
      <c r="C79" s="4">
        <v>-15.6377148423125</v>
      </c>
      <c r="D79" s="4">
        <f t="shared" si="8"/>
        <v>4.1320202278926903</v>
      </c>
      <c r="E79" s="4">
        <f t="shared" si="9"/>
        <v>-11.505694614419809</v>
      </c>
      <c r="F79" s="4">
        <f t="shared" si="6"/>
        <v>207.90721704000003</v>
      </c>
      <c r="G79" s="1">
        <f t="shared" si="7"/>
        <v>212.03923726789273</v>
      </c>
      <c r="H79" s="1">
        <f t="shared" si="10"/>
        <v>196.40152242558023</v>
      </c>
      <c r="I79" s="4">
        <v>201</v>
      </c>
    </row>
    <row r="80" spans="1:9" x14ac:dyDescent="0.25">
      <c r="A80" s="4">
        <v>79</v>
      </c>
      <c r="B80" s="4">
        <v>-52.054067604311598</v>
      </c>
      <c r="C80" s="4">
        <v>-54.559276037817902</v>
      </c>
      <c r="D80" s="4">
        <f t="shared" si="8"/>
        <v>4.2506350273667897</v>
      </c>
      <c r="E80" s="4">
        <f t="shared" si="9"/>
        <v>-50.308641010451112</v>
      </c>
      <c r="F80" s="4">
        <f t="shared" si="6"/>
        <v>207.01982816500004</v>
      </c>
      <c r="G80" s="1">
        <f t="shared" si="7"/>
        <v>211.27046319236683</v>
      </c>
      <c r="H80" s="1">
        <f t="shared" si="10"/>
        <v>156.71118715454892</v>
      </c>
      <c r="I80" s="4">
        <v>155</v>
      </c>
    </row>
    <row r="81" spans="1:9" x14ac:dyDescent="0.25">
      <c r="A81" s="4">
        <v>80</v>
      </c>
      <c r="B81" s="4">
        <v>-51.168181969419898</v>
      </c>
      <c r="C81" s="4">
        <v>-46.254909200786301</v>
      </c>
      <c r="D81" s="4">
        <f t="shared" si="8"/>
        <v>-3.7495600751703928</v>
      </c>
      <c r="E81" s="4">
        <f t="shared" si="9"/>
        <v>-50.004469275956694</v>
      </c>
      <c r="F81" s="4">
        <f t="shared" si="6"/>
        <v>206.13439999999997</v>
      </c>
      <c r="G81" s="1">
        <f t="shared" si="7"/>
        <v>202.38483992482958</v>
      </c>
      <c r="H81" s="1">
        <f t="shared" si="10"/>
        <v>156.12993072404328</v>
      </c>
      <c r="I81" s="4">
        <v>155</v>
      </c>
    </row>
    <row r="82" spans="1:9" x14ac:dyDescent="0.25">
      <c r="A82" s="4">
        <v>81</v>
      </c>
      <c r="B82" s="4">
        <v>21.7146428910232</v>
      </c>
      <c r="C82" s="4">
        <v>34.755433291088799</v>
      </c>
      <c r="D82" s="4">
        <f t="shared" si="8"/>
        <v>-12.989622622043022</v>
      </c>
      <c r="E82" s="4">
        <f t="shared" si="9"/>
        <v>21.765810669045777</v>
      </c>
      <c r="F82" s="4">
        <f t="shared" si="6"/>
        <v>205.25204776500004</v>
      </c>
      <c r="G82" s="1">
        <f t="shared" si="7"/>
        <v>192.26242514295703</v>
      </c>
      <c r="H82" s="1">
        <f t="shared" si="10"/>
        <v>227.01785843404582</v>
      </c>
      <c r="I82" s="4">
        <v>227</v>
      </c>
    </row>
    <row r="83" spans="1:9" x14ac:dyDescent="0.25">
      <c r="A83" s="4">
        <v>82</v>
      </c>
      <c r="B83" s="4">
        <v>34.593244983213502</v>
      </c>
      <c r="C83" s="4">
        <v>41.552280633995501</v>
      </c>
      <c r="D83" s="4">
        <f t="shared" si="8"/>
        <v>-9.5568219581700387</v>
      </c>
      <c r="E83" s="4">
        <f t="shared" si="9"/>
        <v>31.995458675825461</v>
      </c>
      <c r="F83" s="4">
        <f t="shared" si="6"/>
        <v>204.37393384000006</v>
      </c>
      <c r="G83" s="1">
        <f t="shared" si="7"/>
        <v>194.81711188183002</v>
      </c>
      <c r="H83" s="1">
        <f t="shared" si="10"/>
        <v>236.36939251582552</v>
      </c>
      <c r="I83" s="4">
        <v>239</v>
      </c>
    </row>
    <row r="84" spans="1:9" x14ac:dyDescent="0.25">
      <c r="A84" s="4">
        <v>83</v>
      </c>
      <c r="B84" s="4">
        <v>55.466415159551602</v>
      </c>
      <c r="C84" s="4">
        <v>47.133483205480601</v>
      </c>
      <c r="D84" s="4">
        <f t="shared" si="8"/>
        <v>6.0095607689347945</v>
      </c>
      <c r="E84" s="4">
        <f t="shared" si="9"/>
        <v>53.143043974415399</v>
      </c>
      <c r="F84" s="4">
        <f t="shared" si="6"/>
        <v>203.50126776500005</v>
      </c>
      <c r="G84" s="1">
        <f t="shared" si="7"/>
        <v>209.51082853393484</v>
      </c>
      <c r="H84" s="1">
        <f t="shared" si="10"/>
        <v>256.64431173941546</v>
      </c>
      <c r="I84" s="4">
        <v>259</v>
      </c>
    </row>
    <row r="85" spans="1:9" x14ac:dyDescent="0.25">
      <c r="A85" s="4">
        <v>84</v>
      </c>
      <c r="B85" s="4">
        <v>-33.667102881355902</v>
      </c>
      <c r="C85" s="4">
        <v>-42.402396943279797</v>
      </c>
      <c r="D85" s="4">
        <f t="shared" si="8"/>
        <v>9.5896326091630186</v>
      </c>
      <c r="E85" s="4">
        <f t="shared" si="9"/>
        <v>-32.812764334116778</v>
      </c>
      <c r="F85" s="4">
        <f t="shared" si="6"/>
        <v>202.63530623999998</v>
      </c>
      <c r="G85" s="1">
        <f t="shared" si="7"/>
        <v>212.22493884916298</v>
      </c>
      <c r="H85" s="1">
        <f t="shared" si="10"/>
        <v>169.82254190588321</v>
      </c>
      <c r="I85" s="4">
        <v>169</v>
      </c>
    </row>
    <row r="86" spans="1:9" x14ac:dyDescent="0.25">
      <c r="A86" s="4">
        <v>85</v>
      </c>
      <c r="B86" s="4">
        <v>-29.808612594697301</v>
      </c>
      <c r="C86" s="4">
        <v>-38.153914640461899</v>
      </c>
      <c r="D86" s="4">
        <f t="shared" si="8"/>
        <v>9.9078888098112916</v>
      </c>
      <c r="E86" s="4">
        <f t="shared" si="9"/>
        <v>-28.246025830650609</v>
      </c>
      <c r="F86" s="4">
        <f t="shared" si="6"/>
        <v>201.77735312500005</v>
      </c>
      <c r="G86" s="1">
        <f t="shared" si="7"/>
        <v>211.68524193481133</v>
      </c>
      <c r="H86" s="1">
        <f t="shared" si="10"/>
        <v>173.53132729434944</v>
      </c>
      <c r="I86" s="4">
        <v>172</v>
      </c>
    </row>
    <row r="87" spans="1:9" x14ac:dyDescent="0.25">
      <c r="A87" s="4">
        <v>86</v>
      </c>
      <c r="B87" s="4">
        <v>-50.959464589455301</v>
      </c>
      <c r="C87" s="4">
        <v>-40.031937980996197</v>
      </c>
      <c r="D87" s="4">
        <f t="shared" si="8"/>
        <v>-8.254787184418408</v>
      </c>
      <c r="E87" s="4">
        <f t="shared" si="9"/>
        <v>-48.286725165414609</v>
      </c>
      <c r="F87" s="4">
        <f t="shared" si="6"/>
        <v>200.92875944000002</v>
      </c>
      <c r="G87" s="1">
        <f t="shared" si="7"/>
        <v>192.67397225558162</v>
      </c>
      <c r="H87" s="1">
        <f t="shared" si="10"/>
        <v>152.6420342745854</v>
      </c>
      <c r="I87" s="4">
        <v>150</v>
      </c>
    </row>
    <row r="88" spans="1:9" x14ac:dyDescent="0.25">
      <c r="A88" s="4">
        <v>87</v>
      </c>
      <c r="B88" s="4">
        <v>104.878943371593</v>
      </c>
      <c r="C88" s="4">
        <v>111.61926561267001</v>
      </c>
      <c r="D88" s="4">
        <f t="shared" si="8"/>
        <v>-8.4044237314189409</v>
      </c>
      <c r="E88" s="4">
        <f t="shared" si="9"/>
        <v>103.21484188125106</v>
      </c>
      <c r="F88" s="4">
        <f t="shared" si="6"/>
        <v>200.09092336500007</v>
      </c>
      <c r="G88" s="1">
        <f t="shared" si="7"/>
        <v>191.68649963358112</v>
      </c>
      <c r="H88" s="1">
        <f t="shared" si="10"/>
        <v>303.3057652462511</v>
      </c>
      <c r="I88" s="4">
        <v>305</v>
      </c>
    </row>
    <row r="89" spans="1:9" x14ac:dyDescent="0.25">
      <c r="A89" s="4">
        <v>88</v>
      </c>
      <c r="B89" s="4">
        <v>-64.294833628125104</v>
      </c>
      <c r="C89" s="4">
        <v>-60.464584779016</v>
      </c>
      <c r="D89" s="4">
        <f t="shared" si="8"/>
        <v>-5.8047609916779068</v>
      </c>
      <c r="E89" s="4">
        <f t="shared" si="9"/>
        <v>-66.269345770693903</v>
      </c>
      <c r="F89" s="4">
        <f t="shared" si="6"/>
        <v>199.26529024000001</v>
      </c>
      <c r="G89" s="1">
        <f t="shared" si="7"/>
        <v>193.4605292483221</v>
      </c>
      <c r="H89" s="1">
        <f t="shared" si="10"/>
        <v>132.9959444693061</v>
      </c>
      <c r="I89" s="4">
        <v>135</v>
      </c>
    </row>
    <row r="90" spans="1:9" x14ac:dyDescent="0.25">
      <c r="A90" s="4">
        <v>89</v>
      </c>
      <c r="B90" s="4">
        <v>-30.482287658975199</v>
      </c>
      <c r="C90" s="4">
        <v>-50.934963829339999</v>
      </c>
      <c r="D90" s="4">
        <f t="shared" si="8"/>
        <v>18.706049071722298</v>
      </c>
      <c r="E90" s="4">
        <f t="shared" si="9"/>
        <v>-32.228914757617702</v>
      </c>
      <c r="F90" s="4">
        <f t="shared" si="6"/>
        <v>198.45335256500005</v>
      </c>
      <c r="G90" s="1">
        <f t="shared" si="7"/>
        <v>217.15940163672235</v>
      </c>
      <c r="H90" s="1">
        <f t="shared" si="10"/>
        <v>166.22443780738234</v>
      </c>
      <c r="I90" s="4">
        <v>168</v>
      </c>
    </row>
    <row r="91" spans="1:9" x14ac:dyDescent="0.25">
      <c r="A91" s="4">
        <v>90</v>
      </c>
      <c r="B91" s="4">
        <v>65.315042054881502</v>
      </c>
      <c r="C91" s="4">
        <v>85.831371260980006</v>
      </c>
      <c r="D91" s="4">
        <f t="shared" si="8"/>
        <v>-14.584957306895628</v>
      </c>
      <c r="E91" s="4">
        <f t="shared" si="9"/>
        <v>71.246413954084375</v>
      </c>
      <c r="F91" s="4">
        <f t="shared" si="6"/>
        <v>197.65664999999998</v>
      </c>
      <c r="G91" s="1">
        <f t="shared" si="7"/>
        <v>183.07169269310435</v>
      </c>
      <c r="H91" s="1">
        <f t="shared" si="10"/>
        <v>268.90306395408436</v>
      </c>
      <c r="I91" s="4">
        <v>263</v>
      </c>
    </row>
    <row r="92" spans="1:9" x14ac:dyDescent="0.25">
      <c r="A92" s="4">
        <v>91</v>
      </c>
      <c r="B92" s="4">
        <v>5.0955691354893897</v>
      </c>
      <c r="C92" s="4">
        <v>3.37986493346741</v>
      </c>
      <c r="D92" s="4">
        <f t="shared" si="8"/>
        <v>-3.3571556958034834</v>
      </c>
      <c r="E92" s="4">
        <f t="shared" si="9"/>
        <v>2.2709237663926629E-2</v>
      </c>
      <c r="F92" s="4">
        <f t="shared" si="6"/>
        <v>196.87676936500006</v>
      </c>
      <c r="G92" s="1">
        <f t="shared" si="7"/>
        <v>193.51961366919659</v>
      </c>
      <c r="H92" s="1">
        <f t="shared" si="10"/>
        <v>196.89947860266398</v>
      </c>
      <c r="I92" s="4">
        <v>202</v>
      </c>
    </row>
    <row r="93" spans="1:9" x14ac:dyDescent="0.25">
      <c r="A93" s="4">
        <v>92</v>
      </c>
      <c r="B93" s="4">
        <v>-57.1423399489017</v>
      </c>
      <c r="C93" s="4">
        <v>-71.411070628541395</v>
      </c>
      <c r="D93" s="4">
        <f t="shared" si="8"/>
        <v>13.662566534131951</v>
      </c>
      <c r="E93" s="4">
        <f t="shared" si="9"/>
        <v>-57.748504094409441</v>
      </c>
      <c r="F93" s="4">
        <f t="shared" si="6"/>
        <v>196.11534464000005</v>
      </c>
      <c r="G93" s="1">
        <f t="shared" si="7"/>
        <v>209.77791117413199</v>
      </c>
      <c r="H93" s="1">
        <f t="shared" si="10"/>
        <v>138.36684054559061</v>
      </c>
      <c r="I93" s="4">
        <v>139</v>
      </c>
    </row>
    <row r="94" spans="1:9" x14ac:dyDescent="0.25">
      <c r="A94" s="4">
        <v>93</v>
      </c>
      <c r="B94" s="4">
        <v>-25.4003658838364</v>
      </c>
      <c r="C94" s="4">
        <v>-20.106772201053499</v>
      </c>
      <c r="D94" s="4">
        <f t="shared" si="8"/>
        <v>-1.5003897905508485</v>
      </c>
      <c r="E94" s="4">
        <f t="shared" si="9"/>
        <v>-21.607161991604347</v>
      </c>
      <c r="F94" s="4">
        <f t="shared" si="6"/>
        <v>195.37405696499999</v>
      </c>
      <c r="G94" s="1">
        <f t="shared" si="7"/>
        <v>193.87366717444914</v>
      </c>
      <c r="H94" s="1">
        <f t="shared" si="10"/>
        <v>173.76689497339564</v>
      </c>
      <c r="I94" s="4">
        <v>170</v>
      </c>
    </row>
    <row r="95" spans="1:9" x14ac:dyDescent="0.25">
      <c r="A95" s="4">
        <v>94</v>
      </c>
      <c r="B95" s="4">
        <v>-37.680236508653898</v>
      </c>
      <c r="C95" s="4">
        <v>-25.021558312113701</v>
      </c>
      <c r="D95" s="4">
        <f t="shared" si="8"/>
        <v>-12.887035645908183</v>
      </c>
      <c r="E95" s="4">
        <f t="shared" si="9"/>
        <v>-37.908593958021882</v>
      </c>
      <c r="F95" s="4">
        <f t="shared" si="6"/>
        <v>194.65463464000004</v>
      </c>
      <c r="G95" s="1">
        <f t="shared" si="7"/>
        <v>181.76759899409186</v>
      </c>
      <c r="H95" s="1">
        <f t="shared" si="10"/>
        <v>156.74604068197817</v>
      </c>
      <c r="I95" s="4">
        <v>157</v>
      </c>
    </row>
    <row r="96" spans="1:9" x14ac:dyDescent="0.25">
      <c r="A96" s="4">
        <v>95</v>
      </c>
      <c r="B96" s="4">
        <v>-39.983726816488002</v>
      </c>
      <c r="C96" s="4">
        <v>-35.342589194047001</v>
      </c>
      <c r="D96" s="4">
        <f t="shared" si="8"/>
        <v>-6.9053938105911108</v>
      </c>
      <c r="E96" s="4">
        <f t="shared" si="9"/>
        <v>-42.247983004638115</v>
      </c>
      <c r="F96" s="4">
        <f t="shared" si="6"/>
        <v>193.95885312500002</v>
      </c>
      <c r="G96" s="1">
        <f t="shared" si="7"/>
        <v>187.05345931440891</v>
      </c>
      <c r="H96" s="1">
        <f t="shared" si="10"/>
        <v>151.7108701203619</v>
      </c>
      <c r="I96" s="4">
        <v>154</v>
      </c>
    </row>
    <row r="97" spans="1:9" x14ac:dyDescent="0.25">
      <c r="A97" s="4">
        <v>96</v>
      </c>
      <c r="B97" s="4">
        <v>-35.312658954267199</v>
      </c>
      <c r="C97" s="4">
        <v>-25.977435694038402</v>
      </c>
      <c r="D97" s="4">
        <f t="shared" si="8"/>
        <v>-9.5340988658454719</v>
      </c>
      <c r="E97" s="4">
        <f t="shared" si="9"/>
        <v>-35.51153455988387</v>
      </c>
      <c r="F97" s="4">
        <f t="shared" si="6"/>
        <v>193.28853504000008</v>
      </c>
      <c r="G97" s="1">
        <f t="shared" si="7"/>
        <v>183.75443617415462</v>
      </c>
      <c r="H97" s="1">
        <f t="shared" si="10"/>
        <v>157.77700048011621</v>
      </c>
      <c r="I97" s="4">
        <v>158</v>
      </c>
    </row>
    <row r="98" spans="1:9" x14ac:dyDescent="0.25">
      <c r="A98" s="4">
        <v>97</v>
      </c>
      <c r="B98" s="4">
        <v>46.331097777285699</v>
      </c>
      <c r="C98" s="4">
        <v>54.820960848869099</v>
      </c>
      <c r="D98" s="4">
        <f t="shared" si="8"/>
        <v>-9.7995971955118986</v>
      </c>
      <c r="E98" s="4">
        <f t="shared" si="9"/>
        <v>45.021363653357199</v>
      </c>
      <c r="F98" s="4">
        <f t="shared" ref="F98:F129" si="11">270-1.51*A98+0.03144*A98^2-0.000439*A98^3+0.000001965*A98^4</f>
        <v>192.645550165</v>
      </c>
      <c r="G98" s="1">
        <f t="shared" si="7"/>
        <v>182.84595296948811</v>
      </c>
      <c r="H98" s="1">
        <f t="shared" si="10"/>
        <v>237.66691381835722</v>
      </c>
      <c r="I98" s="4">
        <v>239</v>
      </c>
    </row>
    <row r="99" spans="1:9" x14ac:dyDescent="0.25">
      <c r="A99" s="4">
        <v>98</v>
      </c>
      <c r="B99" s="4">
        <v>79.945626923653293</v>
      </c>
      <c r="C99" s="4">
        <v>83.1368515018533</v>
      </c>
      <c r="D99" s="4">
        <f t="shared" si="8"/>
        <v>-5.1974469860258203</v>
      </c>
      <c r="E99" s="4">
        <f t="shared" si="9"/>
        <v>77.939404515827476</v>
      </c>
      <c r="F99" s="4">
        <f t="shared" si="11"/>
        <v>192.03181544000003</v>
      </c>
      <c r="G99" s="1">
        <f t="shared" si="7"/>
        <v>186.83436845397421</v>
      </c>
      <c r="H99" s="1">
        <f t="shared" si="10"/>
        <v>269.97121995582751</v>
      </c>
      <c r="I99" s="4">
        <v>272</v>
      </c>
    </row>
    <row r="100" spans="1:9" x14ac:dyDescent="0.25">
      <c r="A100" s="4">
        <v>99</v>
      </c>
      <c r="B100" s="4">
        <v>11.5289648765234</v>
      </c>
      <c r="C100" s="4">
        <v>-3.8138920025781302</v>
      </c>
      <c r="D100" s="4">
        <f t="shared" si="8"/>
        <v>13.095881773582605</v>
      </c>
      <c r="E100" s="4">
        <f t="shared" si="9"/>
        <v>9.2819897710044739</v>
      </c>
      <c r="F100" s="4">
        <f t="shared" si="11"/>
        <v>191.44929496500001</v>
      </c>
      <c r="G100" s="1">
        <f t="shared" si="7"/>
        <v>204.5451767385826</v>
      </c>
      <c r="H100" s="1">
        <f t="shared" si="10"/>
        <v>200.73128473600448</v>
      </c>
      <c r="I100" s="4">
        <v>203</v>
      </c>
    </row>
    <row r="101" spans="1:9" x14ac:dyDescent="0.25">
      <c r="A101" s="4">
        <v>100</v>
      </c>
      <c r="B101" s="4">
        <v>-9.9208991262105908</v>
      </c>
      <c r="C101" s="4">
        <v>-24.574691564533602</v>
      </c>
      <c r="D101" s="4">
        <f t="shared" si="8"/>
        <v>16.959007291688426</v>
      </c>
      <c r="E101" s="4">
        <f t="shared" si="9"/>
        <v>-7.6156842728451757</v>
      </c>
      <c r="F101" s="4">
        <f t="shared" si="11"/>
        <v>190.9</v>
      </c>
      <c r="G101" s="1">
        <f t="shared" si="7"/>
        <v>207.85900729168844</v>
      </c>
      <c r="H101" s="1">
        <f t="shared" si="10"/>
        <v>183.28431572715482</v>
      </c>
      <c r="I101" s="4">
        <v>181</v>
      </c>
    </row>
    <row r="102" spans="1:9" x14ac:dyDescent="0.25">
      <c r="A102" s="4">
        <v>101</v>
      </c>
      <c r="B102" s="4">
        <v>72.593976999550307</v>
      </c>
      <c r="C102" s="4">
        <v>73.979134944641203</v>
      </c>
      <c r="D102" s="4">
        <f t="shared" si="8"/>
        <v>1.929035974071871</v>
      </c>
      <c r="E102" s="4">
        <f t="shared" si="9"/>
        <v>75.908170918713068</v>
      </c>
      <c r="F102" s="4">
        <f t="shared" si="11"/>
        <v>190.385988965</v>
      </c>
      <c r="G102" s="1">
        <f t="shared" si="7"/>
        <v>192.31502493907186</v>
      </c>
      <c r="H102" s="1">
        <f t="shared" si="10"/>
        <v>266.29415988371306</v>
      </c>
      <c r="I102" s="4">
        <v>263</v>
      </c>
    </row>
    <row r="103" spans="1:9" x14ac:dyDescent="0.25">
      <c r="A103" s="4">
        <v>102</v>
      </c>
      <c r="B103" s="4">
        <v>-6.9285118158896699</v>
      </c>
      <c r="C103" s="4">
        <v>-9.0935517643674793</v>
      </c>
      <c r="D103" s="4">
        <f t="shared" si="8"/>
        <v>1.1969624239184253</v>
      </c>
      <c r="E103" s="4">
        <f t="shared" si="9"/>
        <v>-7.8965893404490544</v>
      </c>
      <c r="F103" s="4">
        <f t="shared" si="11"/>
        <v>189.90936744000001</v>
      </c>
      <c r="G103" s="1">
        <f t="shared" si="7"/>
        <v>191.10632986391843</v>
      </c>
      <c r="H103" s="1">
        <f t="shared" si="10"/>
        <v>182.01277809955096</v>
      </c>
      <c r="I103" s="4">
        <v>183</v>
      </c>
    </row>
    <row r="104" spans="1:9" x14ac:dyDescent="0.25">
      <c r="A104" s="4">
        <v>103</v>
      </c>
      <c r="B104" s="4">
        <v>-67.490517796020896</v>
      </c>
      <c r="C104" s="4">
        <v>-82.594618217133004</v>
      </c>
      <c r="D104" s="4">
        <f t="shared" si="8"/>
        <v>14.623569441818818</v>
      </c>
      <c r="E104" s="4">
        <f t="shared" si="9"/>
        <v>-67.971048775314188</v>
      </c>
      <c r="F104" s="4">
        <f t="shared" si="11"/>
        <v>189.47228816500001</v>
      </c>
      <c r="G104" s="1">
        <f t="shared" si="7"/>
        <v>204.09585760681884</v>
      </c>
      <c r="H104" s="1">
        <f t="shared" si="10"/>
        <v>121.50123938968582</v>
      </c>
      <c r="I104" s="4">
        <v>122</v>
      </c>
    </row>
    <row r="105" spans="1:9" x14ac:dyDescent="0.25">
      <c r="A105" s="4">
        <v>104</v>
      </c>
      <c r="B105" s="4">
        <v>13.905759681871899</v>
      </c>
      <c r="C105" s="4">
        <v>22.601559074835802</v>
      </c>
      <c r="D105" s="4">
        <f t="shared" si="8"/>
        <v>-4.4352719742310374</v>
      </c>
      <c r="E105" s="4">
        <f t="shared" si="9"/>
        <v>18.166287100604762</v>
      </c>
      <c r="F105" s="4">
        <f t="shared" si="11"/>
        <v>189.07695103999998</v>
      </c>
      <c r="G105" s="1">
        <f t="shared" si="7"/>
        <v>184.64167906576895</v>
      </c>
      <c r="H105" s="1">
        <f t="shared" si="10"/>
        <v>207.24323814060475</v>
      </c>
      <c r="I105" s="4">
        <v>203</v>
      </c>
    </row>
    <row r="106" spans="1:9" x14ac:dyDescent="0.25">
      <c r="A106" s="4">
        <v>105</v>
      </c>
      <c r="B106" s="4">
        <v>-78.7419259132907</v>
      </c>
      <c r="C106" s="4">
        <v>-66.756682259083107</v>
      </c>
      <c r="D106" s="4">
        <f t="shared" si="8"/>
        <v>-13.262602628830011</v>
      </c>
      <c r="E106" s="4">
        <f t="shared" si="9"/>
        <v>-80.019284887913116</v>
      </c>
      <c r="F106" s="4">
        <f t="shared" si="11"/>
        <v>188.72560312500002</v>
      </c>
      <c r="G106" s="1">
        <f t="shared" si="7"/>
        <v>175.46300049617</v>
      </c>
      <c r="H106" s="1">
        <f t="shared" si="10"/>
        <v>108.7063182370869</v>
      </c>
      <c r="I106" s="4">
        <v>110</v>
      </c>
    </row>
    <row r="107" spans="1:9" x14ac:dyDescent="0.25">
      <c r="A107" s="4">
        <v>106</v>
      </c>
      <c r="B107" s="4">
        <v>51.564131733617302</v>
      </c>
      <c r="C107" s="4">
        <v>49.978374218211499</v>
      </c>
      <c r="D107" s="4">
        <f t="shared" si="8"/>
        <v>-0.65147512917171557</v>
      </c>
      <c r="E107" s="4">
        <f t="shared" si="9"/>
        <v>49.326899089039784</v>
      </c>
      <c r="F107" s="4">
        <f t="shared" si="11"/>
        <v>188.4205386400001</v>
      </c>
      <c r="G107" s="1">
        <f t="shared" si="7"/>
        <v>187.76906351082837</v>
      </c>
      <c r="H107" s="1">
        <f t="shared" si="10"/>
        <v>237.74743772903989</v>
      </c>
      <c r="I107" s="4">
        <v>240</v>
      </c>
    </row>
    <row r="108" spans="1:9" x14ac:dyDescent="0.25">
      <c r="A108" s="4">
        <v>107</v>
      </c>
      <c r="B108" s="4">
        <v>103.821591783927</v>
      </c>
      <c r="C108" s="4">
        <v>118.61546908098001</v>
      </c>
      <c r="D108" s="4">
        <f t="shared" si="8"/>
        <v>-13.897453885044563</v>
      </c>
      <c r="E108" s="4">
        <f t="shared" si="9"/>
        <v>104.71801519593544</v>
      </c>
      <c r="F108" s="4">
        <f t="shared" si="11"/>
        <v>188.16409896500005</v>
      </c>
      <c r="G108" s="1">
        <f t="shared" si="7"/>
        <v>174.26664507995548</v>
      </c>
      <c r="H108" s="1">
        <f t="shared" si="10"/>
        <v>292.88211416093549</v>
      </c>
      <c r="I108" s="4">
        <v>292</v>
      </c>
    </row>
    <row r="109" spans="1:9" x14ac:dyDescent="0.25">
      <c r="A109" s="4">
        <v>108</v>
      </c>
      <c r="B109" s="4">
        <v>31.0280662451766</v>
      </c>
      <c r="C109" s="4">
        <v>10.520914672235801</v>
      </c>
      <c r="D109" s="4">
        <f t="shared" si="8"/>
        <v>15.237184891168223</v>
      </c>
      <c r="E109" s="4">
        <f t="shared" si="9"/>
        <v>25.758099563404024</v>
      </c>
      <c r="F109" s="4">
        <f t="shared" si="11"/>
        <v>187.95867264000003</v>
      </c>
      <c r="G109" s="1">
        <f t="shared" si="7"/>
        <v>203.19585753116826</v>
      </c>
      <c r="H109" s="1">
        <f t="shared" si="10"/>
        <v>213.71677220340405</v>
      </c>
      <c r="I109" s="4">
        <v>219</v>
      </c>
    </row>
    <row r="110" spans="1:9" x14ac:dyDescent="0.25">
      <c r="A110" s="4">
        <v>109</v>
      </c>
      <c r="B110" s="4">
        <v>54.181119971107101</v>
      </c>
      <c r="C110" s="4">
        <v>34.421430539463103</v>
      </c>
      <c r="D110" s="4">
        <f t="shared" si="8"/>
        <v>22.739953184488662</v>
      </c>
      <c r="E110" s="4">
        <f t="shared" si="9"/>
        <v>57.161383723951765</v>
      </c>
      <c r="F110" s="4">
        <f t="shared" si="11"/>
        <v>187.806695365</v>
      </c>
      <c r="G110" s="1">
        <f t="shared" si="7"/>
        <v>210.54664854948865</v>
      </c>
      <c r="H110" s="1">
        <f t="shared" si="10"/>
        <v>244.96807908895175</v>
      </c>
      <c r="I110" s="4">
        <v>242</v>
      </c>
    </row>
    <row r="111" spans="1:9" x14ac:dyDescent="0.25">
      <c r="A111" s="4">
        <v>110</v>
      </c>
      <c r="B111" s="4">
        <v>63.278270661666902</v>
      </c>
      <c r="C111" s="4">
        <v>58.063069656728999</v>
      </c>
      <c r="D111" s="4">
        <f t="shared" si="8"/>
        <v>8.798951177344204</v>
      </c>
      <c r="E111" s="4">
        <f t="shared" si="9"/>
        <v>66.862020834073206</v>
      </c>
      <c r="F111" s="4">
        <f t="shared" si="11"/>
        <v>187.7106500000001</v>
      </c>
      <c r="G111" s="1">
        <f t="shared" si="7"/>
        <v>196.50960117734431</v>
      </c>
      <c r="H111" s="1">
        <f t="shared" si="10"/>
        <v>254.57267083407331</v>
      </c>
      <c r="I111" s="4">
        <v>251</v>
      </c>
    </row>
    <row r="112" spans="1:9" x14ac:dyDescent="0.25">
      <c r="A112" s="4">
        <v>111</v>
      </c>
      <c r="B112" s="4">
        <v>-6.6830111369909702</v>
      </c>
      <c r="C112" s="4">
        <v>-20.875423473600701</v>
      </c>
      <c r="D112" s="4">
        <f t="shared" si="8"/>
        <v>13.967267249567076</v>
      </c>
      <c r="E112" s="4">
        <f t="shared" si="9"/>
        <v>-6.9081562240336254</v>
      </c>
      <c r="F112" s="4">
        <f t="shared" si="11"/>
        <v>187.67306656500006</v>
      </c>
      <c r="G112" s="1">
        <f t="shared" si="7"/>
        <v>201.64033381456713</v>
      </c>
      <c r="H112" s="1">
        <f t="shared" si="10"/>
        <v>180.76491034096642</v>
      </c>
      <c r="I112" s="4">
        <v>181</v>
      </c>
    </row>
    <row r="113" spans="1:9" x14ac:dyDescent="0.25">
      <c r="A113" s="4">
        <v>112</v>
      </c>
      <c r="B113" s="4">
        <v>-82.705302032507603</v>
      </c>
      <c r="C113" s="4">
        <v>-92.970047011868104</v>
      </c>
      <c r="D113" s="4">
        <f t="shared" si="8"/>
        <v>12.718277978395083</v>
      </c>
      <c r="E113" s="4">
        <f t="shared" si="9"/>
        <v>-80.251769033473025</v>
      </c>
      <c r="F113" s="4">
        <f t="shared" si="11"/>
        <v>187.69652224000004</v>
      </c>
      <c r="G113" s="1">
        <f t="shared" si="7"/>
        <v>200.41480021839513</v>
      </c>
      <c r="H113" s="1">
        <f t="shared" si="10"/>
        <v>107.44475320652701</v>
      </c>
      <c r="I113" s="4">
        <v>105</v>
      </c>
    </row>
    <row r="114" spans="1:9" x14ac:dyDescent="0.25">
      <c r="A114" s="4">
        <v>113</v>
      </c>
      <c r="B114" s="4">
        <v>-81.791225786319103</v>
      </c>
      <c r="C114" s="4">
        <v>-73.445714337682801</v>
      </c>
      <c r="D114" s="4">
        <f t="shared" si="8"/>
        <v>-5.0633518615288811</v>
      </c>
      <c r="E114" s="4">
        <f t="shared" si="9"/>
        <v>-78.509066199211688</v>
      </c>
      <c r="F114" s="4">
        <f t="shared" si="11"/>
        <v>187.78364136500005</v>
      </c>
      <c r="G114" s="1">
        <f t="shared" si="7"/>
        <v>182.72028950347118</v>
      </c>
      <c r="H114" s="1">
        <f t="shared" si="10"/>
        <v>109.27457516578836</v>
      </c>
      <c r="I114" s="4">
        <v>106</v>
      </c>
    </row>
    <row r="115" spans="1:9" x14ac:dyDescent="0.25">
      <c r="A115" s="4">
        <v>114</v>
      </c>
      <c r="B115" s="4">
        <v>-8.9434533136557306</v>
      </c>
      <c r="C115" s="4">
        <v>11.7044603193761</v>
      </c>
      <c r="D115" s="4">
        <f t="shared" si="8"/>
        <v>-20.660369298156645</v>
      </c>
      <c r="E115" s="4">
        <f t="shared" si="9"/>
        <v>-8.9559089787805455</v>
      </c>
      <c r="F115" s="4">
        <f t="shared" si="11"/>
        <v>187.93709543999995</v>
      </c>
      <c r="G115" s="1">
        <f t="shared" si="7"/>
        <v>167.27672614184331</v>
      </c>
      <c r="H115" s="1">
        <f t="shared" si="10"/>
        <v>178.98118646121941</v>
      </c>
      <c r="I115" s="4">
        <v>179</v>
      </c>
    </row>
    <row r="116" spans="1:9" x14ac:dyDescent="0.25">
      <c r="A116" s="4">
        <v>115</v>
      </c>
      <c r="B116" s="4">
        <v>-1.16470268354257</v>
      </c>
      <c r="C116" s="4">
        <v>12.422858267188101</v>
      </c>
      <c r="D116" s="4">
        <f t="shared" si="8"/>
        <v>-17.223333162034884</v>
      </c>
      <c r="E116" s="4">
        <f t="shared" si="9"/>
        <v>-4.8004748948467828</v>
      </c>
      <c r="F116" s="4">
        <f t="shared" si="11"/>
        <v>188.15960312499999</v>
      </c>
      <c r="G116" s="1">
        <f t="shared" si="7"/>
        <v>170.9362699629651</v>
      </c>
      <c r="H116" s="1">
        <f t="shared" si="10"/>
        <v>183.3591282301532</v>
      </c>
      <c r="I116" s="4">
        <v>187</v>
      </c>
    </row>
    <row r="117" spans="1:9" x14ac:dyDescent="0.25">
      <c r="A117" s="4">
        <v>116</v>
      </c>
      <c r="B117" s="4">
        <v>-40.457739118799203</v>
      </c>
      <c r="C117" s="4">
        <v>-41.646841907515302</v>
      </c>
      <c r="D117" s="4">
        <f t="shared" si="8"/>
        <v>-1.8916140863049824</v>
      </c>
      <c r="E117" s="4">
        <f t="shared" si="9"/>
        <v>-43.538455993820286</v>
      </c>
      <c r="F117" s="4">
        <f t="shared" si="11"/>
        <v>188.45393024000003</v>
      </c>
      <c r="G117" s="1">
        <f t="shared" si="7"/>
        <v>186.56231615369506</v>
      </c>
      <c r="H117" s="1">
        <f t="shared" si="10"/>
        <v>144.91547424617974</v>
      </c>
      <c r="I117" s="4">
        <v>148</v>
      </c>
    </row>
    <row r="118" spans="1:9" x14ac:dyDescent="0.25">
      <c r="A118" s="4">
        <v>117</v>
      </c>
      <c r="B118" s="4">
        <v>57.174625003960401</v>
      </c>
      <c r="C118" s="4">
        <v>59.877073811232698</v>
      </c>
      <c r="D118" s="4">
        <f t="shared" si="8"/>
        <v>-2.0439945067031511</v>
      </c>
      <c r="E118" s="4">
        <f t="shared" si="9"/>
        <v>57.833079304529548</v>
      </c>
      <c r="F118" s="4">
        <f t="shared" si="11"/>
        <v>188.82288976500001</v>
      </c>
      <c r="G118" s="1">
        <f t="shared" si="7"/>
        <v>186.77889525829687</v>
      </c>
      <c r="H118" s="1">
        <f t="shared" si="10"/>
        <v>246.65596906952956</v>
      </c>
      <c r="I118" s="4">
        <v>246</v>
      </c>
    </row>
    <row r="119" spans="1:9" x14ac:dyDescent="0.25">
      <c r="A119" s="4">
        <v>118</v>
      </c>
      <c r="B119" s="4">
        <v>-85.270469845672594</v>
      </c>
      <c r="C119" s="4">
        <v>-80.192346499832297</v>
      </c>
      <c r="D119" s="4">
        <f t="shared" si="8"/>
        <v>-5.7721686615603609</v>
      </c>
      <c r="E119" s="4">
        <f t="shared" si="9"/>
        <v>-85.964515161392654</v>
      </c>
      <c r="F119" s="4">
        <f t="shared" si="11"/>
        <v>189.26934184000015</v>
      </c>
      <c r="G119" s="1">
        <f t="shared" si="7"/>
        <v>183.49717317843979</v>
      </c>
      <c r="H119" s="1">
        <f t="shared" si="10"/>
        <v>103.3048266786075</v>
      </c>
      <c r="I119" s="4">
        <v>104</v>
      </c>
    </row>
    <row r="120" spans="1:9" x14ac:dyDescent="0.25">
      <c r="A120" s="4">
        <v>119</v>
      </c>
      <c r="B120" s="4">
        <v>97.204069648098596</v>
      </c>
      <c r="C120" s="4">
        <v>88.085213980702306</v>
      </c>
      <c r="D120" s="4">
        <f t="shared" si="8"/>
        <v>7.9577574081976561</v>
      </c>
      <c r="E120" s="4">
        <f t="shared" si="9"/>
        <v>96.042971388899957</v>
      </c>
      <c r="F120" s="4">
        <f t="shared" si="11"/>
        <v>189.79619376500006</v>
      </c>
      <c r="G120" s="1">
        <f t="shared" si="7"/>
        <v>197.75395117319772</v>
      </c>
      <c r="H120" s="1">
        <f t="shared" si="10"/>
        <v>285.83916515390001</v>
      </c>
      <c r="I120" s="4">
        <v>287</v>
      </c>
    </row>
    <row r="121" spans="1:9" x14ac:dyDescent="0.25">
      <c r="A121" s="4">
        <v>120</v>
      </c>
      <c r="B121" s="4">
        <v>-30.4047103527238</v>
      </c>
      <c r="C121" s="4">
        <v>-14.9178429598227</v>
      </c>
      <c r="D121" s="4">
        <f t="shared" si="8"/>
        <v>-13.204834140949657</v>
      </c>
      <c r="E121" s="4">
        <f t="shared" si="9"/>
        <v>-28.122677100772357</v>
      </c>
      <c r="F121" s="4">
        <f t="shared" si="11"/>
        <v>190.40640000000002</v>
      </c>
      <c r="G121" s="1">
        <f t="shared" si="7"/>
        <v>177.20156585905036</v>
      </c>
      <c r="H121" s="1">
        <f t="shared" si="10"/>
        <v>162.28372289922766</v>
      </c>
      <c r="I121" s="4">
        <v>160</v>
      </c>
    </row>
    <row r="122" spans="1:9" x14ac:dyDescent="0.25">
      <c r="A122" s="4">
        <v>121</v>
      </c>
      <c r="B122" s="4">
        <v>-114.099810839932</v>
      </c>
      <c r="C122" s="4">
        <v>-137.44288622348901</v>
      </c>
      <c r="D122" s="4">
        <f t="shared" si="8"/>
        <v>18.638827044882397</v>
      </c>
      <c r="E122" s="4">
        <f t="shared" si="9"/>
        <v>-118.80405917860662</v>
      </c>
      <c r="F122" s="4">
        <f t="shared" si="11"/>
        <v>191.10296216500001</v>
      </c>
      <c r="G122" s="1">
        <f t="shared" si="7"/>
        <v>209.7417892098824</v>
      </c>
      <c r="H122" s="1">
        <f t="shared" si="10"/>
        <v>72.298902986393387</v>
      </c>
      <c r="I122" s="4">
        <v>77</v>
      </c>
    </row>
    <row r="123" spans="1:9" x14ac:dyDescent="0.25">
      <c r="A123" s="4">
        <v>122</v>
      </c>
      <c r="B123" s="4">
        <v>36.115720040886799</v>
      </c>
      <c r="C123" s="4">
        <v>54.441962815928697</v>
      </c>
      <c r="D123" s="4">
        <f t="shared" si="8"/>
        <v>-11.343100483016254</v>
      </c>
      <c r="E123" s="4">
        <f t="shared" si="9"/>
        <v>43.098862332912447</v>
      </c>
      <c r="F123" s="4">
        <f t="shared" si="11"/>
        <v>191.88892903999999</v>
      </c>
      <c r="G123" s="1">
        <f t="shared" si="7"/>
        <v>180.54582855698374</v>
      </c>
      <c r="H123" s="1">
        <f t="shared" si="10"/>
        <v>234.98779137291245</v>
      </c>
      <c r="I123" s="4">
        <v>228</v>
      </c>
    </row>
    <row r="124" spans="1:9" x14ac:dyDescent="0.25">
      <c r="A124" s="4">
        <v>123</v>
      </c>
      <c r="B124" s="4">
        <v>25.238786990351301</v>
      </c>
      <c r="C124" s="4">
        <v>43.996599603442299</v>
      </c>
      <c r="D124" s="4">
        <f t="shared" si="8"/>
        <v>-21.859569975950464</v>
      </c>
      <c r="E124" s="4">
        <f t="shared" si="9"/>
        <v>22.137029627491835</v>
      </c>
      <c r="F124" s="4">
        <f t="shared" si="11"/>
        <v>192.76739656500001</v>
      </c>
      <c r="G124" s="1">
        <f t="shared" si="7"/>
        <v>170.90782658904953</v>
      </c>
      <c r="H124" s="1">
        <f t="shared" si="10"/>
        <v>214.90442619249185</v>
      </c>
      <c r="I124" s="4">
        <v>218</v>
      </c>
    </row>
    <row r="125" spans="1:9" x14ac:dyDescent="0.25">
      <c r="A125" s="4">
        <v>124</v>
      </c>
      <c r="B125" s="4">
        <v>84.266247555285304</v>
      </c>
      <c r="C125" s="4">
        <v>70.529208829783897</v>
      </c>
      <c r="D125" s="4">
        <f t="shared" si="8"/>
        <v>8.5546535121800833</v>
      </c>
      <c r="E125" s="4">
        <f t="shared" si="9"/>
        <v>79.083862341963979</v>
      </c>
      <c r="F125" s="4">
        <f t="shared" si="11"/>
        <v>193.74150784000005</v>
      </c>
      <c r="G125" s="1">
        <f t="shared" si="7"/>
        <v>202.29616135218015</v>
      </c>
      <c r="H125" s="1">
        <f t="shared" si="10"/>
        <v>272.82537018196405</v>
      </c>
      <c r="I125" s="4">
        <v>278</v>
      </c>
    </row>
    <row r="126" spans="1:9" x14ac:dyDescent="0.25">
      <c r="A126" s="4">
        <v>125</v>
      </c>
      <c r="B126" s="4">
        <v>30.194912128718499</v>
      </c>
      <c r="C126" s="4">
        <v>23.198377846114202</v>
      </c>
      <c r="D126" s="4">
        <f t="shared" si="8"/>
        <v>8.9498931248809868</v>
      </c>
      <c r="E126" s="4">
        <f t="shared" si="9"/>
        <v>32.148270970995185</v>
      </c>
      <c r="F126" s="4">
        <f t="shared" si="11"/>
        <v>194.81445312499994</v>
      </c>
      <c r="G126" s="1">
        <f t="shared" si="7"/>
        <v>203.76434624988093</v>
      </c>
      <c r="H126" s="1">
        <f t="shared" si="10"/>
        <v>226.96272409599513</v>
      </c>
      <c r="I126" s="4">
        <v>225</v>
      </c>
    </row>
    <row r="127" spans="1:9" x14ac:dyDescent="0.25">
      <c r="A127" s="4">
        <v>126</v>
      </c>
      <c r="B127" s="4">
        <v>21.021543949885402</v>
      </c>
      <c r="C127" s="4">
        <v>2.4490469207552801</v>
      </c>
      <c r="D127" s="4">
        <f t="shared" si="8"/>
        <v>18.680260203063032</v>
      </c>
      <c r="E127" s="4">
        <f t="shared" si="9"/>
        <v>21.129307123818311</v>
      </c>
      <c r="F127" s="4">
        <f t="shared" si="11"/>
        <v>195.98946984000003</v>
      </c>
      <c r="G127" s="1">
        <f t="shared" si="7"/>
        <v>214.66973004306305</v>
      </c>
      <c r="H127" s="1">
        <f t="shared" si="10"/>
        <v>217.11877696381833</v>
      </c>
      <c r="I127" s="4">
        <v>217</v>
      </c>
    </row>
    <row r="128" spans="1:9" x14ac:dyDescent="0.25">
      <c r="A128" s="4">
        <v>127</v>
      </c>
      <c r="B128" s="4">
        <v>-8.2571408957734</v>
      </c>
      <c r="C128" s="4">
        <v>-11.750908567428199</v>
      </c>
      <c r="D128" s="4">
        <f t="shared" si="8"/>
        <v>7.1486542850422845</v>
      </c>
      <c r="E128" s="4">
        <f t="shared" si="9"/>
        <v>-4.6022542823859149</v>
      </c>
      <c r="F128" s="4">
        <f t="shared" si="11"/>
        <v>197.26984256500003</v>
      </c>
      <c r="G128" s="1">
        <f t="shared" si="7"/>
        <v>204.41849685004232</v>
      </c>
      <c r="H128" s="1">
        <f t="shared" si="10"/>
        <v>192.6675882826141</v>
      </c>
      <c r="I128" s="4">
        <v>189</v>
      </c>
    </row>
    <row r="129" spans="1:9" x14ac:dyDescent="0.25">
      <c r="A129" s="4">
        <v>128</v>
      </c>
      <c r="B129" s="4">
        <v>52.355526523387603</v>
      </c>
      <c r="C129" s="4">
        <v>48.960370758192902</v>
      </c>
      <c r="D129" s="4">
        <f t="shared" si="8"/>
        <v>3.9558631065399332</v>
      </c>
      <c r="E129" s="4">
        <f t="shared" si="9"/>
        <v>52.916233864732831</v>
      </c>
      <c r="F129" s="4">
        <f t="shared" si="11"/>
        <v>198.65890304000004</v>
      </c>
      <c r="G129" s="1">
        <f t="shared" si="7"/>
        <v>202.61476614653998</v>
      </c>
      <c r="H129" s="1">
        <f t="shared" si="10"/>
        <v>251.57513690473286</v>
      </c>
      <c r="I129" s="4">
        <v>251</v>
      </c>
    </row>
    <row r="130" spans="1:9" x14ac:dyDescent="0.25">
      <c r="A130" s="4">
        <v>129</v>
      </c>
      <c r="B130" s="4">
        <v>-28.143832014780401</v>
      </c>
      <c r="C130" s="4">
        <v>-28.450561156205499</v>
      </c>
      <c r="D130" s="4">
        <f t="shared" si="8"/>
        <v>0.6365626006824987</v>
      </c>
      <c r="E130" s="4">
        <f t="shared" si="9"/>
        <v>-27.813998555523</v>
      </c>
      <c r="F130" s="4">
        <f t="shared" ref="F130:F161" si="12">270-1.51*A130+0.03144*A130^2-0.000439*A130^3+0.000001965*A130^4</f>
        <v>200.16003016499997</v>
      </c>
      <c r="G130" s="1">
        <f t="shared" si="7"/>
        <v>200.79659276568248</v>
      </c>
      <c r="H130" s="1">
        <f t="shared" si="10"/>
        <v>172.34603160947697</v>
      </c>
      <c r="I130" s="4">
        <v>172</v>
      </c>
    </row>
    <row r="131" spans="1:9" x14ac:dyDescent="0.25">
      <c r="A131" s="4">
        <v>130</v>
      </c>
      <c r="B131" s="4">
        <v>13.241358113779199</v>
      </c>
      <c r="C131" s="4">
        <v>3.30980885961687</v>
      </c>
      <c r="D131" s="4">
        <f t="shared" si="8"/>
        <v>9.5143168980016242</v>
      </c>
      <c r="E131" s="4">
        <f t="shared" si="9"/>
        <v>12.824125757618495</v>
      </c>
      <c r="F131" s="4">
        <f t="shared" si="12"/>
        <v>201.77665000000002</v>
      </c>
      <c r="G131" s="1">
        <f t="shared" ref="G131:G170" si="13">F131+D131</f>
        <v>211.29096689800164</v>
      </c>
      <c r="H131" s="1">
        <f t="shared" si="10"/>
        <v>214.60077575761852</v>
      </c>
      <c r="I131" s="4">
        <v>215</v>
      </c>
    </row>
    <row r="132" spans="1:9" x14ac:dyDescent="0.25">
      <c r="A132" s="4">
        <v>131</v>
      </c>
      <c r="B132" s="4">
        <v>-33.492375620671403</v>
      </c>
      <c r="C132" s="4">
        <v>-25.7646843261466</v>
      </c>
      <c r="D132" s="4">
        <f t="shared" si="8"/>
        <v>-5.1986216735657766</v>
      </c>
      <c r="E132" s="4">
        <f t="shared" si="9"/>
        <v>-30.963305999712375</v>
      </c>
      <c r="F132" s="4">
        <f t="shared" si="12"/>
        <v>203.51223576500013</v>
      </c>
      <c r="G132" s="1">
        <f t="shared" si="13"/>
        <v>198.31361409143435</v>
      </c>
      <c r="H132" s="1">
        <f t="shared" si="10"/>
        <v>172.54892976528777</v>
      </c>
      <c r="I132" s="4">
        <v>170</v>
      </c>
    </row>
    <row r="133" spans="1:9" x14ac:dyDescent="0.25">
      <c r="A133" s="4">
        <v>132</v>
      </c>
      <c r="B133" s="4">
        <v>-80.348552901665002</v>
      </c>
      <c r="C133" s="4">
        <v>-83.272242793886306</v>
      </c>
      <c r="D133" s="4">
        <f t="shared" ref="D133:D170" si="14">0.0446*B132+0.2057*B131</f>
        <v>1.2299874113224367</v>
      </c>
      <c r="E133" s="4">
        <f t="shared" ref="E133:E170" si="15">D133+C133</f>
        <v>-82.042255382563866</v>
      </c>
      <c r="F133" s="4">
        <f t="shared" si="12"/>
        <v>205.37030784000001</v>
      </c>
      <c r="G133" s="1">
        <f t="shared" si="13"/>
        <v>206.60029525132245</v>
      </c>
      <c r="H133" s="1">
        <f t="shared" ref="H133:H170" si="16">E133+F133</f>
        <v>123.32805245743614</v>
      </c>
      <c r="I133" s="4">
        <v>125</v>
      </c>
    </row>
    <row r="134" spans="1:9" x14ac:dyDescent="0.25">
      <c r="A134" s="4">
        <v>133</v>
      </c>
      <c r="B134" s="4">
        <v>-60.330740566528497</v>
      </c>
      <c r="C134" s="4">
        <v>-47.939752567200202</v>
      </c>
      <c r="D134" s="4">
        <f t="shared" si="14"/>
        <v>-10.472927124586366</v>
      </c>
      <c r="E134" s="4">
        <f t="shared" si="15"/>
        <v>-58.412679691786565</v>
      </c>
      <c r="F134" s="4">
        <f t="shared" si="12"/>
        <v>207.35443376500018</v>
      </c>
      <c r="G134" s="1">
        <f t="shared" si="13"/>
        <v>196.88150664041382</v>
      </c>
      <c r="H134" s="1">
        <f t="shared" si="16"/>
        <v>148.94175407321362</v>
      </c>
      <c r="I134" s="4">
        <v>147</v>
      </c>
    </row>
    <row r="135" spans="1:9" x14ac:dyDescent="0.25">
      <c r="A135" s="4">
        <v>134</v>
      </c>
      <c r="B135" s="4">
        <v>-91.4425526063836</v>
      </c>
      <c r="C135" s="4">
        <v>-73.431328455093507</v>
      </c>
      <c r="D135" s="4">
        <f t="shared" si="14"/>
        <v>-19.218448361139664</v>
      </c>
      <c r="E135" s="4">
        <f t="shared" si="15"/>
        <v>-92.649776816233171</v>
      </c>
      <c r="F135" s="4">
        <f t="shared" si="12"/>
        <v>209.46822824000003</v>
      </c>
      <c r="G135" s="1">
        <f t="shared" si="13"/>
        <v>190.24977987886035</v>
      </c>
      <c r="H135" s="1">
        <f t="shared" si="16"/>
        <v>116.81845142376686</v>
      </c>
      <c r="I135" s="4">
        <v>118</v>
      </c>
    </row>
    <row r="136" spans="1:9" x14ac:dyDescent="0.25">
      <c r="A136" s="4">
        <v>135</v>
      </c>
      <c r="B136" s="4">
        <v>-50.687650166146398</v>
      </c>
      <c r="C136" s="4">
        <v>-36.680879872129303</v>
      </c>
      <c r="D136" s="4">
        <f t="shared" si="14"/>
        <v>-16.48837118077962</v>
      </c>
      <c r="E136" s="4">
        <f t="shared" si="15"/>
        <v>-53.169251052908919</v>
      </c>
      <c r="F136" s="4">
        <f t="shared" si="12"/>
        <v>211.71535312499998</v>
      </c>
      <c r="G136" s="1">
        <f t="shared" si="13"/>
        <v>195.22698194422037</v>
      </c>
      <c r="H136" s="1">
        <f t="shared" si="16"/>
        <v>158.54610207209106</v>
      </c>
      <c r="I136" s="4">
        <v>161</v>
      </c>
    </row>
    <row r="137" spans="1:9" x14ac:dyDescent="0.25">
      <c r="A137" s="4">
        <v>136</v>
      </c>
      <c r="B137" s="4">
        <v>-136.069741544528</v>
      </c>
      <c r="C137" s="4">
        <v>-116.527161325813</v>
      </c>
      <c r="D137" s="4">
        <f t="shared" si="14"/>
        <v>-21.070402268543234</v>
      </c>
      <c r="E137" s="4">
        <f t="shared" si="15"/>
        <v>-137.59756359435625</v>
      </c>
      <c r="F137" s="4">
        <f t="shared" si="12"/>
        <v>214.09951743999989</v>
      </c>
      <c r="G137" s="1">
        <f t="shared" si="13"/>
        <v>193.02911517145665</v>
      </c>
      <c r="H137" s="1">
        <f t="shared" si="16"/>
        <v>76.501953845643641</v>
      </c>
      <c r="I137" s="4">
        <v>78</v>
      </c>
    </row>
    <row r="138" spans="1:9" x14ac:dyDescent="0.25">
      <c r="A138" s="4">
        <v>137</v>
      </c>
      <c r="B138" s="4">
        <v>-16.5925821940329</v>
      </c>
      <c r="C138" s="4">
        <v>-2.6175795246025801</v>
      </c>
      <c r="D138" s="4">
        <f t="shared" si="14"/>
        <v>-16.495160112062262</v>
      </c>
      <c r="E138" s="4">
        <f t="shared" si="15"/>
        <v>-19.112739636664841</v>
      </c>
      <c r="F138" s="4">
        <f t="shared" si="12"/>
        <v>216.62447736499996</v>
      </c>
      <c r="G138" s="1">
        <f t="shared" si="13"/>
        <v>200.12931725293771</v>
      </c>
      <c r="H138" s="1">
        <f t="shared" si="16"/>
        <v>197.51173772833511</v>
      </c>
      <c r="I138" s="4">
        <v>200</v>
      </c>
    </row>
    <row r="139" spans="1:9" x14ac:dyDescent="0.25">
      <c r="A139" s="4">
        <v>138</v>
      </c>
      <c r="B139" s="4">
        <v>18.7400252790381</v>
      </c>
      <c r="C139" s="4">
        <v>46.224097598776403</v>
      </c>
      <c r="D139" s="4">
        <f t="shared" si="14"/>
        <v>-28.729575001563276</v>
      </c>
      <c r="E139" s="4">
        <f t="shared" si="15"/>
        <v>17.494522597213127</v>
      </c>
      <c r="F139" s="4">
        <f t="shared" si="12"/>
        <v>219.29403623999997</v>
      </c>
      <c r="G139" s="1">
        <f t="shared" si="13"/>
        <v>190.56446123843671</v>
      </c>
      <c r="H139" s="1">
        <f t="shared" si="16"/>
        <v>236.78855883721309</v>
      </c>
      <c r="I139" s="4">
        <v>238</v>
      </c>
    </row>
    <row r="140" spans="1:9" x14ac:dyDescent="0.25">
      <c r="A140" s="4">
        <v>139</v>
      </c>
      <c r="B140" s="4">
        <v>5.9242311145910502</v>
      </c>
      <c r="C140" s="4">
        <v>2.0820497732371099</v>
      </c>
      <c r="D140" s="4">
        <f t="shared" si="14"/>
        <v>-2.577289029867468</v>
      </c>
      <c r="E140" s="4">
        <f t="shared" si="15"/>
        <v>-0.49523925663035806</v>
      </c>
      <c r="F140" s="4">
        <f t="shared" si="12"/>
        <v>222.11204456500013</v>
      </c>
      <c r="G140" s="1">
        <f t="shared" si="13"/>
        <v>219.53475553513266</v>
      </c>
      <c r="H140" s="1">
        <f t="shared" si="16"/>
        <v>221.61680530836978</v>
      </c>
      <c r="I140" s="4">
        <v>228</v>
      </c>
    </row>
    <row r="141" spans="1:9" x14ac:dyDescent="0.25">
      <c r="A141" s="4">
        <v>140</v>
      </c>
      <c r="B141" s="4">
        <v>-60.043861601263302</v>
      </c>
      <c r="C141" s="4">
        <v>-63.633094633783998</v>
      </c>
      <c r="D141" s="4">
        <f t="shared" si="14"/>
        <v>4.1190439076088978</v>
      </c>
      <c r="E141" s="4">
        <f t="shared" si="15"/>
        <v>-59.5140507261751</v>
      </c>
      <c r="F141" s="4">
        <f t="shared" si="12"/>
        <v>225.08240000000001</v>
      </c>
      <c r="G141" s="1">
        <f t="shared" si="13"/>
        <v>229.2014439076089</v>
      </c>
      <c r="H141" s="1">
        <f t="shared" si="16"/>
        <v>165.56834927382491</v>
      </c>
      <c r="I141" s="4">
        <v>165</v>
      </c>
    </row>
    <row r="142" spans="1:9" x14ac:dyDescent="0.25">
      <c r="A142" s="4">
        <v>141</v>
      </c>
      <c r="B142" s="4">
        <v>-83.168196936208204</v>
      </c>
      <c r="C142" s="4">
        <v>-80.390087924523399</v>
      </c>
      <c r="D142" s="4">
        <f t="shared" si="14"/>
        <v>-1.4593418871449642</v>
      </c>
      <c r="E142" s="4">
        <f t="shared" si="15"/>
        <v>-81.849429811668358</v>
      </c>
      <c r="F142" s="4">
        <f t="shared" si="12"/>
        <v>228.20904736500017</v>
      </c>
      <c r="G142" s="1">
        <f t="shared" si="13"/>
        <v>226.7497054778552</v>
      </c>
      <c r="H142" s="1">
        <f t="shared" si="16"/>
        <v>146.35961755333182</v>
      </c>
      <c r="I142" s="4">
        <v>145</v>
      </c>
    </row>
    <row r="143" spans="1:9" x14ac:dyDescent="0.25">
      <c r="A143" s="4">
        <v>142</v>
      </c>
      <c r="B143" s="4">
        <v>46.547233888277901</v>
      </c>
      <c r="C143" s="4">
        <v>63.593043956280098</v>
      </c>
      <c r="D143" s="4">
        <f t="shared" si="14"/>
        <v>-16.060323914734745</v>
      </c>
      <c r="E143" s="4">
        <f t="shared" si="15"/>
        <v>47.532720041545353</v>
      </c>
      <c r="F143" s="4">
        <f t="shared" si="12"/>
        <v>231.49597864000009</v>
      </c>
      <c r="G143" s="1">
        <f t="shared" si="13"/>
        <v>215.43565472526535</v>
      </c>
      <c r="H143" s="1">
        <f t="shared" si="16"/>
        <v>279.02869868154545</v>
      </c>
      <c r="I143" s="4">
        <v>278</v>
      </c>
    </row>
    <row r="144" spans="1:9" x14ac:dyDescent="0.25">
      <c r="A144" s="4">
        <v>143</v>
      </c>
      <c r="B144" s="4">
        <v>67.0983924969225</v>
      </c>
      <c r="C144" s="4">
        <v>78.790831254178798</v>
      </c>
      <c r="D144" s="4">
        <f t="shared" si="14"/>
        <v>-15.031691478360834</v>
      </c>
      <c r="E144" s="4">
        <f t="shared" si="15"/>
        <v>63.759139775817964</v>
      </c>
      <c r="F144" s="4">
        <f t="shared" si="12"/>
        <v>234.9472329649999</v>
      </c>
      <c r="G144" s="1">
        <f t="shared" si="13"/>
        <v>219.91554148663906</v>
      </c>
      <c r="H144" s="1">
        <f t="shared" si="16"/>
        <v>298.70637274081787</v>
      </c>
      <c r="I144" s="4">
        <v>302</v>
      </c>
    </row>
    <row r="145" spans="1:9" x14ac:dyDescent="0.25">
      <c r="A145" s="4">
        <v>144</v>
      </c>
      <c r="B145" s="4">
        <v>-7.5188066393415696</v>
      </c>
      <c r="C145" s="4">
        <v>-24.189725663709002</v>
      </c>
      <c r="D145" s="4">
        <f t="shared" si="14"/>
        <v>12.567354316181508</v>
      </c>
      <c r="E145" s="4">
        <f t="shared" si="15"/>
        <v>-11.622371347527494</v>
      </c>
      <c r="F145" s="4">
        <f t="shared" si="12"/>
        <v>238.56689663999987</v>
      </c>
      <c r="G145" s="1">
        <f t="shared" si="13"/>
        <v>251.13425095618138</v>
      </c>
      <c r="H145" s="1">
        <f t="shared" si="16"/>
        <v>226.94452529247238</v>
      </c>
      <c r="I145" s="4">
        <v>231</v>
      </c>
    </row>
    <row r="146" spans="1:9" x14ac:dyDescent="0.25">
      <c r="A146" s="4">
        <v>145</v>
      </c>
      <c r="B146" s="4">
        <v>76.691503796623607</v>
      </c>
      <c r="C146" s="4">
        <v>66.211990461190496</v>
      </c>
      <c r="D146" s="4">
        <f t="shared" si="14"/>
        <v>13.466800560502325</v>
      </c>
      <c r="E146" s="4">
        <f t="shared" si="15"/>
        <v>79.678791021692817</v>
      </c>
      <c r="F146" s="4">
        <f t="shared" si="12"/>
        <v>242.35910312499982</v>
      </c>
      <c r="G146" s="1">
        <f t="shared" si="13"/>
        <v>255.82590368550214</v>
      </c>
      <c r="H146" s="1">
        <f t="shared" si="16"/>
        <v>322.03789414669262</v>
      </c>
      <c r="I146" s="4">
        <v>319</v>
      </c>
    </row>
    <row r="147" spans="1:9" x14ac:dyDescent="0.25">
      <c r="A147" s="4">
        <v>146</v>
      </c>
      <c r="B147" s="4">
        <v>5.7251439681620404</v>
      </c>
      <c r="C147" s="4">
        <v>5.5771757349895301</v>
      </c>
      <c r="D147" s="4">
        <f t="shared" si="14"/>
        <v>1.8738225436168519</v>
      </c>
      <c r="E147" s="4">
        <f t="shared" si="15"/>
        <v>7.4509982786063818</v>
      </c>
      <c r="F147" s="4">
        <f t="shared" si="12"/>
        <v>246.32803304000004</v>
      </c>
      <c r="G147" s="1">
        <f t="shared" si="13"/>
        <v>248.20185558361689</v>
      </c>
      <c r="H147" s="1">
        <f t="shared" si="16"/>
        <v>253.77903131860643</v>
      </c>
      <c r="I147" s="4">
        <v>252</v>
      </c>
    </row>
    <row r="148" spans="1:9" x14ac:dyDescent="0.25">
      <c r="A148" s="4">
        <v>147</v>
      </c>
      <c r="B148" s="4">
        <v>203.57788688482199</v>
      </c>
      <c r="C148" s="4">
        <v>186.410364088254</v>
      </c>
      <c r="D148" s="4">
        <f t="shared" si="14"/>
        <v>16.030783751945503</v>
      </c>
      <c r="E148" s="4">
        <f t="shared" si="15"/>
        <v>202.44114784019951</v>
      </c>
      <c r="F148" s="4">
        <f t="shared" si="12"/>
        <v>250.47791416500002</v>
      </c>
      <c r="G148" s="1">
        <f t="shared" si="13"/>
        <v>266.50869791694549</v>
      </c>
      <c r="H148" s="1">
        <f t="shared" si="16"/>
        <v>452.91906200519952</v>
      </c>
      <c r="I148" s="4">
        <v>454</v>
      </c>
    </row>
    <row r="149" spans="1:9" x14ac:dyDescent="0.25">
      <c r="A149" s="4">
        <v>148</v>
      </c>
      <c r="B149" s="4">
        <v>-19.754541597640301</v>
      </c>
      <c r="C149" s="4">
        <v>-28.1974256261595</v>
      </c>
      <c r="D149" s="4">
        <f t="shared" si="14"/>
        <v>10.257235869313993</v>
      </c>
      <c r="E149" s="4">
        <f t="shared" si="15"/>
        <v>-17.940189756845506</v>
      </c>
      <c r="F149" s="4">
        <f t="shared" si="12"/>
        <v>254.81302143999994</v>
      </c>
      <c r="G149" s="1">
        <f t="shared" si="13"/>
        <v>265.07025730931394</v>
      </c>
      <c r="H149" s="1">
        <f t="shared" si="16"/>
        <v>236.87283168315443</v>
      </c>
      <c r="I149" s="4">
        <v>235</v>
      </c>
    </row>
    <row r="150" spans="1:9" x14ac:dyDescent="0.25">
      <c r="A150" s="4">
        <v>149</v>
      </c>
      <c r="B150" s="4">
        <v>147.723537222733</v>
      </c>
      <c r="C150" s="4">
        <v>106.020691772438</v>
      </c>
      <c r="D150" s="4">
        <f t="shared" si="14"/>
        <v>40.994918776953128</v>
      </c>
      <c r="E150" s="4">
        <f t="shared" si="15"/>
        <v>147.01561054939111</v>
      </c>
      <c r="F150" s="4">
        <f t="shared" si="12"/>
        <v>259.3376769649999</v>
      </c>
      <c r="G150" s="1">
        <f t="shared" si="13"/>
        <v>300.33259574195301</v>
      </c>
      <c r="H150" s="1">
        <f t="shared" si="16"/>
        <v>406.35328751439101</v>
      </c>
      <c r="I150" s="4">
        <v>407</v>
      </c>
    </row>
    <row r="151" spans="1:9" x14ac:dyDescent="0.25">
      <c r="A151" s="4">
        <v>150</v>
      </c>
      <c r="B151" s="4">
        <v>-13.992245105890801</v>
      </c>
      <c r="C151" s="4">
        <v>-8.0553034539346093</v>
      </c>
      <c r="D151" s="4">
        <f t="shared" si="14"/>
        <v>2.5249605534992821</v>
      </c>
      <c r="E151" s="4">
        <f t="shared" si="15"/>
        <v>-5.5303429004353273</v>
      </c>
      <c r="F151" s="4">
        <f t="shared" si="12"/>
        <v>264.05624999999998</v>
      </c>
      <c r="G151" s="1">
        <f t="shared" si="13"/>
        <v>266.58121055349926</v>
      </c>
      <c r="H151" s="1">
        <f t="shared" si="16"/>
        <v>258.52590709956468</v>
      </c>
      <c r="I151" s="4">
        <v>250</v>
      </c>
    </row>
    <row r="152" spans="1:9" x14ac:dyDescent="0.25">
      <c r="A152" s="4">
        <v>151</v>
      </c>
      <c r="B152" s="4">
        <v>35.093695810857902</v>
      </c>
      <c r="C152" s="4">
        <v>1.98590403301856</v>
      </c>
      <c r="D152" s="4">
        <f t="shared" si="14"/>
        <v>29.762677474993449</v>
      </c>
      <c r="E152" s="4">
        <f t="shared" si="15"/>
        <v>31.748581508012009</v>
      </c>
      <c r="F152" s="4">
        <f t="shared" si="12"/>
        <v>268.97315696500004</v>
      </c>
      <c r="G152" s="1">
        <f t="shared" si="13"/>
        <v>298.73583443999348</v>
      </c>
      <c r="H152" s="1">
        <f t="shared" si="16"/>
        <v>300.72173847301207</v>
      </c>
      <c r="I152" s="4">
        <v>304</v>
      </c>
    </row>
    <row r="153" spans="1:9" x14ac:dyDescent="0.25">
      <c r="A153" s="4">
        <v>152</v>
      </c>
      <c r="B153" s="4">
        <v>26.976897213555599</v>
      </c>
      <c r="C153" s="4">
        <v>35.809064604216097</v>
      </c>
      <c r="D153" s="4">
        <f t="shared" si="14"/>
        <v>-1.3130259851174753</v>
      </c>
      <c r="E153" s="4">
        <f t="shared" si="15"/>
        <v>34.49603861909862</v>
      </c>
      <c r="F153" s="4">
        <f t="shared" si="12"/>
        <v>274.09286143999998</v>
      </c>
      <c r="G153" s="1">
        <f t="shared" si="13"/>
        <v>272.77983545488252</v>
      </c>
      <c r="H153" s="1">
        <f t="shared" si="16"/>
        <v>308.58890005909859</v>
      </c>
      <c r="I153" s="4">
        <v>301</v>
      </c>
    </row>
    <row r="154" spans="1:9" x14ac:dyDescent="0.25">
      <c r="A154" s="4">
        <v>153</v>
      </c>
      <c r="B154" s="4">
        <v>30.652849188984199</v>
      </c>
      <c r="C154" s="4">
        <v>19.361526038711599</v>
      </c>
      <c r="D154" s="4">
        <f t="shared" si="14"/>
        <v>8.4219428440180497</v>
      </c>
      <c r="E154" s="4">
        <f t="shared" si="15"/>
        <v>27.78346888272965</v>
      </c>
      <c r="F154" s="4">
        <f t="shared" si="12"/>
        <v>279.41987416500012</v>
      </c>
      <c r="G154" s="1">
        <f t="shared" si="13"/>
        <v>287.8418170090182</v>
      </c>
      <c r="H154" s="1">
        <f t="shared" si="16"/>
        <v>307.20334304772979</v>
      </c>
      <c r="I154" s="4">
        <v>310</v>
      </c>
    </row>
    <row r="155" spans="1:9" x14ac:dyDescent="0.25">
      <c r="A155" s="4">
        <v>154</v>
      </c>
      <c r="B155" s="4">
        <v>2.11699467013104</v>
      </c>
      <c r="C155" s="4">
        <v>-2.8966373827224001</v>
      </c>
      <c r="D155" s="4">
        <f t="shared" si="14"/>
        <v>6.9162648306570818</v>
      </c>
      <c r="E155" s="4">
        <f t="shared" si="15"/>
        <v>4.0196274479346812</v>
      </c>
      <c r="F155" s="4">
        <f t="shared" si="12"/>
        <v>284.95875304000026</v>
      </c>
      <c r="G155" s="1">
        <f t="shared" si="13"/>
        <v>291.87501787065736</v>
      </c>
      <c r="H155" s="1">
        <f t="shared" si="16"/>
        <v>288.97838048793494</v>
      </c>
      <c r="I155" s="4">
        <v>287</v>
      </c>
    </row>
    <row r="156" spans="1:9" x14ac:dyDescent="0.25">
      <c r="A156" s="4">
        <v>155</v>
      </c>
      <c r="B156" s="4">
        <v>-14.635270563811799</v>
      </c>
      <c r="C156" s="4">
        <v>-20.358902942252101</v>
      </c>
      <c r="D156" s="4">
        <f t="shared" si="14"/>
        <v>6.3997090404618939</v>
      </c>
      <c r="E156" s="4">
        <f t="shared" si="15"/>
        <v>-13.959193901790208</v>
      </c>
      <c r="F156" s="4">
        <f t="shared" si="12"/>
        <v>290.71410312500007</v>
      </c>
      <c r="G156" s="1">
        <f t="shared" si="13"/>
        <v>297.11381216546198</v>
      </c>
      <c r="H156" s="1">
        <f t="shared" si="16"/>
        <v>276.75490922320984</v>
      </c>
      <c r="I156" s="4">
        <v>276</v>
      </c>
    </row>
    <row r="157" spans="1:9" x14ac:dyDescent="0.25">
      <c r="A157" s="4">
        <v>156</v>
      </c>
      <c r="B157" s="4">
        <v>-42.608597887445796</v>
      </c>
      <c r="C157" s="4">
        <v>-40.9824108006258</v>
      </c>
      <c r="D157" s="4">
        <f t="shared" si="14"/>
        <v>-0.21726726350005127</v>
      </c>
      <c r="E157" s="4">
        <f t="shared" si="15"/>
        <v>-41.199678064125848</v>
      </c>
      <c r="F157" s="4">
        <f t="shared" si="12"/>
        <v>296.69057664000002</v>
      </c>
      <c r="G157" s="1">
        <f t="shared" si="13"/>
        <v>296.47330937649997</v>
      </c>
      <c r="H157" s="1">
        <f t="shared" si="16"/>
        <v>255.49089857587416</v>
      </c>
      <c r="I157" s="4">
        <v>254</v>
      </c>
    </row>
    <row r="158" spans="1:9" x14ac:dyDescent="0.25">
      <c r="A158" s="4">
        <v>157</v>
      </c>
      <c r="B158" s="4">
        <v>86.192314170832304</v>
      </c>
      <c r="C158" s="4">
        <v>91.3138436661052</v>
      </c>
      <c r="D158" s="4">
        <f t="shared" si="14"/>
        <v>-4.9108186207561699</v>
      </c>
      <c r="E158" s="4">
        <f t="shared" si="15"/>
        <v>86.403025045349025</v>
      </c>
      <c r="F158" s="4">
        <f t="shared" si="12"/>
        <v>302.89287296500015</v>
      </c>
      <c r="G158" s="1">
        <f t="shared" si="13"/>
        <v>297.98205434424398</v>
      </c>
      <c r="H158" s="1">
        <f t="shared" si="16"/>
        <v>389.29589801034916</v>
      </c>
      <c r="I158" s="4">
        <v>389</v>
      </c>
    </row>
    <row r="159" spans="1:9" x14ac:dyDescent="0.25">
      <c r="A159" s="4">
        <v>158</v>
      </c>
      <c r="B159" s="4">
        <v>-54.237280071168698</v>
      </c>
      <c r="C159" s="4">
        <v>-50.8401062441582</v>
      </c>
      <c r="D159" s="4">
        <f t="shared" si="14"/>
        <v>-4.9204113734284789</v>
      </c>
      <c r="E159" s="4">
        <f t="shared" si="15"/>
        <v>-55.760517617586679</v>
      </c>
      <c r="F159" s="4">
        <f t="shared" si="12"/>
        <v>309.32573864000005</v>
      </c>
      <c r="G159" s="1">
        <f t="shared" si="13"/>
        <v>304.40532726657159</v>
      </c>
      <c r="H159" s="1">
        <f t="shared" si="16"/>
        <v>253.56522102241337</v>
      </c>
      <c r="I159" s="4">
        <v>255</v>
      </c>
    </row>
    <row r="160" spans="1:9" x14ac:dyDescent="0.25">
      <c r="A160" s="4">
        <v>159</v>
      </c>
      <c r="B160" s="4">
        <v>51.097826550565898</v>
      </c>
      <c r="C160" s="4">
        <v>34.2994312583306</v>
      </c>
      <c r="D160" s="4">
        <f t="shared" si="14"/>
        <v>15.31077633376608</v>
      </c>
      <c r="E160" s="4">
        <f t="shared" si="15"/>
        <v>49.610207592096678</v>
      </c>
      <c r="F160" s="4">
        <f t="shared" si="12"/>
        <v>315.99396736499978</v>
      </c>
      <c r="G160" s="1">
        <f t="shared" si="13"/>
        <v>331.30474369876583</v>
      </c>
      <c r="H160" s="1">
        <f t="shared" si="16"/>
        <v>365.60417495709646</v>
      </c>
      <c r="I160" s="4">
        <v>367</v>
      </c>
    </row>
    <row r="161" spans="1:9" x14ac:dyDescent="0.25">
      <c r="A161" s="4">
        <v>160</v>
      </c>
      <c r="B161" s="4">
        <v>-84.807205953744202</v>
      </c>
      <c r="C161" s="4">
        <v>-71.819103421053697</v>
      </c>
      <c r="D161" s="4">
        <f t="shared" si="14"/>
        <v>-8.8776454464841628</v>
      </c>
      <c r="E161" s="4">
        <f t="shared" si="15"/>
        <v>-80.696748867537863</v>
      </c>
      <c r="F161" s="4">
        <f t="shared" si="12"/>
        <v>322.90239999999983</v>
      </c>
      <c r="G161" s="1">
        <f t="shared" si="13"/>
        <v>314.02475455351566</v>
      </c>
      <c r="H161" s="1">
        <f t="shared" si="16"/>
        <v>242.20565113246198</v>
      </c>
      <c r="I161" s="4">
        <v>238</v>
      </c>
    </row>
    <row r="162" spans="1:9" x14ac:dyDescent="0.25">
      <c r="A162" s="4">
        <v>161</v>
      </c>
      <c r="B162" s="4">
        <v>31.042735272325899</v>
      </c>
      <c r="C162" s="4">
        <v>21.3870597067041</v>
      </c>
      <c r="D162" s="4">
        <f t="shared" si="14"/>
        <v>6.7284215359144142</v>
      </c>
      <c r="E162" s="4">
        <f t="shared" si="15"/>
        <v>28.115481242618515</v>
      </c>
      <c r="F162" s="4">
        <f t="shared" ref="F162:F170" si="17">270-1.51*A162+0.03144*A162^2-0.000439*A162^3+0.000001965*A162^4</f>
        <v>330.05592456499994</v>
      </c>
      <c r="G162" s="1">
        <f t="shared" si="13"/>
        <v>336.78434610091438</v>
      </c>
      <c r="H162" s="1">
        <f t="shared" si="16"/>
        <v>358.17140580761844</v>
      </c>
      <c r="I162" s="4">
        <v>361</v>
      </c>
    </row>
    <row r="163" spans="1:9" x14ac:dyDescent="0.25">
      <c r="A163" s="4">
        <v>162</v>
      </c>
      <c r="B163" s="4">
        <v>-120.357284068593</v>
      </c>
      <c r="C163" s="4">
        <v>-101.22446673854</v>
      </c>
      <c r="D163" s="4">
        <f t="shared" si="14"/>
        <v>-16.060336271539448</v>
      </c>
      <c r="E163" s="4">
        <f t="shared" si="15"/>
        <v>-117.28480301007946</v>
      </c>
      <c r="F163" s="4">
        <f t="shared" si="17"/>
        <v>337.45947624000007</v>
      </c>
      <c r="G163" s="1">
        <f t="shared" si="13"/>
        <v>321.39913996846064</v>
      </c>
      <c r="H163" s="1">
        <f t="shared" si="16"/>
        <v>220.17467322992061</v>
      </c>
      <c r="I163" s="4">
        <v>217</v>
      </c>
    </row>
    <row r="164" spans="1:9" x14ac:dyDescent="0.25">
      <c r="A164" s="4">
        <v>163</v>
      </c>
      <c r="B164" s="4">
        <v>-36.012245427664098</v>
      </c>
      <c r="C164" s="4">
        <v>-40.751146300245303</v>
      </c>
      <c r="D164" s="4">
        <f t="shared" si="14"/>
        <v>1.0175557760581899</v>
      </c>
      <c r="E164" s="4">
        <f t="shared" si="15"/>
        <v>-39.733590524187115</v>
      </c>
      <c r="F164" s="4">
        <f t="shared" si="17"/>
        <v>345.11803736499996</v>
      </c>
      <c r="G164" s="1">
        <f t="shared" si="13"/>
        <v>346.13559314105817</v>
      </c>
      <c r="H164" s="1">
        <f t="shared" si="16"/>
        <v>305.38444684081287</v>
      </c>
      <c r="I164" s="4">
        <v>309</v>
      </c>
    </row>
    <row r="165" spans="1:9" x14ac:dyDescent="0.25">
      <c r="A165" s="4">
        <v>164</v>
      </c>
      <c r="B165" s="4">
        <v>67.072822590153194</v>
      </c>
      <c r="C165" s="4">
        <v>96.536856896720295</v>
      </c>
      <c r="D165" s="4">
        <f t="shared" si="14"/>
        <v>-26.363639478983398</v>
      </c>
      <c r="E165" s="4">
        <f t="shared" si="15"/>
        <v>70.173217417736893</v>
      </c>
      <c r="F165" s="4">
        <f t="shared" si="17"/>
        <v>353.03663744000005</v>
      </c>
      <c r="G165" s="1">
        <f t="shared" si="13"/>
        <v>326.67299796101668</v>
      </c>
      <c r="H165" s="1">
        <f t="shared" si="16"/>
        <v>423.20985485773696</v>
      </c>
      <c r="I165" s="4">
        <v>420</v>
      </c>
    </row>
    <row r="166" spans="1:9" x14ac:dyDescent="0.25">
      <c r="A166" s="4">
        <v>165</v>
      </c>
      <c r="B166" s="4">
        <v>-62.107155773893403</v>
      </c>
      <c r="C166" s="4">
        <v>-64.792833154074003</v>
      </c>
      <c r="D166" s="4">
        <f t="shared" si="14"/>
        <v>-4.4162709969496721</v>
      </c>
      <c r="E166" s="4">
        <f t="shared" si="15"/>
        <v>-69.209104151023681</v>
      </c>
      <c r="F166" s="4">
        <f t="shared" si="17"/>
        <v>361.22035312499997</v>
      </c>
      <c r="G166" s="1">
        <f t="shared" si="13"/>
        <v>356.80408212805031</v>
      </c>
      <c r="H166" s="1">
        <f t="shared" si="16"/>
        <v>292.01124897397631</v>
      </c>
      <c r="I166" s="4">
        <v>299</v>
      </c>
    </row>
    <row r="167" spans="1:9" x14ac:dyDescent="0.25">
      <c r="A167" s="4">
        <v>166</v>
      </c>
      <c r="B167" s="4">
        <v>-34.557303432352001</v>
      </c>
      <c r="C167" s="4">
        <v>-45.306274342293698</v>
      </c>
      <c r="D167" s="4">
        <f t="shared" si="14"/>
        <v>11.026900459278867</v>
      </c>
      <c r="E167" s="4">
        <f t="shared" si="15"/>
        <v>-34.279373883014827</v>
      </c>
      <c r="F167" s="4">
        <f t="shared" si="17"/>
        <v>369.6743082400003</v>
      </c>
      <c r="G167" s="1">
        <f t="shared" si="13"/>
        <v>380.70120869927916</v>
      </c>
      <c r="H167" s="1">
        <f t="shared" si="16"/>
        <v>335.39493435698546</v>
      </c>
      <c r="I167" s="4">
        <v>335</v>
      </c>
    </row>
    <row r="168" spans="1:9" x14ac:dyDescent="0.25">
      <c r="A168" s="4">
        <v>167</v>
      </c>
      <c r="B168" s="4">
        <v>18.717209548435601</v>
      </c>
      <c r="C168" s="4">
        <v>36.711571708774102</v>
      </c>
      <c r="D168" s="4">
        <f t="shared" si="14"/>
        <v>-14.316697675772772</v>
      </c>
      <c r="E168" s="4">
        <f t="shared" si="15"/>
        <v>22.394874033001329</v>
      </c>
      <c r="F168" s="4">
        <f t="shared" si="17"/>
        <v>378.40367376500012</v>
      </c>
      <c r="G168" s="1">
        <f t="shared" si="13"/>
        <v>364.08697608922733</v>
      </c>
      <c r="H168" s="1">
        <f t="shared" si="16"/>
        <v>400.79854779800144</v>
      </c>
      <c r="I168" s="4">
        <v>397</v>
      </c>
    </row>
    <row r="169" spans="1:9" x14ac:dyDescent="0.25">
      <c r="A169" s="4">
        <v>168</v>
      </c>
      <c r="B169" s="4">
        <v>-55.2888340516676</v>
      </c>
      <c r="C169" s="4">
        <v>-52.969746118981</v>
      </c>
      <c r="D169" s="4">
        <f t="shared" si="14"/>
        <v>-6.273649770174579</v>
      </c>
      <c r="E169" s="4">
        <f t="shared" si="15"/>
        <v>-59.243395889155579</v>
      </c>
      <c r="F169" s="4">
        <f t="shared" si="17"/>
        <v>387.41366784000002</v>
      </c>
      <c r="G169" s="1">
        <f t="shared" si="13"/>
        <v>381.14001806982543</v>
      </c>
      <c r="H169" s="1">
        <f t="shared" si="16"/>
        <v>328.17027195084444</v>
      </c>
      <c r="I169" s="4">
        <v>332</v>
      </c>
    </row>
    <row r="170" spans="1:9" x14ac:dyDescent="0.25">
      <c r="A170" s="4">
        <v>169</v>
      </c>
      <c r="B170" s="4">
        <v>77.419301393407693</v>
      </c>
      <c r="C170" s="4">
        <v>75.748659255084704</v>
      </c>
      <c r="D170" s="4">
        <f t="shared" si="14"/>
        <v>1.384248005408828</v>
      </c>
      <c r="E170" s="4">
        <f t="shared" si="15"/>
        <v>77.132907260493525</v>
      </c>
      <c r="F170" s="4">
        <f t="shared" si="17"/>
        <v>396.709555765</v>
      </c>
      <c r="G170" s="1">
        <f t="shared" si="13"/>
        <v>398.09380377040884</v>
      </c>
      <c r="H170" s="1">
        <f t="shared" si="16"/>
        <v>473.84246302549354</v>
      </c>
      <c r="I170" s="4">
        <v>474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pane="bottomLeft" activeCell="N14" sqref="N14"/>
    </sheetView>
  </sheetViews>
  <sheetFormatPr defaultRowHeight="15" x14ac:dyDescent="0.25"/>
  <cols>
    <col min="2" max="2" width="12.140625" customWidth="1"/>
    <col min="3" max="3" width="10.7109375" customWidth="1"/>
    <col min="4" max="4" width="17.7109375" customWidth="1"/>
    <col min="5" max="5" width="16.42578125" customWidth="1"/>
    <col min="6" max="6" width="13.5703125" customWidth="1"/>
    <col min="7" max="7" width="14" customWidth="1"/>
    <col min="8" max="8" width="12.140625" customWidth="1"/>
  </cols>
  <sheetData>
    <row r="1" spans="1:14" x14ac:dyDescent="0.25">
      <c r="A1" s="4" t="s">
        <v>6</v>
      </c>
      <c r="B1" s="4" t="s">
        <v>7</v>
      </c>
      <c r="C1" s="4" t="s">
        <v>11</v>
      </c>
      <c r="D1" s="4" t="s">
        <v>8</v>
      </c>
      <c r="E1" s="4" t="s">
        <v>9</v>
      </c>
      <c r="F1" s="4" t="s">
        <v>1</v>
      </c>
      <c r="G1" s="4" t="s">
        <v>2</v>
      </c>
      <c r="H1" s="4" t="s">
        <v>10</v>
      </c>
      <c r="I1" s="4" t="s">
        <v>13</v>
      </c>
      <c r="J1" s="4" t="s">
        <v>14</v>
      </c>
      <c r="K1" s="4" t="s">
        <v>15</v>
      </c>
    </row>
    <row r="2" spans="1:14" x14ac:dyDescent="0.25">
      <c r="A2" s="4">
        <v>170</v>
      </c>
      <c r="B2" s="4">
        <f>0.0446*'AR(2) Fitted Values and Graph'!$B$170+0.2057*'AR(2) Fitted Values and Graph'!$B$169</f>
        <v>-7.9200123222820427</v>
      </c>
      <c r="C2" s="4">
        <f>SQRT(I2)</f>
        <v>58.91882551443129</v>
      </c>
      <c r="D2" s="4">
        <f>270-1.51*A2+0.03144*A2^2-0.000439*A2^3+0.000001965*A2^4</f>
        <v>406.29665000000023</v>
      </c>
      <c r="E2" s="4">
        <f>D2+B2</f>
        <v>398.37663767771818</v>
      </c>
      <c r="F2" s="4">
        <f>E2+1.96*C2</f>
        <v>513.85753568600353</v>
      </c>
      <c r="G2" s="4">
        <f>E2-1.96*C2</f>
        <v>282.89573966943283</v>
      </c>
      <c r="H2" s="4">
        <v>378</v>
      </c>
      <c r="I2" s="4">
        <v>3471.4279999999999</v>
      </c>
      <c r="J2" s="4">
        <v>4.48E-2</v>
      </c>
      <c r="K2" s="4">
        <v>0.17199999999999999</v>
      </c>
      <c r="N2" s="2"/>
    </row>
    <row r="3" spans="1:14" x14ac:dyDescent="0.25">
      <c r="A3" s="4">
        <v>171</v>
      </c>
      <c r="B3" s="4">
        <f>0.0446*B2+0.2057*'AR(2) Fitted Values and Graph'!$B$170</f>
        <v>15.571917747050183</v>
      </c>
      <c r="C3" s="4">
        <f>SQRT(I2*(1+J2^2))</f>
        <v>58.97792209677381</v>
      </c>
      <c r="D3" s="4">
        <f t="shared" ref="D3:D4" si="0">270-1.51*A3+0.03144*A3^2-0.000439*A3^3+0.000001965*A3^4</f>
        <v>416.18031016500026</v>
      </c>
      <c r="E3" s="4">
        <f t="shared" ref="E3:E4" si="1">D3+B3</f>
        <v>431.75222791205044</v>
      </c>
      <c r="F3" s="4">
        <f t="shared" ref="F3:F4" si="2">E3+1.96*C3</f>
        <v>547.34895522172712</v>
      </c>
      <c r="G3" s="4">
        <f t="shared" ref="G3:G4" si="3">E3-1.96*C3</f>
        <v>316.15550060237376</v>
      </c>
      <c r="H3" s="4">
        <v>390</v>
      </c>
      <c r="I3" s="2"/>
      <c r="J3" s="2"/>
      <c r="K3" s="2"/>
      <c r="L3" s="2"/>
      <c r="M3" s="2"/>
      <c r="N3" s="2"/>
    </row>
    <row r="4" spans="1:14" x14ac:dyDescent="0.25">
      <c r="A4" s="4">
        <v>172</v>
      </c>
      <c r="B4" s="4">
        <f>0.0446*B3+0.2057*B2</f>
        <v>-0.93463900317497806</v>
      </c>
      <c r="C4" s="4">
        <f>SQRT(I2*(1+J2^2+K2^2))</f>
        <v>59.842242778869178</v>
      </c>
      <c r="D4" s="4">
        <f t="shared" si="0"/>
        <v>426.36594303999959</v>
      </c>
      <c r="E4" s="4">
        <f t="shared" si="1"/>
        <v>425.4313040368246</v>
      </c>
      <c r="F4" s="4">
        <f t="shared" si="2"/>
        <v>542.72209988340819</v>
      </c>
      <c r="G4" s="4">
        <f t="shared" si="3"/>
        <v>308.14050819024101</v>
      </c>
      <c r="H4" s="4">
        <v>362</v>
      </c>
      <c r="I4" s="2"/>
      <c r="J4" s="2"/>
      <c r="K4" s="2"/>
      <c r="L4" s="2"/>
      <c r="M4" s="2"/>
      <c r="N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AR(2) Fitted Values and Graph</vt:lpstr>
      <vt:lpstr>Forecast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tiwari</dc:creator>
  <cp:lastModifiedBy>siddhesh tiwari</cp:lastModifiedBy>
  <dcterms:created xsi:type="dcterms:W3CDTF">2015-11-24T18:47:33Z</dcterms:created>
  <dcterms:modified xsi:type="dcterms:W3CDTF">2015-11-30T20:34:48Z</dcterms:modified>
</cp:coreProperties>
</file>