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iddh\coding\AI\"/>
    </mc:Choice>
  </mc:AlternateContent>
  <xr:revisionPtr revIDLastSave="0" documentId="13_ncr:1_{BFA6EB6B-64D1-4BC5-81E1-4FDA4CC49638}" xr6:coauthVersionLast="47" xr6:coauthVersionMax="47" xr10:uidLastSave="{00000000-0000-0000-0000-000000000000}"/>
  <bookViews>
    <workbookView xWindow="-108" yWindow="-108" windowWidth="23256" windowHeight="12456" xr2:uid="{CE120CA2-B4E2-4FC9-9B81-FB00098FDFE6}"/>
  </bookViews>
  <sheets>
    <sheet name="Project Management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2" l="1"/>
  <c r="J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7" i="2"/>
  <c r="E61" i="2"/>
  <c r="E63" i="2" l="1"/>
  <c r="E59" i="2"/>
  <c r="E57" i="2"/>
  <c r="E56" i="2"/>
  <c r="E55" i="2"/>
</calcChain>
</file>

<file path=xl/sharedStrings.xml><?xml version="1.0" encoding="utf-8"?>
<sst xmlns="http://schemas.openxmlformats.org/spreadsheetml/2006/main" count="155" uniqueCount="120">
  <si>
    <t>Excel Sample Data</t>
  </si>
  <si>
    <t>Project Management Data</t>
  </si>
  <si>
    <t>Project Name</t>
  </si>
  <si>
    <t>Task Name</t>
  </si>
  <si>
    <t>Assigned to</t>
  </si>
  <si>
    <t>Start Date</t>
  </si>
  <si>
    <t>Days Required</t>
  </si>
  <si>
    <t>End Date</t>
  </si>
  <si>
    <t>Progress</t>
  </si>
  <si>
    <t>Marketing</t>
  </si>
  <si>
    <t>Alice</t>
  </si>
  <si>
    <t>Content Creation</t>
  </si>
  <si>
    <t>Bob</t>
  </si>
  <si>
    <t>Charlie</t>
  </si>
  <si>
    <t>Campaign Analysis</t>
  </si>
  <si>
    <t>Daisy</t>
  </si>
  <si>
    <t>Product Dev</t>
  </si>
  <si>
    <t>Prototype Development</t>
  </si>
  <si>
    <t>Ethan</t>
  </si>
  <si>
    <t>Quality Assurance</t>
  </si>
  <si>
    <t>Fiona</t>
  </si>
  <si>
    <t>Gabriel</t>
  </si>
  <si>
    <t>Customer Svc</t>
  </si>
  <si>
    <t>Service Improvement</t>
  </si>
  <si>
    <t>Hannah</t>
  </si>
  <si>
    <t>Ticket Resolution</t>
  </si>
  <si>
    <t>Ian</t>
  </si>
  <si>
    <t>Julia</t>
  </si>
  <si>
    <t>Financial</t>
  </si>
  <si>
    <t>Budget Analysis</t>
  </si>
  <si>
    <t>Kevin</t>
  </si>
  <si>
    <t>Mark</t>
  </si>
  <si>
    <t>Investment Planning</t>
  </si>
  <si>
    <t>Research</t>
  </si>
  <si>
    <t>Nathan</t>
  </si>
  <si>
    <t>Data Collection</t>
  </si>
  <si>
    <t>Olivia</t>
  </si>
  <si>
    <t>Research Paper Writing</t>
  </si>
  <si>
    <t>Peter</t>
  </si>
  <si>
    <t>Development</t>
  </si>
  <si>
    <t>Software Development</t>
  </si>
  <si>
    <t>Quinn</t>
  </si>
  <si>
    <t>Feature Enhancement</t>
  </si>
  <si>
    <t>Rachel</t>
  </si>
  <si>
    <t>Sam</t>
  </si>
  <si>
    <t>Production</t>
  </si>
  <si>
    <t>Manufacturing</t>
  </si>
  <si>
    <t>Tim</t>
  </si>
  <si>
    <t>Ursula</t>
  </si>
  <si>
    <t>Packaging Design</t>
  </si>
  <si>
    <t>Victor</t>
  </si>
  <si>
    <t>Sales</t>
  </si>
  <si>
    <t>Lead Generation</t>
  </si>
  <si>
    <t>Wendy</t>
  </si>
  <si>
    <t>Client Meetings</t>
  </si>
  <si>
    <t>Xavier</t>
  </si>
  <si>
    <t>Contract Negotiation</t>
  </si>
  <si>
    <t>Yvette</t>
  </si>
  <si>
    <t>Support</t>
  </si>
  <si>
    <t>Technical Support</t>
  </si>
  <si>
    <t>Zoe</t>
  </si>
  <si>
    <t>Aaron</t>
  </si>
  <si>
    <t>Software Updates</t>
  </si>
  <si>
    <t>Bella</t>
  </si>
  <si>
    <t>Operations</t>
  </si>
  <si>
    <t>Process Optimization</t>
  </si>
  <si>
    <t>Calvin</t>
  </si>
  <si>
    <t>Inventory Management</t>
  </si>
  <si>
    <t>Diane</t>
  </si>
  <si>
    <t>Facility Maintenance</t>
  </si>
  <si>
    <t>Edward</t>
  </si>
  <si>
    <t>Consulting</t>
  </si>
  <si>
    <t>Market Expansion</t>
  </si>
  <si>
    <t>Gary</t>
  </si>
  <si>
    <t>Client Advisory</t>
  </si>
  <si>
    <t>Helen</t>
  </si>
  <si>
    <t>Training</t>
  </si>
  <si>
    <t>Employee Training</t>
  </si>
  <si>
    <t>Isaac</t>
  </si>
  <si>
    <t>Certification Programs</t>
  </si>
  <si>
    <t>Jane</t>
  </si>
  <si>
    <t>Skill Development</t>
  </si>
  <si>
    <t>Kyle</t>
  </si>
  <si>
    <t>Events</t>
  </si>
  <si>
    <t>Event Planning</t>
  </si>
  <si>
    <t>Laura</t>
  </si>
  <si>
    <t>Conference Management</t>
  </si>
  <si>
    <t>Mike</t>
  </si>
  <si>
    <t>n Nancy</t>
  </si>
  <si>
    <t>Logistics</t>
  </si>
  <si>
    <t>Supply Chain Management</t>
  </si>
  <si>
    <t>Oscar</t>
  </si>
  <si>
    <t>Transportation Planning</t>
  </si>
  <si>
    <t>Patricia</t>
  </si>
  <si>
    <t>Inventory Optimization</t>
  </si>
  <si>
    <t>Quentin</t>
  </si>
  <si>
    <t>Engineering</t>
  </si>
  <si>
    <t>System Integration</t>
  </si>
  <si>
    <t>Tom</t>
  </si>
  <si>
    <t>Number Of Task</t>
  </si>
  <si>
    <t>Number Of Project</t>
  </si>
  <si>
    <t>Number of persons</t>
  </si>
  <si>
    <t>Completed Task</t>
  </si>
  <si>
    <t>Task That Require More Than 12 Days</t>
  </si>
  <si>
    <t>Task that are to be completed by 15/02/2024</t>
  </si>
  <si>
    <t>Total Days Required To Complete Financial Project</t>
  </si>
  <si>
    <t>Trimed Task Name</t>
  </si>
  <si>
    <t>Market        Research</t>
  </si>
  <si>
    <t>Social    Media        Planning</t>
  </si>
  <si>
    <t>Financial     Reporting</t>
  </si>
  <si>
    <t>User    Interface     Design</t>
  </si>
  <si>
    <t>Market   Trends    Analysis</t>
  </si>
  <si>
    <t>Code             Review</t>
  </si>
  <si>
    <t>Quality         Control</t>
  </si>
  <si>
    <t>Bug           Fixes</t>
  </si>
  <si>
    <t>Strategic       Planning</t>
  </si>
  <si>
    <t>Sponsorship      Coordinatio</t>
  </si>
  <si>
    <t>Product               Design</t>
  </si>
  <si>
    <t>Prototype        Testing</t>
  </si>
  <si>
    <t xml:space="preserve">      Customer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</si>
</sst>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11E5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3" applyNumberFormat="0" applyAlignment="0" applyProtection="0"/>
    <xf numFmtId="0" fontId="1" fillId="7" borderId="4" applyNumberFormat="0" applyFont="0" applyAlignment="0" applyProtection="0"/>
    <xf numFmtId="0" fontId="1" fillId="8" borderId="0" applyNumberFormat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9" fontId="6" fillId="0" borderId="2" xfId="1" applyFont="1" applyBorder="1" applyAlignment="1">
      <alignment vertical="center"/>
    </xf>
    <xf numFmtId="0" fontId="3" fillId="0" borderId="0" xfId="0" applyFont="1" applyAlignment="1">
      <alignment horizontal="center"/>
    </xf>
    <xf numFmtId="0" fontId="9" fillId="6" borderId="3" xfId="4" applyAlignment="1">
      <alignment horizontal="center" wrapText="1"/>
    </xf>
    <xf numFmtId="0" fontId="7" fillId="4" borderId="0" xfId="2" applyAlignment="1">
      <alignment horizontal="center"/>
    </xf>
    <xf numFmtId="0" fontId="8" fillId="5" borderId="0" xfId="3" applyAlignment="1">
      <alignment horizontal="center"/>
    </xf>
    <xf numFmtId="0" fontId="3" fillId="7" borderId="4" xfId="5" applyFont="1" applyAlignment="1">
      <alignment horizontal="center"/>
    </xf>
    <xf numFmtId="0" fontId="1" fillId="8" borderId="0" xfId="6" applyAlignment="1">
      <alignment horizontal="center"/>
    </xf>
    <xf numFmtId="0" fontId="11" fillId="9" borderId="0" xfId="0" applyFont="1" applyFill="1"/>
    <xf numFmtId="0" fontId="3" fillId="0" borderId="0" xfId="0" applyFont="1" applyAlignment="1">
      <alignment horizontal="center"/>
    </xf>
    <xf numFmtId="0" fontId="1" fillId="8" borderId="0" xfId="6" applyAlignment="1">
      <alignment horizontal="center"/>
    </xf>
    <xf numFmtId="0" fontId="9" fillId="6" borderId="3" xfId="4" applyAlignment="1">
      <alignment horizontal="center" wrapText="1"/>
    </xf>
    <xf numFmtId="0" fontId="7" fillId="4" borderId="0" xfId="2" applyAlignment="1">
      <alignment horizontal="center"/>
    </xf>
    <xf numFmtId="0" fontId="8" fillId="5" borderId="0" xfId="3" applyAlignment="1">
      <alignment horizontal="center"/>
    </xf>
    <xf numFmtId="0" fontId="3" fillId="7" borderId="4" xfId="5" applyFont="1" applyAlignment="1">
      <alignment horizontal="center"/>
    </xf>
  </cellXfs>
  <cellStyles count="7">
    <cellStyle name="60% - Accent3" xfId="6" builtinId="40"/>
    <cellStyle name="Bad" xfId="3" builtinId="27"/>
    <cellStyle name="Calculation" xfId="4" builtinId="22"/>
    <cellStyle name="Good" xfId="2" builtinId="26"/>
    <cellStyle name="Normal" xfId="0" builtinId="0"/>
    <cellStyle name="Note" xfId="5" builtinId="10"/>
    <cellStyle name="Percent" xfId="1" builtinId="5"/>
  </cellStyles>
  <dxfs count="0"/>
  <tableStyles count="0" defaultTableStyle="TableStyleMedium2" defaultPivotStyle="PivotStyleLight16"/>
  <colors>
    <mruColors>
      <color rgb="FF011E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B2:J65"/>
  <sheetViews>
    <sheetView showGridLines="0" tabSelected="1" topLeftCell="A4" zoomScale="85" zoomScaleNormal="85" workbookViewId="0">
      <selection activeCell="H14" sqref="H14"/>
    </sheetView>
  </sheetViews>
  <sheetFormatPr defaultColWidth="9.109375" defaultRowHeight="18" customHeight="1" x14ac:dyDescent="0.3"/>
  <cols>
    <col min="1" max="1" width="3.21875" style="2" customWidth="1"/>
    <col min="2" max="2" width="15.5546875" style="2" customWidth="1"/>
    <col min="3" max="3" width="24.44140625" style="2" customWidth="1"/>
    <col min="4" max="4" width="28.21875" style="2" customWidth="1"/>
    <col min="5" max="5" width="13.44140625" style="2" customWidth="1"/>
    <col min="6" max="6" width="34.109375" style="2" customWidth="1"/>
    <col min="7" max="7" width="15.5546875" style="2" customWidth="1"/>
    <col min="8" max="8" width="16.5546875" style="2" customWidth="1"/>
    <col min="9" max="9" width="17" style="2" customWidth="1"/>
    <col min="10" max="10" width="54.109375" style="2" customWidth="1"/>
    <col min="11" max="16384" width="9.109375" style="2"/>
  </cols>
  <sheetData>
    <row r="2" spans="2:10" ht="18" customHeight="1" thickBot="1" x14ac:dyDescent="0.35">
      <c r="B2" s="1" t="s">
        <v>0</v>
      </c>
      <c r="C2" s="1"/>
      <c r="D2" s="1"/>
      <c r="E2" s="1"/>
      <c r="F2" s="1"/>
      <c r="G2" s="1"/>
      <c r="H2" s="1"/>
      <c r="I2" s="1"/>
    </row>
    <row r="4" spans="2:10" ht="18" customHeight="1" thickBot="1" x14ac:dyDescent="0.35">
      <c r="B4" s="3" t="s">
        <v>1</v>
      </c>
      <c r="C4" s="3"/>
      <c r="D4" s="1"/>
      <c r="E4" s="1"/>
      <c r="F4" s="1"/>
      <c r="G4" s="1"/>
      <c r="H4" s="1"/>
      <c r="I4" s="1"/>
    </row>
    <row r="6" spans="2:10" ht="18" customHeight="1" x14ac:dyDescent="0.3">
      <c r="B6" s="4" t="s">
        <v>2</v>
      </c>
      <c r="C6" s="4" t="s">
        <v>3</v>
      </c>
      <c r="D6" s="14" t="s">
        <v>106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14"/>
    </row>
    <row r="7" spans="2:10" ht="18" customHeight="1" x14ac:dyDescent="0.3">
      <c r="B7" s="5" t="s">
        <v>9</v>
      </c>
      <c r="C7" s="5" t="s">
        <v>107</v>
      </c>
      <c r="D7" s="2" t="str">
        <f>TRIM(C7)</f>
        <v>Market Research</v>
      </c>
      <c r="E7" s="5" t="s">
        <v>10</v>
      </c>
      <c r="F7" s="6">
        <v>45292</v>
      </c>
      <c r="G7" s="5">
        <v>13</v>
      </c>
      <c r="H7" s="6">
        <v>45305</v>
      </c>
      <c r="I7" s="7">
        <v>0.78</v>
      </c>
    </row>
    <row r="8" spans="2:10" ht="18" customHeight="1" x14ac:dyDescent="0.3">
      <c r="B8" s="5" t="s">
        <v>9</v>
      </c>
      <c r="C8" s="5" t="s">
        <v>11</v>
      </c>
      <c r="D8" s="2" t="str">
        <f t="shared" ref="D8:D52" si="0">TRIM(C8)</f>
        <v>Content Creation</v>
      </c>
      <c r="E8" s="5" t="s">
        <v>12</v>
      </c>
      <c r="F8" s="6">
        <v>45305</v>
      </c>
      <c r="G8" s="5">
        <v>14</v>
      </c>
      <c r="H8" s="6">
        <v>45319</v>
      </c>
      <c r="I8" s="7">
        <v>1</v>
      </c>
    </row>
    <row r="9" spans="2:10" ht="18" customHeight="1" x14ac:dyDescent="0.3">
      <c r="B9" s="5" t="s">
        <v>9</v>
      </c>
      <c r="C9" s="5" t="s">
        <v>108</v>
      </c>
      <c r="D9" s="2" t="str">
        <f t="shared" si="0"/>
        <v>Social Media Planning</v>
      </c>
      <c r="E9" s="5" t="s">
        <v>13</v>
      </c>
      <c r="F9" s="6">
        <v>45319</v>
      </c>
      <c r="G9" s="5">
        <v>22</v>
      </c>
      <c r="H9" s="6">
        <v>45341</v>
      </c>
      <c r="I9" s="7">
        <v>0.45</v>
      </c>
      <c r="J9" s="2">
        <f>SUMIF(B7:B52,B10,G7:G52)</f>
        <v>74</v>
      </c>
    </row>
    <row r="10" spans="2:10" ht="18" customHeight="1" x14ac:dyDescent="0.3">
      <c r="B10" s="5" t="s">
        <v>9</v>
      </c>
      <c r="C10" s="5" t="s">
        <v>14</v>
      </c>
      <c r="D10" s="2" t="str">
        <f t="shared" si="0"/>
        <v>Campaign Analysis</v>
      </c>
      <c r="E10" s="5" t="s">
        <v>15</v>
      </c>
      <c r="F10" s="6">
        <v>45340</v>
      </c>
      <c r="G10" s="5">
        <v>25</v>
      </c>
      <c r="H10" s="6">
        <v>45365</v>
      </c>
      <c r="I10" s="7">
        <v>0</v>
      </c>
    </row>
    <row r="11" spans="2:10" ht="18" customHeight="1" x14ac:dyDescent="0.3">
      <c r="B11" s="5" t="s">
        <v>16</v>
      </c>
      <c r="C11" s="5" t="s">
        <v>17</v>
      </c>
      <c r="D11" s="2" t="str">
        <f t="shared" si="0"/>
        <v>Prototype Development</v>
      </c>
      <c r="E11" s="5" t="s">
        <v>18</v>
      </c>
      <c r="F11" s="6">
        <v>45293</v>
      </c>
      <c r="G11" s="5">
        <v>18</v>
      </c>
      <c r="H11" s="6">
        <v>45311</v>
      </c>
      <c r="I11" s="7">
        <v>1</v>
      </c>
    </row>
    <row r="12" spans="2:10" ht="18" customHeight="1" x14ac:dyDescent="0.3">
      <c r="B12" s="5" t="s">
        <v>16</v>
      </c>
      <c r="C12" s="5" t="s">
        <v>19</v>
      </c>
      <c r="D12" s="2" t="str">
        <f t="shared" si="0"/>
        <v>Quality Assurance</v>
      </c>
      <c r="E12" s="5" t="s">
        <v>20</v>
      </c>
      <c r="F12" s="6">
        <v>45311</v>
      </c>
      <c r="G12" s="5">
        <v>10</v>
      </c>
      <c r="H12" s="6">
        <v>45321</v>
      </c>
      <c r="I12" s="7">
        <v>0.78</v>
      </c>
    </row>
    <row r="13" spans="2:10" ht="18" customHeight="1" x14ac:dyDescent="0.3">
      <c r="B13" s="5" t="s">
        <v>16</v>
      </c>
      <c r="C13" s="5" t="s">
        <v>110</v>
      </c>
      <c r="D13" s="2" t="str">
        <f t="shared" si="0"/>
        <v>User Interface Design</v>
      </c>
      <c r="E13" s="5" t="s">
        <v>21</v>
      </c>
      <c r="F13" s="6">
        <v>45326</v>
      </c>
      <c r="G13" s="5">
        <v>25</v>
      </c>
      <c r="H13" s="6">
        <v>45351</v>
      </c>
      <c r="I13" s="7">
        <v>0</v>
      </c>
    </row>
    <row r="14" spans="2:10" ht="18" customHeight="1" x14ac:dyDescent="0.3">
      <c r="B14" s="5" t="s">
        <v>22</v>
      </c>
      <c r="C14" s="5" t="s">
        <v>23</v>
      </c>
      <c r="D14" s="2" t="str">
        <f t="shared" si="0"/>
        <v>Service Improvement</v>
      </c>
      <c r="E14" s="5" t="s">
        <v>24</v>
      </c>
      <c r="F14" s="6">
        <v>45323</v>
      </c>
      <c r="G14" s="5">
        <v>22</v>
      </c>
      <c r="H14" s="6">
        <v>45345</v>
      </c>
      <c r="I14" s="7">
        <v>1</v>
      </c>
    </row>
    <row r="15" spans="2:10" ht="18" customHeight="1" x14ac:dyDescent="0.3">
      <c r="B15" s="5" t="s">
        <v>22</v>
      </c>
      <c r="C15" s="5" t="s">
        <v>25</v>
      </c>
      <c r="D15" s="2" t="str">
        <f t="shared" si="0"/>
        <v>Ticket Resolution</v>
      </c>
      <c r="E15" s="5" t="s">
        <v>26</v>
      </c>
      <c r="F15" s="6">
        <v>45346</v>
      </c>
      <c r="G15" s="5">
        <v>25</v>
      </c>
      <c r="H15" s="6">
        <v>45371</v>
      </c>
      <c r="I15" s="7">
        <v>1</v>
      </c>
    </row>
    <row r="16" spans="2:10" ht="18" customHeight="1" x14ac:dyDescent="0.3">
      <c r="B16" s="5" t="s">
        <v>22</v>
      </c>
      <c r="C16" s="5" t="s">
        <v>119</v>
      </c>
      <c r="D16" s="2" t="str">
        <f t="shared" si="0"/>
        <v>Customer Feedback</v>
      </c>
      <c r="E16" s="5" t="s">
        <v>27</v>
      </c>
      <c r="F16" s="6">
        <v>45372</v>
      </c>
      <c r="G16" s="5">
        <v>30</v>
      </c>
      <c r="H16" s="6">
        <v>45402</v>
      </c>
      <c r="I16" s="7">
        <v>0</v>
      </c>
    </row>
    <row r="17" spans="2:9" ht="18" customHeight="1" x14ac:dyDescent="0.3">
      <c r="B17" s="5" t="s">
        <v>28</v>
      </c>
      <c r="C17" s="5" t="s">
        <v>29</v>
      </c>
      <c r="D17" s="2" t="str">
        <f t="shared" si="0"/>
        <v>Budget Analysis</v>
      </c>
      <c r="E17" s="5" t="s">
        <v>30</v>
      </c>
      <c r="F17" s="6">
        <v>45324</v>
      </c>
      <c r="G17" s="5">
        <v>22</v>
      </c>
      <c r="H17" s="6">
        <v>45346</v>
      </c>
      <c r="I17" s="7">
        <v>0.1</v>
      </c>
    </row>
    <row r="18" spans="2:9" ht="18" customHeight="1" x14ac:dyDescent="0.3">
      <c r="B18" s="5" t="s">
        <v>28</v>
      </c>
      <c r="C18" s="5" t="s">
        <v>109</v>
      </c>
      <c r="D18" s="2" t="str">
        <f t="shared" si="0"/>
        <v>Financial Reporting</v>
      </c>
      <c r="E18" s="5" t="s">
        <v>31</v>
      </c>
      <c r="F18" s="6">
        <v>45335</v>
      </c>
      <c r="G18" s="5">
        <v>21</v>
      </c>
      <c r="H18" s="6">
        <v>45331</v>
      </c>
      <c r="I18" s="7">
        <v>0.78</v>
      </c>
    </row>
    <row r="19" spans="2:9" ht="18" customHeight="1" x14ac:dyDescent="0.3">
      <c r="B19" s="5" t="s">
        <v>28</v>
      </c>
      <c r="C19" s="5" t="s">
        <v>32</v>
      </c>
      <c r="D19" s="2" t="str">
        <f t="shared" si="0"/>
        <v>Investment Planning</v>
      </c>
      <c r="E19" s="5" t="s">
        <v>31</v>
      </c>
      <c r="F19" s="6">
        <v>45370</v>
      </c>
      <c r="G19" s="5">
        <v>25</v>
      </c>
      <c r="H19" s="6">
        <v>45395</v>
      </c>
      <c r="I19" s="7">
        <v>1</v>
      </c>
    </row>
    <row r="20" spans="2:9" ht="18" customHeight="1" x14ac:dyDescent="0.3">
      <c r="B20" s="5" t="s">
        <v>33</v>
      </c>
      <c r="C20" s="5" t="s">
        <v>111</v>
      </c>
      <c r="D20" s="2" t="str">
        <f t="shared" si="0"/>
        <v>Market Trends Analysis</v>
      </c>
      <c r="E20" s="5" t="s">
        <v>34</v>
      </c>
      <c r="F20" s="6">
        <v>45293</v>
      </c>
      <c r="G20" s="5">
        <v>23</v>
      </c>
      <c r="H20" s="6">
        <v>45316</v>
      </c>
      <c r="I20" s="7">
        <v>0.5</v>
      </c>
    </row>
    <row r="21" spans="2:9" ht="18" customHeight="1" x14ac:dyDescent="0.3">
      <c r="B21" s="5" t="s">
        <v>33</v>
      </c>
      <c r="C21" s="5" t="s">
        <v>35</v>
      </c>
      <c r="D21" s="2" t="str">
        <f t="shared" si="0"/>
        <v>Data Collection</v>
      </c>
      <c r="E21" s="5" t="s">
        <v>36</v>
      </c>
      <c r="F21" s="6">
        <v>45317</v>
      </c>
      <c r="G21" s="5">
        <v>32</v>
      </c>
      <c r="H21" s="6">
        <v>45349</v>
      </c>
      <c r="I21" s="7">
        <v>0</v>
      </c>
    </row>
    <row r="22" spans="2:9" ht="18" customHeight="1" x14ac:dyDescent="0.3">
      <c r="B22" s="5" t="s">
        <v>33</v>
      </c>
      <c r="C22" s="5" t="s">
        <v>37</v>
      </c>
      <c r="D22" s="2" t="str">
        <f t="shared" si="0"/>
        <v>Research Paper Writing</v>
      </c>
      <c r="E22" s="5" t="s">
        <v>38</v>
      </c>
      <c r="F22" s="6">
        <v>45350</v>
      </c>
      <c r="G22" s="5">
        <v>27</v>
      </c>
      <c r="H22" s="6">
        <v>45377</v>
      </c>
      <c r="I22" s="7">
        <v>0</v>
      </c>
    </row>
    <row r="23" spans="2:9" ht="18" customHeight="1" x14ac:dyDescent="0.3">
      <c r="B23" s="5" t="s">
        <v>39</v>
      </c>
      <c r="C23" s="5" t="s">
        <v>40</v>
      </c>
      <c r="D23" s="2" t="str">
        <f t="shared" si="0"/>
        <v>Software Development</v>
      </c>
      <c r="E23" s="5" t="s">
        <v>41</v>
      </c>
      <c r="F23" s="6">
        <v>45293</v>
      </c>
      <c r="G23" s="5">
        <v>36</v>
      </c>
      <c r="H23" s="6">
        <v>45329</v>
      </c>
      <c r="I23" s="7">
        <v>1</v>
      </c>
    </row>
    <row r="24" spans="2:9" ht="18" customHeight="1" x14ac:dyDescent="0.3">
      <c r="B24" s="5" t="s">
        <v>39</v>
      </c>
      <c r="C24" s="5" t="s">
        <v>42</v>
      </c>
      <c r="D24" s="2" t="str">
        <f t="shared" si="0"/>
        <v>Feature Enhancement</v>
      </c>
      <c r="E24" s="5" t="s">
        <v>43</v>
      </c>
      <c r="F24" s="6">
        <v>45330</v>
      </c>
      <c r="G24" s="5">
        <v>34</v>
      </c>
      <c r="H24" s="6">
        <v>45364</v>
      </c>
      <c r="I24" s="7">
        <v>0</v>
      </c>
    </row>
    <row r="25" spans="2:9" ht="18" customHeight="1" x14ac:dyDescent="0.3">
      <c r="B25" s="5" t="s">
        <v>39</v>
      </c>
      <c r="C25" s="5" t="s">
        <v>112</v>
      </c>
      <c r="D25" s="2" t="str">
        <f t="shared" si="0"/>
        <v>Code Review</v>
      </c>
      <c r="E25" s="5" t="s">
        <v>44</v>
      </c>
      <c r="F25" s="6">
        <v>45365</v>
      </c>
      <c r="G25" s="5">
        <v>30</v>
      </c>
      <c r="H25" s="6">
        <v>45395</v>
      </c>
      <c r="I25" s="7">
        <v>0</v>
      </c>
    </row>
    <row r="26" spans="2:9" ht="18" customHeight="1" x14ac:dyDescent="0.3">
      <c r="B26" s="5" t="s">
        <v>45</v>
      </c>
      <c r="C26" s="5" t="s">
        <v>46</v>
      </c>
      <c r="D26" s="2" t="str">
        <f t="shared" si="0"/>
        <v>Manufacturing</v>
      </c>
      <c r="E26" s="5" t="s">
        <v>47</v>
      </c>
      <c r="F26" s="6">
        <v>45294</v>
      </c>
      <c r="G26" s="5">
        <v>47</v>
      </c>
      <c r="H26" s="6">
        <v>45341</v>
      </c>
      <c r="I26" s="7">
        <v>0.3</v>
      </c>
    </row>
    <row r="27" spans="2:9" ht="18" customHeight="1" x14ac:dyDescent="0.3">
      <c r="B27" s="5" t="s">
        <v>45</v>
      </c>
      <c r="C27" s="5" t="s">
        <v>113</v>
      </c>
      <c r="D27" s="2" t="str">
        <f t="shared" si="0"/>
        <v>Quality Control</v>
      </c>
      <c r="E27" s="5" t="s">
        <v>48</v>
      </c>
      <c r="F27" s="6">
        <v>45339</v>
      </c>
      <c r="G27" s="5">
        <v>27</v>
      </c>
      <c r="H27" s="6">
        <v>45366</v>
      </c>
      <c r="I27" s="7">
        <v>0</v>
      </c>
    </row>
    <row r="28" spans="2:9" ht="18" customHeight="1" x14ac:dyDescent="0.3">
      <c r="B28" s="5" t="s">
        <v>45</v>
      </c>
      <c r="C28" s="5" t="s">
        <v>49</v>
      </c>
      <c r="D28" s="2" t="str">
        <f t="shared" si="0"/>
        <v>Packaging Design</v>
      </c>
      <c r="E28" s="5" t="s">
        <v>50</v>
      </c>
      <c r="F28" s="6">
        <v>45365</v>
      </c>
      <c r="G28" s="5">
        <v>22</v>
      </c>
      <c r="H28" s="6">
        <v>45387</v>
      </c>
      <c r="I28" s="7">
        <v>0</v>
      </c>
    </row>
    <row r="29" spans="2:9" ht="18" customHeight="1" x14ac:dyDescent="0.3">
      <c r="B29" s="5" t="s">
        <v>51</v>
      </c>
      <c r="C29" s="5" t="s">
        <v>52</v>
      </c>
      <c r="D29" s="2" t="str">
        <f t="shared" si="0"/>
        <v>Lead Generation</v>
      </c>
      <c r="E29" s="5" t="s">
        <v>53</v>
      </c>
      <c r="F29" s="6">
        <v>45294</v>
      </c>
      <c r="G29" s="5">
        <v>60</v>
      </c>
      <c r="H29" s="6">
        <v>45354</v>
      </c>
      <c r="I29" s="7">
        <v>0.7</v>
      </c>
    </row>
    <row r="30" spans="2:9" ht="18" customHeight="1" x14ac:dyDescent="0.3">
      <c r="B30" s="5" t="s">
        <v>51</v>
      </c>
      <c r="C30" s="5" t="s">
        <v>54</v>
      </c>
      <c r="D30" s="2" t="str">
        <f t="shared" si="0"/>
        <v>Client Meetings</v>
      </c>
      <c r="E30" s="5" t="s">
        <v>55</v>
      </c>
      <c r="F30" s="6">
        <v>45297</v>
      </c>
      <c r="G30" s="5">
        <v>20</v>
      </c>
      <c r="H30" s="6">
        <v>45317</v>
      </c>
      <c r="I30" s="7">
        <v>0.78</v>
      </c>
    </row>
    <row r="31" spans="2:9" ht="18" customHeight="1" x14ac:dyDescent="0.3">
      <c r="B31" s="5" t="s">
        <v>51</v>
      </c>
      <c r="C31" s="5" t="s">
        <v>56</v>
      </c>
      <c r="D31" s="2" t="str">
        <f t="shared" si="0"/>
        <v>Contract Negotiation</v>
      </c>
      <c r="E31" s="5" t="s">
        <v>57</v>
      </c>
      <c r="F31" s="6">
        <v>45325</v>
      </c>
      <c r="G31" s="5">
        <v>35</v>
      </c>
      <c r="H31" s="6">
        <v>45360</v>
      </c>
      <c r="I31" s="7">
        <v>0</v>
      </c>
    </row>
    <row r="32" spans="2:9" ht="18" customHeight="1" x14ac:dyDescent="0.3">
      <c r="B32" s="5" t="s">
        <v>58</v>
      </c>
      <c r="C32" s="5" t="s">
        <v>59</v>
      </c>
      <c r="D32" s="2" t="str">
        <f t="shared" si="0"/>
        <v>Technical Support</v>
      </c>
      <c r="E32" s="5" t="s">
        <v>60</v>
      </c>
      <c r="F32" s="6">
        <v>45292</v>
      </c>
      <c r="G32" s="5">
        <v>25</v>
      </c>
      <c r="H32" s="6">
        <v>45317</v>
      </c>
      <c r="I32" s="7">
        <v>1</v>
      </c>
    </row>
    <row r="33" spans="2:9" ht="18" customHeight="1" x14ac:dyDescent="0.3">
      <c r="B33" s="5" t="s">
        <v>58</v>
      </c>
      <c r="C33" s="5" t="s">
        <v>114</v>
      </c>
      <c r="D33" s="2" t="str">
        <f t="shared" si="0"/>
        <v>Bug Fixes</v>
      </c>
      <c r="E33" s="5" t="s">
        <v>61</v>
      </c>
      <c r="F33" s="6">
        <v>45318</v>
      </c>
      <c r="G33" s="5">
        <v>31</v>
      </c>
      <c r="H33" s="6">
        <v>45349</v>
      </c>
      <c r="I33" s="7">
        <v>1</v>
      </c>
    </row>
    <row r="34" spans="2:9" ht="18" customHeight="1" x14ac:dyDescent="0.3">
      <c r="B34" s="5" t="s">
        <v>58</v>
      </c>
      <c r="C34" s="5" t="s">
        <v>62</v>
      </c>
      <c r="D34" s="2" t="str">
        <f t="shared" si="0"/>
        <v>Software Updates</v>
      </c>
      <c r="E34" s="5" t="s">
        <v>63</v>
      </c>
      <c r="F34" s="6">
        <v>45353</v>
      </c>
      <c r="G34" s="5">
        <v>22</v>
      </c>
      <c r="H34" s="6">
        <v>45375</v>
      </c>
      <c r="I34" s="7">
        <v>0</v>
      </c>
    </row>
    <row r="35" spans="2:9" ht="18" customHeight="1" x14ac:dyDescent="0.3">
      <c r="B35" s="5" t="s">
        <v>64</v>
      </c>
      <c r="C35" s="5" t="s">
        <v>65</v>
      </c>
      <c r="D35" s="2" t="str">
        <f t="shared" si="0"/>
        <v>Process Optimization</v>
      </c>
      <c r="E35" s="5" t="s">
        <v>66</v>
      </c>
      <c r="F35" s="6">
        <v>45294</v>
      </c>
      <c r="G35" s="5">
        <v>30</v>
      </c>
      <c r="H35" s="6">
        <v>45324</v>
      </c>
      <c r="I35" s="7">
        <v>0.4</v>
      </c>
    </row>
    <row r="36" spans="2:9" ht="18" customHeight="1" x14ac:dyDescent="0.3">
      <c r="B36" s="5" t="s">
        <v>64</v>
      </c>
      <c r="C36" s="5" t="s">
        <v>67</v>
      </c>
      <c r="D36" s="2" t="str">
        <f t="shared" si="0"/>
        <v>Inventory Management</v>
      </c>
      <c r="E36" s="5" t="s">
        <v>68</v>
      </c>
      <c r="F36" s="6">
        <v>45325</v>
      </c>
      <c r="G36" s="5">
        <v>25</v>
      </c>
      <c r="H36" s="6">
        <v>45350</v>
      </c>
      <c r="I36" s="7">
        <v>0</v>
      </c>
    </row>
    <row r="37" spans="2:9" ht="18" customHeight="1" x14ac:dyDescent="0.3">
      <c r="B37" s="5" t="s">
        <v>64</v>
      </c>
      <c r="C37" s="5" t="s">
        <v>69</v>
      </c>
      <c r="D37" s="2" t="str">
        <f t="shared" si="0"/>
        <v>Facility Maintenance</v>
      </c>
      <c r="E37" s="5" t="s">
        <v>70</v>
      </c>
      <c r="F37" s="6">
        <v>45351</v>
      </c>
      <c r="G37" s="5">
        <v>20</v>
      </c>
      <c r="H37" s="6">
        <v>45371</v>
      </c>
      <c r="I37" s="7">
        <v>0</v>
      </c>
    </row>
    <row r="38" spans="2:9" ht="18" customHeight="1" x14ac:dyDescent="0.3">
      <c r="B38" s="5" t="s">
        <v>71</v>
      </c>
      <c r="C38" s="5" t="s">
        <v>115</v>
      </c>
      <c r="D38" s="2" t="str">
        <f t="shared" si="0"/>
        <v>Strategic Planning</v>
      </c>
      <c r="E38" s="5" t="s">
        <v>20</v>
      </c>
      <c r="F38" s="6">
        <v>45293</v>
      </c>
      <c r="G38" s="5">
        <v>35</v>
      </c>
      <c r="H38" s="6">
        <v>45328</v>
      </c>
      <c r="I38" s="7">
        <v>0.6</v>
      </c>
    </row>
    <row r="39" spans="2:9" ht="18" customHeight="1" x14ac:dyDescent="0.3">
      <c r="B39" s="5" t="s">
        <v>71</v>
      </c>
      <c r="C39" s="5" t="s">
        <v>72</v>
      </c>
      <c r="D39" s="2" t="str">
        <f t="shared" si="0"/>
        <v>Market Expansion</v>
      </c>
      <c r="E39" s="5" t="s">
        <v>73</v>
      </c>
      <c r="F39" s="6">
        <v>45324</v>
      </c>
      <c r="G39" s="5">
        <v>32</v>
      </c>
      <c r="H39" s="6">
        <v>45356</v>
      </c>
      <c r="I39" s="7">
        <v>0</v>
      </c>
    </row>
    <row r="40" spans="2:9" ht="18" customHeight="1" x14ac:dyDescent="0.3">
      <c r="B40" s="5" t="s">
        <v>71</v>
      </c>
      <c r="C40" s="5" t="s">
        <v>74</v>
      </c>
      <c r="D40" s="2" t="str">
        <f t="shared" si="0"/>
        <v>Client Advisory</v>
      </c>
      <c r="E40" s="5" t="s">
        <v>75</v>
      </c>
      <c r="F40" s="6">
        <v>45357</v>
      </c>
      <c r="G40" s="5">
        <v>25</v>
      </c>
      <c r="H40" s="6">
        <v>45382</v>
      </c>
      <c r="I40" s="7">
        <v>0</v>
      </c>
    </row>
    <row r="41" spans="2:9" ht="18" customHeight="1" x14ac:dyDescent="0.3">
      <c r="B41" s="5" t="s">
        <v>76</v>
      </c>
      <c r="C41" s="5" t="s">
        <v>77</v>
      </c>
      <c r="D41" s="2" t="str">
        <f t="shared" si="0"/>
        <v>Employee Training</v>
      </c>
      <c r="E41" s="5" t="s">
        <v>78</v>
      </c>
      <c r="F41" s="6">
        <v>45295</v>
      </c>
      <c r="G41" s="5">
        <v>27</v>
      </c>
      <c r="H41" s="6">
        <v>45322</v>
      </c>
      <c r="I41" s="7">
        <v>0.8</v>
      </c>
    </row>
    <row r="42" spans="2:9" ht="18" customHeight="1" x14ac:dyDescent="0.3">
      <c r="B42" s="5" t="s">
        <v>76</v>
      </c>
      <c r="C42" s="5" t="s">
        <v>79</v>
      </c>
      <c r="D42" s="2" t="str">
        <f t="shared" si="0"/>
        <v>Certification Programs</v>
      </c>
      <c r="E42" s="5" t="s">
        <v>80</v>
      </c>
      <c r="F42" s="6">
        <v>45319</v>
      </c>
      <c r="G42" s="5">
        <v>30</v>
      </c>
      <c r="H42" s="6">
        <v>45349</v>
      </c>
      <c r="I42" s="7">
        <v>0</v>
      </c>
    </row>
    <row r="43" spans="2:9" ht="18" customHeight="1" x14ac:dyDescent="0.3">
      <c r="B43" s="5" t="s">
        <v>76</v>
      </c>
      <c r="C43" s="5" t="s">
        <v>81</v>
      </c>
      <c r="D43" s="2" t="str">
        <f t="shared" si="0"/>
        <v>Skill Development</v>
      </c>
      <c r="E43" s="5" t="s">
        <v>82</v>
      </c>
      <c r="F43" s="6">
        <v>45350</v>
      </c>
      <c r="G43" s="5">
        <v>22</v>
      </c>
      <c r="H43" s="6">
        <v>45372</v>
      </c>
      <c r="I43" s="7">
        <v>0</v>
      </c>
    </row>
    <row r="44" spans="2:9" ht="18" customHeight="1" x14ac:dyDescent="0.3">
      <c r="B44" s="5" t="s">
        <v>83</v>
      </c>
      <c r="C44" s="5" t="s">
        <v>84</v>
      </c>
      <c r="D44" s="2" t="str">
        <f t="shared" si="0"/>
        <v>Event Planning</v>
      </c>
      <c r="E44" s="5" t="s">
        <v>85</v>
      </c>
      <c r="F44" s="6">
        <v>45294</v>
      </c>
      <c r="G44" s="5">
        <v>25</v>
      </c>
      <c r="H44" s="6">
        <v>45319</v>
      </c>
      <c r="I44" s="7">
        <v>0.3</v>
      </c>
    </row>
    <row r="45" spans="2:9" ht="18" customHeight="1" x14ac:dyDescent="0.3">
      <c r="B45" s="5" t="s">
        <v>83</v>
      </c>
      <c r="C45" s="5" t="s">
        <v>86</v>
      </c>
      <c r="D45" s="2" t="str">
        <f t="shared" si="0"/>
        <v>Conference Management</v>
      </c>
      <c r="E45" s="5" t="s">
        <v>87</v>
      </c>
      <c r="F45" s="6">
        <v>45325</v>
      </c>
      <c r="G45" s="5">
        <v>20</v>
      </c>
      <c r="H45" s="6">
        <v>45345</v>
      </c>
      <c r="I45" s="7">
        <v>0</v>
      </c>
    </row>
    <row r="46" spans="2:9" ht="18" customHeight="1" x14ac:dyDescent="0.3">
      <c r="B46" s="5" t="s">
        <v>83</v>
      </c>
      <c r="C46" s="5" t="s">
        <v>116</v>
      </c>
      <c r="D46" s="2" t="str">
        <f t="shared" si="0"/>
        <v>Sponsorship Coordinatio</v>
      </c>
      <c r="E46" s="5" t="s">
        <v>88</v>
      </c>
      <c r="F46" s="6">
        <v>45346</v>
      </c>
      <c r="G46" s="5">
        <v>35</v>
      </c>
      <c r="H46" s="6">
        <v>45381</v>
      </c>
      <c r="I46" s="7">
        <v>0</v>
      </c>
    </row>
    <row r="47" spans="2:9" ht="18" customHeight="1" x14ac:dyDescent="0.3">
      <c r="B47" s="5" t="s">
        <v>89</v>
      </c>
      <c r="C47" s="5" t="s">
        <v>90</v>
      </c>
      <c r="D47" s="2" t="str">
        <f t="shared" si="0"/>
        <v>Supply Chain Management</v>
      </c>
      <c r="E47" s="5" t="s">
        <v>91</v>
      </c>
      <c r="F47" s="6">
        <v>45294</v>
      </c>
      <c r="G47" s="5">
        <v>25</v>
      </c>
      <c r="H47" s="6">
        <v>45319</v>
      </c>
      <c r="I47" s="7">
        <v>0.5</v>
      </c>
    </row>
    <row r="48" spans="2:9" ht="18" customHeight="1" x14ac:dyDescent="0.3">
      <c r="B48" s="5" t="s">
        <v>89</v>
      </c>
      <c r="C48" s="5" t="s">
        <v>92</v>
      </c>
      <c r="D48" s="2" t="str">
        <f t="shared" si="0"/>
        <v>Transportation Planning</v>
      </c>
      <c r="E48" s="5" t="s">
        <v>93</v>
      </c>
      <c r="F48" s="6">
        <v>45320</v>
      </c>
      <c r="G48" s="5">
        <v>30</v>
      </c>
      <c r="H48" s="6">
        <v>45350</v>
      </c>
      <c r="I48" s="7">
        <v>1</v>
      </c>
    </row>
    <row r="49" spans="2:9" ht="18" customHeight="1" x14ac:dyDescent="0.3">
      <c r="B49" s="5" t="s">
        <v>89</v>
      </c>
      <c r="C49" s="5" t="s">
        <v>94</v>
      </c>
      <c r="D49" s="2" t="str">
        <f t="shared" si="0"/>
        <v>Inventory Optimization</v>
      </c>
      <c r="E49" s="5" t="s">
        <v>95</v>
      </c>
      <c r="F49" s="6">
        <v>45380</v>
      </c>
      <c r="G49" s="5">
        <v>20</v>
      </c>
      <c r="H49" s="6">
        <v>45400</v>
      </c>
      <c r="I49" s="7">
        <v>0</v>
      </c>
    </row>
    <row r="50" spans="2:9" ht="18" customHeight="1" x14ac:dyDescent="0.3">
      <c r="B50" s="5" t="s">
        <v>96</v>
      </c>
      <c r="C50" s="5" t="s">
        <v>117</v>
      </c>
      <c r="D50" s="2" t="str">
        <f t="shared" si="0"/>
        <v>Product Design</v>
      </c>
      <c r="E50" s="5" t="s">
        <v>43</v>
      </c>
      <c r="F50" s="6">
        <v>45293</v>
      </c>
      <c r="G50" s="5">
        <v>25</v>
      </c>
      <c r="H50" s="6">
        <v>45318</v>
      </c>
      <c r="I50" s="7">
        <v>0.2</v>
      </c>
    </row>
    <row r="51" spans="2:9" ht="18" customHeight="1" x14ac:dyDescent="0.3">
      <c r="B51" s="5" t="s">
        <v>96</v>
      </c>
      <c r="C51" s="5" t="s">
        <v>97</v>
      </c>
      <c r="D51" s="2" t="str">
        <f t="shared" si="0"/>
        <v>System Integration</v>
      </c>
      <c r="E51" s="5" t="s">
        <v>44</v>
      </c>
      <c r="F51" s="6">
        <v>45324</v>
      </c>
      <c r="G51" s="5">
        <v>22</v>
      </c>
      <c r="H51" s="6">
        <v>45346</v>
      </c>
      <c r="I51" s="7">
        <v>0</v>
      </c>
    </row>
    <row r="52" spans="2:9" ht="18" customHeight="1" x14ac:dyDescent="0.3">
      <c r="B52" s="5" t="s">
        <v>96</v>
      </c>
      <c r="C52" s="5" t="s">
        <v>118</v>
      </c>
      <c r="D52" s="2" t="str">
        <f t="shared" si="0"/>
        <v>Prototype Testing</v>
      </c>
      <c r="E52" s="5" t="s">
        <v>98</v>
      </c>
      <c r="F52" s="6">
        <v>45345</v>
      </c>
      <c r="G52" s="5">
        <v>27</v>
      </c>
      <c r="H52" s="6">
        <v>45372</v>
      </c>
      <c r="I52" s="7">
        <v>0</v>
      </c>
    </row>
    <row r="55" spans="2:9" ht="18" customHeight="1" x14ac:dyDescent="0.3">
      <c r="B55" s="17" t="s">
        <v>100</v>
      </c>
      <c r="C55" s="17"/>
      <c r="D55" s="17"/>
      <c r="E55" s="9">
        <f>COUNTA(_xlfn.UNIQUE(B7:B52))</f>
        <v>15</v>
      </c>
      <c r="G55" s="15"/>
      <c r="H55" s="15"/>
    </row>
    <row r="56" spans="2:9" ht="18" customHeight="1" x14ac:dyDescent="0.3">
      <c r="B56" s="17" t="s">
        <v>99</v>
      </c>
      <c r="C56" s="17"/>
      <c r="D56" s="17"/>
      <c r="E56" s="9">
        <f>COUNTA(_xlfn.UNIQUE((C7:C52)))</f>
        <v>46</v>
      </c>
    </row>
    <row r="57" spans="2:9" ht="18" customHeight="1" x14ac:dyDescent="0.3">
      <c r="B57" s="17" t="s">
        <v>101</v>
      </c>
      <c r="C57" s="17"/>
      <c r="D57" s="17"/>
      <c r="E57" s="9">
        <f>COUNTA(_xlfn.UNIQUE(E7:E52))</f>
        <v>42</v>
      </c>
    </row>
    <row r="58" spans="2:9" ht="18" customHeight="1" x14ac:dyDescent="0.3">
      <c r="E58" s="8"/>
    </row>
    <row r="59" spans="2:9" ht="18" customHeight="1" x14ac:dyDescent="0.3">
      <c r="B59" s="18" t="s">
        <v>102</v>
      </c>
      <c r="C59" s="18"/>
      <c r="D59" s="18"/>
      <c r="E59" s="10">
        <f>COUNTIFS(I7:I52,"100%")</f>
        <v>9</v>
      </c>
    </row>
    <row r="60" spans="2:9" ht="18" customHeight="1" x14ac:dyDescent="0.3">
      <c r="E60" s="8"/>
    </row>
    <row r="61" spans="2:9" ht="18" customHeight="1" x14ac:dyDescent="0.3">
      <c r="B61" s="19" t="s">
        <v>105</v>
      </c>
      <c r="C61" s="19"/>
      <c r="D61" s="19"/>
      <c r="E61" s="11">
        <f>SUMIF(B7:B52,B17,G7:G52)</f>
        <v>68</v>
      </c>
    </row>
    <row r="62" spans="2:9" ht="18" customHeight="1" x14ac:dyDescent="0.3">
      <c r="E62" s="8"/>
    </row>
    <row r="63" spans="2:9" ht="18" customHeight="1" x14ac:dyDescent="0.3">
      <c r="B63" s="20" t="s">
        <v>103</v>
      </c>
      <c r="C63" s="20"/>
      <c r="D63" s="20"/>
      <c r="E63" s="12">
        <f>COUNTIF(G7:G52,"&gt;12")</f>
        <v>45</v>
      </c>
    </row>
    <row r="64" spans="2:9" ht="18" customHeight="1" x14ac:dyDescent="0.3">
      <c r="E64" s="8"/>
    </row>
    <row r="65" spans="2:5" ht="18" customHeight="1" x14ac:dyDescent="0.3">
      <c r="B65" s="16" t="s">
        <v>104</v>
      </c>
      <c r="C65" s="16"/>
      <c r="D65" s="16"/>
      <c r="E65" s="13">
        <f>COUNTIFS(H7:H52,"&lt;=15/02/2024",I7:I52,"100%")</f>
        <v>4</v>
      </c>
    </row>
  </sheetData>
  <mergeCells count="8">
    <mergeCell ref="G55:H55"/>
    <mergeCell ref="B65:D65"/>
    <mergeCell ref="B55:D55"/>
    <mergeCell ref="B56:D56"/>
    <mergeCell ref="B57:D57"/>
    <mergeCell ref="B59:D59"/>
    <mergeCell ref="B61:D61"/>
    <mergeCell ref="B63:D63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Management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siddhraj thakor</cp:lastModifiedBy>
  <dcterms:created xsi:type="dcterms:W3CDTF">2024-02-19T11:44:19Z</dcterms:created>
  <dcterms:modified xsi:type="dcterms:W3CDTF">2024-11-18T14:30:13Z</dcterms:modified>
</cp:coreProperties>
</file>