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sidd\Downloads\"/>
    </mc:Choice>
  </mc:AlternateContent>
  <xr:revisionPtr revIDLastSave="0" documentId="13_ncr:1_{A861B0B2-6788-4403-B0B2-8482084F34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werplay Stats" sheetId="2" r:id="rId1"/>
    <sheet name="Match Details" sheetId="1" r:id="rId2"/>
    <sheet name="PBKS" sheetId="12" r:id="rId3"/>
    <sheet name="LSG" sheetId="9" r:id="rId4"/>
    <sheet name="KKR" sheetId="6" r:id="rId5"/>
    <sheet name="SRH" sheetId="11" r:id="rId6"/>
    <sheet name="DC" sheetId="4" r:id="rId7"/>
    <sheet name="MI" sheetId="3" r:id="rId8"/>
    <sheet name="GT" sheetId="10" r:id="rId9"/>
    <sheet name="RR" sheetId="7" r:id="rId10"/>
    <sheet name="RCB" sheetId="8" r:id="rId11"/>
    <sheet name="CSK" sheetId="5" r:id="rId12"/>
    <sheet name="Points Table" sheetId="13" r:id="rId13"/>
  </sheets>
  <definedNames>
    <definedName name="_xlnm._FilterDatabase" localSheetId="8" hidden="1">GT!$A$1:$S$17</definedName>
    <definedName name="_xlnm._FilterDatabase" localSheetId="3" hidden="1">LSG!$A$1:$S$15</definedName>
    <definedName name="_xlnm._FilterDatabase" localSheetId="1" hidden="1">'Match Details'!$A$1:$S$68</definedName>
    <definedName name="_xlnm._FilterDatabase" localSheetId="9" hidden="1">RR!$A$1:$S$17</definedName>
    <definedName name="_xlnm._FilterDatabase" localSheetId="5" hidden="1">SRH!$A$1:$S$15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8" l="1"/>
  <c r="J19" i="8"/>
  <c r="F20" i="8"/>
  <c r="J20" i="11"/>
  <c r="J20" i="9"/>
  <c r="J19" i="9"/>
  <c r="J20" i="10"/>
  <c r="J19" i="10"/>
  <c r="F20" i="10"/>
  <c r="F20" i="7"/>
  <c r="J19" i="7"/>
  <c r="J20" i="7"/>
  <c r="F19" i="10"/>
  <c r="C19" i="10"/>
  <c r="K12" i="2" s="1"/>
  <c r="C19" i="7"/>
  <c r="F19" i="7"/>
  <c r="F19" i="8"/>
  <c r="C19" i="9"/>
  <c r="C19" i="5"/>
  <c r="C19" i="3"/>
  <c r="C19" i="4"/>
  <c r="C19" i="11"/>
  <c r="C19" i="12"/>
  <c r="L11" i="13"/>
  <c r="L10" i="13"/>
  <c r="L9" i="13"/>
  <c r="L8" i="13"/>
  <c r="L7" i="13"/>
  <c r="L6" i="13"/>
  <c r="L5" i="13"/>
  <c r="L4" i="13"/>
  <c r="L3" i="13"/>
  <c r="L2" i="13"/>
  <c r="G3" i="13"/>
  <c r="G4" i="13"/>
  <c r="G5" i="13"/>
  <c r="G6" i="13"/>
  <c r="G7" i="13"/>
  <c r="G8" i="13"/>
  <c r="G9" i="13"/>
  <c r="G10" i="13"/>
  <c r="G11" i="13"/>
  <c r="G2" i="13"/>
  <c r="A4" i="13"/>
  <c r="A3" i="13"/>
  <c r="A2" i="13"/>
  <c r="D14" i="7"/>
  <c r="D64" i="1"/>
  <c r="D56" i="1"/>
  <c r="O54" i="1"/>
  <c r="O12" i="9"/>
  <c r="O12" i="6"/>
  <c r="D12" i="6"/>
  <c r="D12" i="9"/>
  <c r="D54" i="1"/>
  <c r="D10" i="3"/>
  <c r="D9" i="8"/>
  <c r="D7" i="8"/>
  <c r="D7" i="5"/>
  <c r="D10" i="7"/>
  <c r="D8" i="11"/>
  <c r="D6" i="4"/>
  <c r="D7" i="10"/>
  <c r="D45" i="1"/>
  <c r="D37" i="1"/>
  <c r="D30" i="1"/>
  <c r="D28" i="1"/>
  <c r="F20" i="6"/>
  <c r="S6" i="10"/>
  <c r="S6" i="7"/>
  <c r="S25" i="1"/>
  <c r="S22" i="1"/>
  <c r="K5" i="10"/>
  <c r="O5" i="10" s="1"/>
  <c r="K19" i="1"/>
  <c r="O5" i="5"/>
  <c r="K5" i="3"/>
  <c r="O18" i="1"/>
  <c r="K4" i="4"/>
  <c r="K11" i="2" l="1"/>
  <c r="B11" i="2"/>
  <c r="G11" i="2" s="1"/>
  <c r="B5" i="2"/>
  <c r="G5" i="2" s="1"/>
  <c r="K5" i="2"/>
  <c r="B12" i="2"/>
  <c r="G12" i="2" s="1"/>
  <c r="K4" i="7"/>
  <c r="N12" i="2" l="1"/>
  <c r="M12" i="2"/>
  <c r="J20" i="4"/>
  <c r="N9" i="2" s="1"/>
  <c r="J19" i="4"/>
  <c r="M9" i="2" s="1"/>
  <c r="N5" i="2"/>
  <c r="M5" i="2"/>
  <c r="J20" i="3"/>
  <c r="N6" i="2" s="1"/>
  <c r="J19" i="3"/>
  <c r="M6" i="2" s="1"/>
  <c r="J20" i="12"/>
  <c r="N8" i="2" s="1"/>
  <c r="J19" i="12"/>
  <c r="M8" i="2" s="1"/>
  <c r="J20" i="6"/>
  <c r="N7" i="2" s="1"/>
  <c r="J19" i="6"/>
  <c r="M7" i="2" s="1"/>
  <c r="J20" i="5"/>
  <c r="N10" i="2" s="1"/>
  <c r="J19" i="5"/>
  <c r="M10" i="2" s="1"/>
  <c r="N11" i="2"/>
  <c r="M11" i="2"/>
  <c r="N4" i="2"/>
  <c r="M4" i="2"/>
  <c r="N3" i="2"/>
  <c r="P3" i="2" s="1"/>
  <c r="J19" i="11"/>
  <c r="M3" i="2" s="1"/>
  <c r="Q3" i="2" s="1"/>
  <c r="B10" i="2"/>
  <c r="G10" i="2" s="1"/>
  <c r="B9" i="2"/>
  <c r="G9" i="2" s="1"/>
  <c r="B8" i="2"/>
  <c r="G8" i="2" s="1"/>
  <c r="B6" i="2"/>
  <c r="G6" i="2" s="1"/>
  <c r="B3" i="2"/>
  <c r="G3" i="2" s="1"/>
  <c r="L12" i="2"/>
  <c r="O12" i="2" s="1"/>
  <c r="L11" i="2"/>
  <c r="O11" i="2" s="1"/>
  <c r="K10" i="2"/>
  <c r="L10" i="2" s="1"/>
  <c r="O10" i="2" s="1"/>
  <c r="K9" i="2"/>
  <c r="L9" i="2" s="1"/>
  <c r="O9" i="2" s="1"/>
  <c r="K8" i="2"/>
  <c r="L8" i="2" s="1"/>
  <c r="O8" i="2" s="1"/>
  <c r="K6" i="2"/>
  <c r="L6" i="2" s="1"/>
  <c r="O6" i="2" s="1"/>
  <c r="L5" i="2"/>
  <c r="O5" i="2" s="1"/>
  <c r="K3" i="2"/>
  <c r="L3" i="2" s="1"/>
  <c r="O3" i="2" s="1"/>
  <c r="D3" i="4"/>
  <c r="D3" i="3"/>
  <c r="D3" i="12"/>
  <c r="D4" i="2"/>
  <c r="D7" i="2"/>
  <c r="C4" i="2"/>
  <c r="F20" i="12"/>
  <c r="D8" i="2" s="1"/>
  <c r="F19" i="12"/>
  <c r="C8" i="2" s="1"/>
  <c r="F20" i="11"/>
  <c r="D3" i="2" s="1"/>
  <c r="F19" i="11"/>
  <c r="C3" i="2" s="1"/>
  <c r="D12" i="2"/>
  <c r="C12" i="2"/>
  <c r="H12" i="2" s="1"/>
  <c r="F20" i="9"/>
  <c r="D11" i="2" s="1"/>
  <c r="F19" i="9"/>
  <c r="C11" i="2" s="1"/>
  <c r="H11" i="2" s="1"/>
  <c r="D5" i="2"/>
  <c r="C5" i="2"/>
  <c r="H5" i="2" s="1"/>
  <c r="F19" i="6"/>
  <c r="C7" i="2" s="1"/>
  <c r="F20" i="5"/>
  <c r="D10" i="2" s="1"/>
  <c r="F19" i="5"/>
  <c r="C10" i="2" s="1"/>
  <c r="F20" i="4"/>
  <c r="D9" i="2" s="1"/>
  <c r="F20" i="3"/>
  <c r="D6" i="2" s="1"/>
  <c r="F19" i="4"/>
  <c r="C9" i="2" s="1"/>
  <c r="F19" i="3"/>
  <c r="C6" i="2" s="1"/>
  <c r="K7" i="1"/>
  <c r="K3" i="6"/>
  <c r="K3" i="8"/>
  <c r="D3" i="6"/>
  <c r="A3" i="6"/>
  <c r="C19" i="6" s="1"/>
  <c r="D2" i="3"/>
  <c r="H3" i="2" l="1"/>
  <c r="H6" i="2"/>
  <c r="H8" i="2"/>
  <c r="H9" i="2"/>
  <c r="H10" i="2"/>
  <c r="Q4" i="2"/>
  <c r="P4" i="2"/>
  <c r="Q11" i="2"/>
  <c r="P11" i="2"/>
  <c r="Q10" i="2"/>
  <c r="P10" i="2"/>
  <c r="Q7" i="2"/>
  <c r="P7" i="2"/>
  <c r="Q8" i="2"/>
  <c r="P8" i="2"/>
  <c r="Q6" i="2"/>
  <c r="P6" i="2"/>
  <c r="Q5" i="2"/>
  <c r="P5" i="2"/>
  <c r="Q9" i="2"/>
  <c r="P9" i="2"/>
  <c r="Q12" i="2"/>
  <c r="P12" i="2"/>
  <c r="F4" i="2"/>
  <c r="F5" i="2"/>
  <c r="F6" i="2"/>
  <c r="F7" i="2"/>
  <c r="F8" i="2"/>
  <c r="F9" i="2"/>
  <c r="F10" i="2"/>
  <c r="F12" i="2"/>
  <c r="F3" i="2"/>
  <c r="F11" i="2"/>
  <c r="E10" i="2"/>
  <c r="E11" i="2"/>
  <c r="E8" i="2"/>
  <c r="E12" i="2"/>
  <c r="E3" i="2"/>
  <c r="E6" i="2"/>
  <c r="A3" i="8"/>
  <c r="C19" i="8" s="1"/>
  <c r="E5" i="2"/>
  <c r="E9" i="2"/>
  <c r="K7" i="2"/>
  <c r="L7" i="2" s="1"/>
  <c r="O7" i="2" s="1"/>
  <c r="B7" i="2"/>
  <c r="E7" i="2" l="1"/>
  <c r="G7" i="2"/>
  <c r="H7" i="2" s="1"/>
  <c r="B4" i="2"/>
  <c r="G4" i="2" s="1"/>
  <c r="H4" i="2" s="1"/>
  <c r="K4" i="2"/>
  <c r="L4" i="2"/>
  <c r="O4" i="2" s="1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NIMMATURI SIDDDHARTHA</author>
  </authors>
  <commentList>
    <comment ref="L16" authorId="0" shapeId="0" xr:uid="{32085E56-B561-43DA-9C00-A040E7C37EF6}">
      <text>
        <r>
          <rPr>
            <sz val="9"/>
            <color indexed="81"/>
            <rFont val="Tahoma"/>
            <family val="2"/>
          </rPr>
          <t xml:space="preserve">If Bowling highlight with Yellow color, else with green color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NIMMATURI SIDDDHARTHA</author>
  </authors>
  <commentList>
    <comment ref="L5" authorId="0" shapeId="0" xr:uid="{8D0CDC1D-522C-4AC1-99BE-1E78F5A3BE10}">
      <text>
        <r>
          <rPr>
            <sz val="9"/>
            <color indexed="81"/>
            <rFont val="Tahoma"/>
            <family val="2"/>
          </rPr>
          <t xml:space="preserve">If Bowling highlight with Yellow color, else with green color
</t>
        </r>
      </text>
    </comment>
  </commentList>
</comments>
</file>

<file path=xl/sharedStrings.xml><?xml version="1.0" encoding="utf-8"?>
<sst xmlns="http://schemas.openxmlformats.org/spreadsheetml/2006/main" count="2308" uniqueCount="141">
  <si>
    <t>id</t>
  </si>
  <si>
    <t>season</t>
  </si>
  <si>
    <t>city</t>
  </si>
  <si>
    <t>date</t>
  </si>
  <si>
    <t>team1</t>
  </si>
  <si>
    <t>Pplay T1</t>
  </si>
  <si>
    <t>pplay twick1</t>
  </si>
  <si>
    <t>team2</t>
  </si>
  <si>
    <t>Pplay T2</t>
  </si>
  <si>
    <t>pplay twick2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</si>
  <si>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</si>
  <si>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</si>
  <si>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</si>
  <si>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</si>
  <si>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</si>
  <si>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</si>
  <si>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</si>
  <si>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</si>
  <si>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</si>
  <si>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Mumbai</t>
  </si>
  <si>
    <t>Chennai Super Kings</t>
  </si>
  <si>
    <t>Kolkata Knight Riders</t>
  </si>
  <si>
    <t>Bowl</t>
  </si>
  <si>
    <t>normal</t>
  </si>
  <si>
    <t>Umesh Yadav</t>
  </si>
  <si>
    <t>Wankhade Stadium</t>
  </si>
  <si>
    <t>Delhi Capitals</t>
  </si>
  <si>
    <t>Mumbai Indians</t>
  </si>
  <si>
    <t>Kuldeep Yadav</t>
  </si>
  <si>
    <t>Brabourne Stadium</t>
  </si>
  <si>
    <t>Punjab Kings</t>
  </si>
  <si>
    <t>Royal Challengers Bangalore</t>
  </si>
  <si>
    <t>Odean Smith</t>
  </si>
  <si>
    <t>Dr. DY Patil Stadium</t>
  </si>
  <si>
    <t>Gujarat Titans</t>
  </si>
  <si>
    <t>Lucknow Super Giants</t>
  </si>
  <si>
    <t>Mohammad Shami</t>
  </si>
  <si>
    <t>Pune</t>
  </si>
  <si>
    <t>Sunrisers Hyderabad</t>
  </si>
  <si>
    <t>Rajasthan Royals</t>
  </si>
  <si>
    <t>Sanju Samson</t>
  </si>
  <si>
    <t>Maharastra Cricket Association, Pune</t>
  </si>
  <si>
    <t>Wanindu Hasaranga</t>
  </si>
  <si>
    <t>Evin Lewis</t>
  </si>
  <si>
    <t>Jos Buttler</t>
  </si>
  <si>
    <t>Lockie Ferguson</t>
  </si>
  <si>
    <t>Liam Livingstone</t>
  </si>
  <si>
    <t>Avesh Khan</t>
  </si>
  <si>
    <t>Dinesh Karthik</t>
  </si>
  <si>
    <t>Pat Cummins</t>
  </si>
  <si>
    <t>Q De Cock</t>
  </si>
  <si>
    <t>Shubman Gill</t>
  </si>
  <si>
    <t>Abhishek Sharma</t>
  </si>
  <si>
    <t>Anuj Rawat</t>
  </si>
  <si>
    <t>Yuzvendra Chahal</t>
  </si>
  <si>
    <t>Kane Williamson</t>
  </si>
  <si>
    <t>Shivam Dube</t>
  </si>
  <si>
    <t>MA Agarwal</t>
  </si>
  <si>
    <t>Hardik Pandya</t>
  </si>
  <si>
    <t>Rahul Tripathi</t>
  </si>
  <si>
    <t>KL Rahul</t>
  </si>
  <si>
    <t>Umran Malik</t>
  </si>
  <si>
    <t>David Miller</t>
  </si>
  <si>
    <t>Faf Du Plessis</t>
  </si>
  <si>
    <t>Mukesh Choudhary</t>
  </si>
  <si>
    <t>Bat</t>
  </si>
  <si>
    <t>Rashid Khan</t>
  </si>
  <si>
    <t>Marco Jansen</t>
  </si>
  <si>
    <t>S Dhawan</t>
  </si>
  <si>
    <t>Riyan Parag</t>
  </si>
  <si>
    <t>Krunal Pandya</t>
  </si>
  <si>
    <t>Rahul Tewatia</t>
  </si>
  <si>
    <t>Suryakumar Yadav</t>
  </si>
  <si>
    <t>31-04-2022</t>
  </si>
  <si>
    <t>Mohsin Khan</t>
  </si>
  <si>
    <t>Ruturaj Gaikwad</t>
  </si>
  <si>
    <t>Rinku Singh</t>
  </si>
  <si>
    <t>K Rabada</t>
  </si>
  <si>
    <t>Harshal Patel</t>
  </si>
  <si>
    <t>D Warner</t>
  </si>
  <si>
    <t>Tim David</t>
  </si>
  <si>
    <t>Yashasvi Jaiswal</t>
  </si>
  <si>
    <t>Devon Conway</t>
  </si>
  <si>
    <t>Jasprit Bumrah</t>
  </si>
  <si>
    <t>Mitchell Marsh</t>
  </si>
  <si>
    <t>Daniel Sams</t>
  </si>
  <si>
    <t>Jonny Bairstow</t>
  </si>
  <si>
    <t>Andre Russell</t>
  </si>
  <si>
    <t>W Saha</t>
  </si>
  <si>
    <t>Trent Boult</t>
  </si>
  <si>
    <t>Shardul Thakur</t>
  </si>
  <si>
    <t>Virat Kohli</t>
  </si>
  <si>
    <t>R Ashwin</t>
  </si>
  <si>
    <t>Harpreet Brar</t>
  </si>
  <si>
    <t>Kolkata</t>
  </si>
  <si>
    <t>Eden Gardens</t>
  </si>
  <si>
    <t>Rajat Patidhar</t>
  </si>
  <si>
    <t>Ahmedabad</t>
  </si>
  <si>
    <t>Narendra Modi Stadium</t>
  </si>
  <si>
    <t>No. of Matches Played</t>
  </si>
  <si>
    <t>Total Runs</t>
  </si>
  <si>
    <t>Total Runs Given</t>
  </si>
  <si>
    <t>Total Wickets</t>
  </si>
  <si>
    <t>Total Wickets Taken</t>
  </si>
  <si>
    <t>s</t>
  </si>
  <si>
    <t>Total Runs Scored</t>
  </si>
  <si>
    <t xml:space="preserve">Total Wickets </t>
  </si>
  <si>
    <t>Runs Scored by Batting Team in Powerplay</t>
  </si>
  <si>
    <t>Runs Conceeded by Bowling Team in Powerplay</t>
  </si>
  <si>
    <t>Teams</t>
  </si>
  <si>
    <t>No. of Matches</t>
  </si>
  <si>
    <t>Runs Scored</t>
  </si>
  <si>
    <t>Wickets Lost</t>
  </si>
  <si>
    <t>Avg Powerplay Runs</t>
  </si>
  <si>
    <t>Rank (Runs)</t>
  </si>
  <si>
    <t>Overs</t>
  </si>
  <si>
    <t>Runs/Over</t>
  </si>
  <si>
    <t>Overs Bowled</t>
  </si>
  <si>
    <t>Runs Conceded</t>
  </si>
  <si>
    <t>Wickets Taken</t>
  </si>
  <si>
    <t>Economy</t>
  </si>
  <si>
    <t>Rank (wickets)</t>
  </si>
  <si>
    <t>SRH</t>
  </si>
  <si>
    <t>RCB</t>
  </si>
  <si>
    <t>RR</t>
  </si>
  <si>
    <t>MI</t>
  </si>
  <si>
    <t>KKR</t>
  </si>
  <si>
    <t>PBKS</t>
  </si>
  <si>
    <t>DC</t>
  </si>
  <si>
    <t>CSK</t>
  </si>
  <si>
    <t>LSG</t>
  </si>
  <si>
    <t>GT</t>
  </si>
  <si>
    <t>Matches</t>
  </si>
  <si>
    <t xml:space="preserve">Won </t>
  </si>
  <si>
    <t>Lost</t>
  </si>
  <si>
    <t>Tied</t>
  </si>
  <si>
    <t>NR</t>
  </si>
  <si>
    <t>Points</t>
  </si>
  <si>
    <t>NRR</t>
  </si>
  <si>
    <t xml:space="preserve">Wicketless 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</si>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</sst>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/>
    <xf numFmtId="2" fontId="1" fillId="0" borderId="0" xfId="0" applyNumberFormat="1" applyFont="1"/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7" borderId="0" xfId="0" applyFont="1" applyFill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68DB9-B430-435F-8F0A-FEA8617CABFC}" name="Table1" displayName="Table1" ref="A2:H12" totalsRowShown="0">
  <tableColumns count="8">
    <tableColumn id="1" xr3:uid="{B1FA112E-DB4E-4E17-B2BE-BF7B6C0FD6C9}" name="Teams"/>
    <tableColumn id="2" xr3:uid="{F3A85651-EEB1-4C0E-823B-E79643EE5866}" name="No. of Matches"/>
    <tableColumn id="3" xr3:uid="{912F1AD0-D8DA-42C1-A6AC-BE538B8BA6CB}" name="Runs Scored"/>
    <tableColumn id="4" xr3:uid="{2D9C376A-77AA-437B-92B0-8DE916376816}" name="Wickets Lost"/>
    <tableColumn id="5" xr3:uid="{346F26B2-EA2D-4732-A477-3E4662E4DDE0}" name="Avg Powerplay Runs" dataDxfId="13">
      <calculatedColumnFormula>Table1[[#This Row],[Runs Scored]]/Table1[[#This Row],[No. of Matches]]</calculatedColumnFormula>
    </tableColumn>
    <tableColumn id="6" xr3:uid="{25FB9180-50AE-4D4A-907B-AE10FE7C8080}" name="Rank (Runs)" dataDxfId="12">
      <calculatedColumnFormula>RANK(Table1[[#This Row],[Runs Scored]],Table1[Runs Scored])</calculatedColumnFormula>
    </tableColumn>
    <tableColumn id="7" xr3:uid="{6EC7FABA-6EC1-4DE6-939F-3C6F128CB2F2}" name="Overs" dataDxfId="11">
      <calculatedColumnFormula>Table1[[#This Row],[No. of Matches]]*6</calculatedColumnFormula>
    </tableColumn>
    <tableColumn id="8" xr3:uid="{C42A1131-E8CE-4171-8BB0-73BF4B14D44C}" name="Runs/Over" dataDxfId="10">
      <calculatedColumnFormula>Table1[[#This Row],[Runs Scored]]/Table1[[#This Row],[Overs]]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CCA20E-6A59-47CC-8DE8-75C0DF1AC9FF}" name="Table2" displayName="Table2" ref="J2:Q12" totalsRowShown="0" headerRowDxfId="9" dataDxfId="8">
  <autoFilter ref="J2:Q12" xr:uid="{DECCA20E-6A59-47CC-8DE8-75C0DF1AC9FF}"/>
  <tableColumns count="8">
    <tableColumn id="1" xr3:uid="{CD5AF7BE-40E6-4A05-ACC3-E9D57D853B8F}" name="Teams" dataDxfId="7"/>
    <tableColumn id="2" xr3:uid="{3CDBAB89-9969-4831-9FA5-641E02678E3A}" name="No. of Matches" dataDxfId="6"/>
    <tableColumn id="6" xr3:uid="{DD36A881-F404-4606-8EF0-5863FB827785}" name="Overs Bowled" dataDxfId="5">
      <calculatedColumnFormula>Table2[[#This Row],[No. of Matches]]*6</calculatedColumnFormula>
    </tableColumn>
    <tableColumn id="3" xr3:uid="{7D9CB51C-F83A-4854-9096-A29032A7E84B}" name="Runs Conceded" dataDxfId="4">
      <calculatedColumnFormula>RCB!J18</calculatedColumnFormula>
    </tableColumn>
    <tableColumn id="4" xr3:uid="{5EB4595E-395F-4D04-B897-C1C42F89B259}" name="Wickets Taken" dataDxfId="3">
      <calculatedColumnFormula>SRH!J20</calculatedColumnFormula>
    </tableColumn>
    <tableColumn id="5" xr3:uid="{7C8845D3-C10F-4BD3-88CC-B453B2C26254}" name="Economy" dataDxfId="2">
      <calculatedColumnFormula>Table2[[#This Row],[Runs Conceded]]/Table2[[#This Row],[Overs Bowled]]</calculatedColumnFormula>
    </tableColumn>
    <tableColumn id="7" xr3:uid="{89D204C0-70D6-408E-B022-91B12B6C536D}" name="Rank (wickets)" dataDxfId="1">
      <calculatedColumnFormula>RANK(Table2[[#This Row],[Wickets Taken]],Table2[Wickets Taken])</calculatedColumnFormula>
    </tableColumn>
    <tableColumn id="8" xr3:uid="{5BB5AC94-08A7-4A57-BAA3-A48E4C8528B0}" name="Rank (Runs)" dataDxfId="0">
      <calculatedColumnFormula>RANK(Table2[[#This Row],[Runs Conceded]],Table2[Runs Conceded])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9313-9617-457F-B4FB-059BCFCD5DCB}">
  <sheetPr codeName="Sheet12"/>
  <dimension ref="A1:Q17"/>
  <sheetViews>
    <sheetView tabSelected="1" topLeftCell="A2" workbookViewId="0">
      <selection activeCell="F18" sqref="F18"/>
    </sheetView>
  </sheetViews>
  <sheetFormatPr defaultRowHeight="14.5" x14ac:dyDescent="0.35"/>
  <cols>
    <col min="1" max="1" width="9.54296875" bestFit="1" customWidth="1"/>
    <col min="2" max="2" width="8" customWidth="1"/>
    <col min="3" max="3" width="8.7265625" customWidth="1"/>
    <col min="4" max="4" width="8.81640625" customWidth="1"/>
    <col min="5" max="5" width="12.1796875" customWidth="1"/>
    <col min="6" max="8" width="10.81640625" customWidth="1"/>
    <col min="11" max="11" width="10.453125" customWidth="1"/>
    <col min="12" max="12" width="9.453125" customWidth="1"/>
    <col min="13" max="13" width="9.54296875" customWidth="1"/>
    <col min="14" max="14" width="10.453125" customWidth="1"/>
    <col min="15" max="15" width="9.81640625" customWidth="1"/>
  </cols>
  <sheetData>
    <row r="1" spans="1:17" x14ac:dyDescent="0.35">
      <c r="C1" s="4" t="s">
        <v>107</v>
      </c>
      <c r="K1" s="4" t="s">
        <v>108</v>
      </c>
      <c r="L1" s="4"/>
    </row>
    <row r="2" spans="1:17" ht="43" customHeight="1" thickBot="1" x14ac:dyDescent="0.4">
      <c r="A2" s="6" t="s">
        <v>109</v>
      </c>
      <c r="B2" s="11" t="s">
        <v>110</v>
      </c>
      <c r="C2" s="6" t="s">
        <v>111</v>
      </c>
      <c r="D2" s="11" t="s">
        <v>112</v>
      </c>
      <c r="E2" s="6" t="s">
        <v>113</v>
      </c>
      <c r="F2" s="20" t="s">
        <v>114</v>
      </c>
      <c r="G2" s="20" t="s">
        <v>115</v>
      </c>
      <c r="H2" s="20" t="s">
        <v>116</v>
      </c>
      <c r="J2" s="10" t="s">
        <v>109</v>
      </c>
      <c r="K2" s="18" t="s">
        <v>110</v>
      </c>
      <c r="L2" s="9" t="s">
        <v>117</v>
      </c>
      <c r="M2" s="11" t="s">
        <v>118</v>
      </c>
      <c r="N2" s="11" t="s">
        <v>119</v>
      </c>
      <c r="O2" s="11" t="s">
        <v>120</v>
      </c>
      <c r="P2" s="11" t="s">
        <v>121</v>
      </c>
      <c r="Q2" s="11" t="s">
        <v>114</v>
      </c>
    </row>
    <row r="3" spans="1:17" x14ac:dyDescent="0.35">
      <c r="A3" t="s">
        <v>122</v>
      </c>
      <c r="B3">
        <f>COUNTA(SRH!A2:A15)</f>
        <v>14</v>
      </c>
      <c r="C3">
        <f>SRH!F19</f>
        <v>590</v>
      </c>
      <c r="D3">
        <f>SRH!F20</f>
        <v>19</v>
      </c>
      <c r="E3" s="7">
        <f>Table1[[#This Row],[Runs Scored]]/Table1[[#This Row],[No. of Matches]]</f>
        <v>42.142857142857146</v>
      </c>
      <c r="F3">
        <f>RANK(Table1[[#This Row],[Runs Scored]],Table1[Runs Scored])</f>
        <v>10</v>
      </c>
      <c r="G3">
        <f>Table1[[#This Row],[No. of Matches]]*6</f>
        <v>84</v>
      </c>
      <c r="H3">
        <f>Table1[[#This Row],[Runs Scored]]/Table1[[#This Row],[Overs]]</f>
        <v>7.0238095238095237</v>
      </c>
      <c r="J3" s="16" t="s">
        <v>122</v>
      </c>
      <c r="K3">
        <f>COUNTA(SRH!A2:A15)</f>
        <v>14</v>
      </c>
      <c r="L3">
        <f>Table2[[#This Row],[No. of Matches]]*6</f>
        <v>84</v>
      </c>
      <c r="M3">
        <f>SRH!J19</f>
        <v>663</v>
      </c>
      <c r="N3">
        <f>SRH!J20</f>
        <v>21</v>
      </c>
      <c r="O3" s="2">
        <f>Table2[[#This Row],[Runs Conceded]]/Table2[[#This Row],[Overs Bowled]]</f>
        <v>7.8928571428571432</v>
      </c>
      <c r="P3">
        <f>RANK(Table2[[#This Row],[Wickets Taken]],Table2[Wickets Taken])</f>
        <v>6</v>
      </c>
      <c r="Q3">
        <f>RANK(Table2[[#This Row],[Runs Conceded]],Table2[Runs Conceded])</f>
        <v>6</v>
      </c>
    </row>
    <row r="4" spans="1:17" x14ac:dyDescent="0.35">
      <c r="A4" s="14" t="s">
        <v>123</v>
      </c>
      <c r="B4" s="14">
        <f>RCB!C19</f>
        <v>16</v>
      </c>
      <c r="C4" s="14">
        <f>RCB!F19</f>
        <v>696</v>
      </c>
      <c r="D4" s="14">
        <f>RCB!F20</f>
        <v>23</v>
      </c>
      <c r="E4" s="15">
        <f>Table1[[#This Row],[Runs Scored]]/Table1[[#This Row],[No. of Matches]]</f>
        <v>43.5</v>
      </c>
      <c r="F4" s="14">
        <f>RANK(Table1[[#This Row],[Runs Scored]],Table1[Runs Scored])</f>
        <v>5</v>
      </c>
      <c r="G4">
        <f>Table1[[#This Row],[No. of Matches]]*6</f>
        <v>96</v>
      </c>
      <c r="H4">
        <f>Table1[[#This Row],[Runs Scored]]/Table1[[#This Row],[Overs]]</f>
        <v>7.25</v>
      </c>
      <c r="J4" s="17" t="s">
        <v>123</v>
      </c>
      <c r="K4">
        <f>RCB!C19</f>
        <v>16</v>
      </c>
      <c r="L4">
        <f>Table2[[#This Row],[No. of Matches]]*6</f>
        <v>96</v>
      </c>
      <c r="M4">
        <f>RCB!J19</f>
        <v>812</v>
      </c>
      <c r="N4">
        <f>RCB!J20</f>
        <v>19</v>
      </c>
      <c r="O4" s="2">
        <f>Table2[[#This Row],[Runs Conceded]]/Table2[[#This Row],[Overs Bowled]]</f>
        <v>8.4583333333333339</v>
      </c>
      <c r="P4">
        <f>RANK(Table2[[#This Row],[Wickets Taken]],Table2[Wickets Taken])</f>
        <v>8</v>
      </c>
      <c r="Q4">
        <f>RANK(Table2[[#This Row],[Runs Conceded]],Table2[Runs Conceded])</f>
        <v>1</v>
      </c>
    </row>
    <row r="5" spans="1:17" x14ac:dyDescent="0.35">
      <c r="A5" s="14" t="s">
        <v>124</v>
      </c>
      <c r="B5" s="14">
        <f>RR!C19</f>
        <v>17</v>
      </c>
      <c r="C5" s="14">
        <f>RR!F19</f>
        <v>854</v>
      </c>
      <c r="D5" s="14">
        <f>RR!F20</f>
        <v>19</v>
      </c>
      <c r="E5" s="15">
        <f>Table1[[#This Row],[Runs Scored]]/Table1[[#This Row],[No. of Matches]]</f>
        <v>50.235294117647058</v>
      </c>
      <c r="F5" s="14">
        <f>RANK(Table1[[#This Row],[Runs Scored]],Table1[Runs Scored])</f>
        <v>1</v>
      </c>
      <c r="G5">
        <f>Table1[[#This Row],[No. of Matches]]*6</f>
        <v>102</v>
      </c>
      <c r="H5">
        <f>Table1[[#This Row],[Runs Scored]]/Table1[[#This Row],[Overs]]</f>
        <v>8.3725490196078436</v>
      </c>
      <c r="J5" s="16" t="s">
        <v>124</v>
      </c>
      <c r="K5">
        <f>RR!C19</f>
        <v>17</v>
      </c>
      <c r="L5">
        <f>Table2[[#This Row],[No. of Matches]]*6</f>
        <v>102</v>
      </c>
      <c r="M5">
        <f>RR!J19</f>
        <v>743</v>
      </c>
      <c r="N5">
        <f>RR!J20</f>
        <v>27</v>
      </c>
      <c r="O5" s="2">
        <f>Table2[[#This Row],[Runs Conceded]]/Table2[[#This Row],[Overs Bowled]]</f>
        <v>7.284313725490196</v>
      </c>
      <c r="P5">
        <f>RANK(Table2[[#This Row],[Wickets Taken]],Table2[Wickets Taken])</f>
        <v>1</v>
      </c>
      <c r="Q5">
        <f>RANK(Table2[[#This Row],[Runs Conceded]],Table2[Runs Conceded])</f>
        <v>2</v>
      </c>
    </row>
    <row r="6" spans="1:17" x14ac:dyDescent="0.35">
      <c r="A6" t="s">
        <v>125</v>
      </c>
      <c r="B6">
        <f>COUNTA(MI!A2:A15)</f>
        <v>14</v>
      </c>
      <c r="C6">
        <f>MI!F19</f>
        <v>626</v>
      </c>
      <c r="D6">
        <f>MI!F20</f>
        <v>19</v>
      </c>
      <c r="E6" s="7">
        <f>Table1[[#This Row],[Runs Scored]]/Table1[[#This Row],[No. of Matches]]</f>
        <v>44.714285714285715</v>
      </c>
      <c r="F6">
        <f>RANK(Table1[[#This Row],[Runs Scored]],Table1[Runs Scored])</f>
        <v>8</v>
      </c>
      <c r="G6">
        <f>Table1[[#This Row],[No. of Matches]]*6</f>
        <v>84</v>
      </c>
      <c r="H6">
        <f>Table1[[#This Row],[Runs Scored]]/Table1[[#This Row],[Overs]]</f>
        <v>7.4523809523809526</v>
      </c>
      <c r="J6" s="17" t="s">
        <v>125</v>
      </c>
      <c r="K6">
        <f>COUNTA(MI!A2:A15)</f>
        <v>14</v>
      </c>
      <c r="L6">
        <f>Table2[[#This Row],[No. of Matches]]*6</f>
        <v>84</v>
      </c>
      <c r="M6">
        <f>MI!J19</f>
        <v>643</v>
      </c>
      <c r="N6">
        <f>MI!J20</f>
        <v>22</v>
      </c>
      <c r="O6" s="2">
        <f>Table2[[#This Row],[Runs Conceded]]/Table2[[#This Row],[Overs Bowled]]</f>
        <v>7.6547619047619051</v>
      </c>
      <c r="P6">
        <f>RANK(Table2[[#This Row],[Wickets Taken]],Table2[Wickets Taken])</f>
        <v>4</v>
      </c>
      <c r="Q6">
        <f>RANK(Table2[[#This Row],[Runs Conceded]],Table2[Runs Conceded])</f>
        <v>9</v>
      </c>
    </row>
    <row r="7" spans="1:17" x14ac:dyDescent="0.35">
      <c r="A7" t="s">
        <v>126</v>
      </c>
      <c r="B7">
        <f>COUNTA(KKR!A2:A15)</f>
        <v>14</v>
      </c>
      <c r="C7">
        <f>KKR!F19</f>
        <v>610</v>
      </c>
      <c r="D7">
        <f>KKR!F20</f>
        <v>27</v>
      </c>
      <c r="E7" s="7">
        <f>Table1[[#This Row],[Runs Scored]]/Table1[[#This Row],[No. of Matches]]</f>
        <v>43.571428571428569</v>
      </c>
      <c r="F7">
        <f>RANK(Table1[[#This Row],[Runs Scored]],Table1[Runs Scored])</f>
        <v>9</v>
      </c>
      <c r="G7">
        <f>Table1[[#This Row],[No. of Matches]]*6</f>
        <v>84</v>
      </c>
      <c r="H7">
        <f>Table1[[#This Row],[Runs Scored]]/Table1[[#This Row],[Overs]]</f>
        <v>7.2619047619047619</v>
      </c>
      <c r="I7" s="3"/>
      <c r="J7" s="16" t="s">
        <v>126</v>
      </c>
      <c r="K7" s="5">
        <f>COUNTA(KKR!A2:A15)</f>
        <v>14</v>
      </c>
      <c r="L7" s="5">
        <f>Table2[[#This Row],[No. of Matches]]*6</f>
        <v>84</v>
      </c>
      <c r="M7" s="5">
        <f>KKR!J19</f>
        <v>652</v>
      </c>
      <c r="N7" s="3">
        <f>KKR!J20</f>
        <v>19</v>
      </c>
      <c r="O7" s="8">
        <f>Table2[[#This Row],[Runs Conceded]]/Table2[[#This Row],[Overs Bowled]]</f>
        <v>7.7619047619047619</v>
      </c>
      <c r="P7">
        <f>RANK(Table2[[#This Row],[Wickets Taken]],Table2[Wickets Taken])</f>
        <v>8</v>
      </c>
      <c r="Q7">
        <f>RANK(Table2[[#This Row],[Runs Conceded]],Table2[Runs Conceded])</f>
        <v>8</v>
      </c>
    </row>
    <row r="8" spans="1:17" x14ac:dyDescent="0.35">
      <c r="A8" t="s">
        <v>127</v>
      </c>
      <c r="B8">
        <f>COUNTA(PBKS!A2:A15)</f>
        <v>14</v>
      </c>
      <c r="C8">
        <f>PBKS!F19</f>
        <v>773</v>
      </c>
      <c r="D8">
        <f>PBKS!F20</f>
        <v>21</v>
      </c>
      <c r="E8" s="7">
        <f>Table1[[#This Row],[Runs Scored]]/Table1[[#This Row],[No. of Matches]]</f>
        <v>55.214285714285715</v>
      </c>
      <c r="F8">
        <f>RANK(Table1[[#This Row],[Runs Scored]],Table1[Runs Scored])</f>
        <v>2</v>
      </c>
      <c r="G8">
        <f>Table1[[#This Row],[No. of Matches]]*6</f>
        <v>84</v>
      </c>
      <c r="H8">
        <f>Table1[[#This Row],[Runs Scored]]/Table1[[#This Row],[Overs]]</f>
        <v>9.2023809523809526</v>
      </c>
      <c r="J8" s="17" t="s">
        <v>127</v>
      </c>
      <c r="K8">
        <f>COUNTA(PBKS!A2:A15)</f>
        <v>14</v>
      </c>
      <c r="L8">
        <f>Table2[[#This Row],[No. of Matches]]*6</f>
        <v>84</v>
      </c>
      <c r="M8">
        <f>PBKS!J19</f>
        <v>660</v>
      </c>
      <c r="N8">
        <f>PBKS!J20</f>
        <v>22</v>
      </c>
      <c r="O8" s="2">
        <f>Table2[[#This Row],[Runs Conceded]]/Table2[[#This Row],[Overs Bowled]]</f>
        <v>7.8571428571428568</v>
      </c>
      <c r="P8">
        <f>RANK(Table2[[#This Row],[Wickets Taken]],Table2[Wickets Taken])</f>
        <v>4</v>
      </c>
      <c r="Q8">
        <f>RANK(Table2[[#This Row],[Runs Conceded]],Table2[Runs Conceded])</f>
        <v>7</v>
      </c>
    </row>
    <row r="9" spans="1:17" x14ac:dyDescent="0.35">
      <c r="A9" t="s">
        <v>128</v>
      </c>
      <c r="B9">
        <f>COUNTA(DC!A2:A15)</f>
        <v>14</v>
      </c>
      <c r="C9">
        <f>DC!F19</f>
        <v>758</v>
      </c>
      <c r="D9">
        <f>DC!F20</f>
        <v>23</v>
      </c>
      <c r="E9" s="7">
        <f>Table1[[#This Row],[Runs Scored]]/Table1[[#This Row],[No. of Matches]]</f>
        <v>54.142857142857146</v>
      </c>
      <c r="F9">
        <f>RANK(Table1[[#This Row],[Runs Scored]],Table1[Runs Scored])</f>
        <v>3</v>
      </c>
      <c r="G9">
        <f>Table1[[#This Row],[No. of Matches]]*6</f>
        <v>84</v>
      </c>
      <c r="H9">
        <f>Table1[[#This Row],[Runs Scored]]/Table1[[#This Row],[Overs]]</f>
        <v>9.0238095238095237</v>
      </c>
      <c r="J9" s="16" t="s">
        <v>128</v>
      </c>
      <c r="K9">
        <f>COUNTA(DC!A2:A15)</f>
        <v>14</v>
      </c>
      <c r="L9">
        <f>Table2[[#This Row],[No. of Matches]]*6</f>
        <v>84</v>
      </c>
      <c r="M9">
        <f>DC!J19</f>
        <v>621</v>
      </c>
      <c r="N9">
        <f>DC!J20</f>
        <v>18</v>
      </c>
      <c r="O9" s="2">
        <f>Table2[[#This Row],[Runs Conceded]]/Table2[[#This Row],[Overs Bowled]]</f>
        <v>7.3928571428571432</v>
      </c>
      <c r="P9">
        <f>RANK(Table2[[#This Row],[Wickets Taken]],Table2[Wickets Taken])</f>
        <v>10</v>
      </c>
      <c r="Q9">
        <f>RANK(Table2[[#This Row],[Runs Conceded]],Table2[Runs Conceded])</f>
        <v>10</v>
      </c>
    </row>
    <row r="10" spans="1:17" x14ac:dyDescent="0.35">
      <c r="A10" t="s">
        <v>129</v>
      </c>
      <c r="B10">
        <f>COUNTA(CSK!A2:A15)</f>
        <v>14</v>
      </c>
      <c r="C10">
        <f>CSK!F19</f>
        <v>630</v>
      </c>
      <c r="D10">
        <f>CSK!F20</f>
        <v>23</v>
      </c>
      <c r="E10" s="7">
        <f>Table1[[#This Row],[Runs Scored]]/Table1[[#This Row],[No. of Matches]]</f>
        <v>45</v>
      </c>
      <c r="F10">
        <f>RANK(Table1[[#This Row],[Runs Scored]],Table1[Runs Scored])</f>
        <v>7</v>
      </c>
      <c r="G10">
        <f>Table1[[#This Row],[No. of Matches]]*6</f>
        <v>84</v>
      </c>
      <c r="H10">
        <f>Table1[[#This Row],[Runs Scored]]/Table1[[#This Row],[Overs]]</f>
        <v>7.5</v>
      </c>
      <c r="J10" s="17" t="s">
        <v>129</v>
      </c>
      <c r="K10">
        <f>COUNTA(CSK!A2:A15)</f>
        <v>14</v>
      </c>
      <c r="L10">
        <f>Table2[[#This Row],[No. of Matches]]*6</f>
        <v>84</v>
      </c>
      <c r="M10">
        <f>CSK!J19</f>
        <v>680</v>
      </c>
      <c r="N10">
        <f>CSK!J20</f>
        <v>21</v>
      </c>
      <c r="O10" s="2">
        <f>Table2[[#This Row],[Runs Conceded]]/Table2[[#This Row],[Overs Bowled]]</f>
        <v>8.0952380952380949</v>
      </c>
      <c r="P10">
        <f>RANK(Table2[[#This Row],[Wickets Taken]],Table2[Wickets Taken])</f>
        <v>6</v>
      </c>
      <c r="Q10">
        <f>RANK(Table2[[#This Row],[Runs Conceded]],Table2[Runs Conceded])</f>
        <v>5</v>
      </c>
    </row>
    <row r="11" spans="1:17" x14ac:dyDescent="0.35">
      <c r="A11" s="14" t="s">
        <v>130</v>
      </c>
      <c r="B11" s="14">
        <f>LSG!C19</f>
        <v>15</v>
      </c>
      <c r="C11" s="14">
        <f>LSG!F19</f>
        <v>670</v>
      </c>
      <c r="D11" s="14">
        <f>LSG!F20</f>
        <v>25</v>
      </c>
      <c r="E11" s="15">
        <f>Table1[[#This Row],[Runs Scored]]/Table1[[#This Row],[No. of Matches]]</f>
        <v>44.666666666666664</v>
      </c>
      <c r="F11" s="14">
        <f>RANK(Table1[[#This Row],[Runs Scored]],Table1[Runs Scored])</f>
        <v>6</v>
      </c>
      <c r="G11">
        <f>Table1[[#This Row],[No. of Matches]]*6</f>
        <v>90</v>
      </c>
      <c r="H11">
        <f>Table1[[#This Row],[Runs Scored]]/Table1[[#This Row],[Overs]]</f>
        <v>7.4444444444444446</v>
      </c>
      <c r="J11" s="16" t="s">
        <v>130</v>
      </c>
      <c r="K11">
        <f>LSG!C19</f>
        <v>15</v>
      </c>
      <c r="L11">
        <f>Table2[[#This Row],[No. of Matches]]*6</f>
        <v>90</v>
      </c>
      <c r="M11">
        <f>LSG!J19</f>
        <v>735</v>
      </c>
      <c r="N11">
        <f>LSG!J20</f>
        <v>23</v>
      </c>
      <c r="O11" s="2">
        <f>Table2[[#This Row],[Runs Conceded]]/Table2[[#This Row],[Overs Bowled]]</f>
        <v>8.1666666666666661</v>
      </c>
      <c r="P11">
        <f>RANK(Table2[[#This Row],[Wickets Taken]],Table2[Wickets Taken])</f>
        <v>3</v>
      </c>
      <c r="Q11">
        <f>RANK(Table2[[#This Row],[Runs Conceded]],Table2[Runs Conceded])</f>
        <v>4</v>
      </c>
    </row>
    <row r="12" spans="1:17" x14ac:dyDescent="0.35">
      <c r="A12" s="14" t="s">
        <v>131</v>
      </c>
      <c r="B12" s="14">
        <f>GT!C19</f>
        <v>16</v>
      </c>
      <c r="C12" s="14">
        <f>GT!F19</f>
        <v>740</v>
      </c>
      <c r="D12" s="14">
        <f>GT!F20</f>
        <v>20</v>
      </c>
      <c r="E12" s="15">
        <f>Table1[[#This Row],[Runs Scored]]/Table1[[#This Row],[No. of Matches]]</f>
        <v>46.25</v>
      </c>
      <c r="F12" s="14">
        <f>RANK(Table1[[#This Row],[Runs Scored]],Table1[Runs Scored])</f>
        <v>4</v>
      </c>
      <c r="G12">
        <f>Table1[[#This Row],[No. of Matches]]*6</f>
        <v>96</v>
      </c>
      <c r="H12">
        <f>Table1[[#This Row],[Runs Scored]]/Table1[[#This Row],[Overs]]</f>
        <v>7.708333333333333</v>
      </c>
      <c r="J12" s="17" t="s">
        <v>131</v>
      </c>
      <c r="K12">
        <f>GT!C19</f>
        <v>16</v>
      </c>
      <c r="L12">
        <f>Table2[[#This Row],[No. of Matches]]*6</f>
        <v>96</v>
      </c>
      <c r="M12">
        <f>GT!J19</f>
        <v>738</v>
      </c>
      <c r="N12">
        <f>GT!J20</f>
        <v>27</v>
      </c>
      <c r="O12" s="2">
        <f>Table2[[#This Row],[Runs Conceded]]/Table2[[#This Row],[Overs Bowled]]</f>
        <v>7.6875</v>
      </c>
      <c r="P12">
        <f>RANK(Table2[[#This Row],[Wickets Taken]],Table2[Wickets Taken])</f>
        <v>1</v>
      </c>
      <c r="Q12">
        <f>RANK(Table2[[#This Row],[Runs Conceded]],Table2[Runs Conceded])</f>
        <v>3</v>
      </c>
    </row>
    <row r="13" spans="1:17" x14ac:dyDescent="0.35">
      <c r="O13" s="2"/>
    </row>
    <row r="14" spans="1:17" x14ac:dyDescent="0.35">
      <c r="E14" s="19"/>
      <c r="O14" s="2"/>
    </row>
    <row r="15" spans="1:17" x14ac:dyDescent="0.35">
      <c r="O15" s="2"/>
    </row>
    <row r="16" spans="1:17" x14ac:dyDescent="0.35">
      <c r="O16" s="2"/>
    </row>
    <row r="17" spans="15:15" x14ac:dyDescent="0.35">
      <c r="O17" s="2"/>
    </row>
  </sheetData>
  <phoneticPr fontId="5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1AAF-CDFD-4801-8DBB-1809EA4E2E78}">
  <sheetPr codeName="Sheet6"/>
  <dimension ref="A1:S20"/>
  <sheetViews>
    <sheetView workbookViewId="0">
      <selection activeCell="A2" sqref="A2:A18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22005</v>
      </c>
      <c r="B2">
        <v>2022</v>
      </c>
      <c r="C2" t="s">
        <v>37</v>
      </c>
      <c r="D2" s="1">
        <v>44649</v>
      </c>
      <c r="E2" t="s">
        <v>39</v>
      </c>
      <c r="F2">
        <v>58</v>
      </c>
      <c r="G2">
        <v>0</v>
      </c>
      <c r="H2" t="s">
        <v>38</v>
      </c>
      <c r="I2">
        <v>14</v>
      </c>
      <c r="J2">
        <v>3</v>
      </c>
      <c r="K2" t="s">
        <v>38</v>
      </c>
      <c r="L2" t="s">
        <v>22</v>
      </c>
      <c r="M2" t="s">
        <v>23</v>
      </c>
      <c r="N2">
        <v>0</v>
      </c>
      <c r="O2" t="s">
        <v>39</v>
      </c>
      <c r="P2">
        <v>61</v>
      </c>
      <c r="Q2">
        <v>0</v>
      </c>
      <c r="R2" t="s">
        <v>40</v>
      </c>
      <c r="S2" t="s">
        <v>41</v>
      </c>
    </row>
    <row r="3" spans="1:19" x14ac:dyDescent="0.35">
      <c r="A3">
        <v>22009</v>
      </c>
      <c r="B3">
        <v>2022</v>
      </c>
      <c r="C3" t="s">
        <v>19</v>
      </c>
      <c r="D3" s="1">
        <v>44653</v>
      </c>
      <c r="E3" t="s">
        <v>39</v>
      </c>
      <c r="F3">
        <v>48</v>
      </c>
      <c r="G3">
        <v>2</v>
      </c>
      <c r="H3" t="s">
        <v>27</v>
      </c>
      <c r="I3">
        <v>50</v>
      </c>
      <c r="J3">
        <v>2</v>
      </c>
      <c r="K3" t="s">
        <v>27</v>
      </c>
      <c r="L3" t="s">
        <v>22</v>
      </c>
      <c r="M3" t="s">
        <v>23</v>
      </c>
      <c r="N3">
        <v>0</v>
      </c>
      <c r="O3" t="s">
        <v>39</v>
      </c>
      <c r="P3">
        <v>23</v>
      </c>
      <c r="Q3">
        <v>0</v>
      </c>
      <c r="R3" t="s">
        <v>44</v>
      </c>
      <c r="S3" t="s">
        <v>33</v>
      </c>
    </row>
    <row r="4" spans="1:19" x14ac:dyDescent="0.35">
      <c r="A4">
        <v>22013</v>
      </c>
      <c r="B4">
        <v>2022</v>
      </c>
      <c r="C4" t="s">
        <v>19</v>
      </c>
      <c r="D4" s="1">
        <v>44656</v>
      </c>
      <c r="E4" t="s">
        <v>39</v>
      </c>
      <c r="F4">
        <v>35</v>
      </c>
      <c r="G4">
        <v>1</v>
      </c>
      <c r="H4" t="s">
        <v>31</v>
      </c>
      <c r="I4">
        <v>48</v>
      </c>
      <c r="J4">
        <v>0</v>
      </c>
      <c r="K4" t="str">
        <f>H4</f>
        <v>Royal Challengers Bangalore</v>
      </c>
      <c r="L4" t="s">
        <v>22</v>
      </c>
      <c r="M4" t="s">
        <v>23</v>
      </c>
      <c r="N4">
        <v>0</v>
      </c>
      <c r="O4" t="s">
        <v>31</v>
      </c>
      <c r="P4">
        <v>0</v>
      </c>
      <c r="Q4">
        <v>4</v>
      </c>
      <c r="R4" t="s">
        <v>48</v>
      </c>
      <c r="S4" t="s">
        <v>41</v>
      </c>
    </row>
    <row r="5" spans="1:19" x14ac:dyDescent="0.35">
      <c r="A5">
        <v>22020</v>
      </c>
      <c r="B5">
        <v>2022</v>
      </c>
      <c r="C5" t="s">
        <v>19</v>
      </c>
      <c r="D5" s="1">
        <v>44661</v>
      </c>
      <c r="E5" t="s">
        <v>39</v>
      </c>
      <c r="F5">
        <v>44</v>
      </c>
      <c r="G5">
        <v>1</v>
      </c>
      <c r="H5" t="s">
        <v>35</v>
      </c>
      <c r="I5">
        <v>31</v>
      </c>
      <c r="J5">
        <v>3</v>
      </c>
      <c r="K5" t="s">
        <v>35</v>
      </c>
      <c r="L5" t="s">
        <v>22</v>
      </c>
      <c r="M5" t="s">
        <v>23</v>
      </c>
      <c r="N5">
        <v>0</v>
      </c>
      <c r="O5" t="s">
        <v>39</v>
      </c>
      <c r="P5">
        <v>0</v>
      </c>
      <c r="Q5">
        <v>3</v>
      </c>
      <c r="R5" t="s">
        <v>54</v>
      </c>
      <c r="S5" t="s">
        <v>25</v>
      </c>
    </row>
    <row r="6" spans="1:19" x14ac:dyDescent="0.35">
      <c r="A6">
        <v>22024</v>
      </c>
      <c r="B6">
        <v>2022</v>
      </c>
      <c r="C6" t="s">
        <v>19</v>
      </c>
      <c r="D6" s="1">
        <v>44665</v>
      </c>
      <c r="E6" t="s">
        <v>39</v>
      </c>
      <c r="F6">
        <v>65</v>
      </c>
      <c r="G6">
        <v>3</v>
      </c>
      <c r="H6" t="s">
        <v>34</v>
      </c>
      <c r="I6">
        <v>42</v>
      </c>
      <c r="J6">
        <v>2</v>
      </c>
      <c r="K6" t="s">
        <v>39</v>
      </c>
      <c r="L6" t="s">
        <v>22</v>
      </c>
      <c r="M6" t="s">
        <v>23</v>
      </c>
      <c r="N6">
        <v>0</v>
      </c>
      <c r="O6" t="s">
        <v>34</v>
      </c>
      <c r="P6">
        <v>37</v>
      </c>
      <c r="Q6">
        <v>0</v>
      </c>
      <c r="R6" t="s">
        <v>58</v>
      </c>
      <c r="S6" t="str">
        <f>S4</f>
        <v>Maharastra Cricket Association, Pune</v>
      </c>
    </row>
    <row r="7" spans="1:19" x14ac:dyDescent="0.35">
      <c r="A7">
        <v>22030</v>
      </c>
      <c r="B7">
        <v>2022</v>
      </c>
      <c r="C7" t="s">
        <v>19</v>
      </c>
      <c r="D7" s="1">
        <v>44669</v>
      </c>
      <c r="E7" t="s">
        <v>39</v>
      </c>
      <c r="F7">
        <v>60</v>
      </c>
      <c r="G7">
        <v>0</v>
      </c>
      <c r="H7" t="s">
        <v>21</v>
      </c>
      <c r="I7">
        <v>57</v>
      </c>
      <c r="J7">
        <v>1</v>
      </c>
      <c r="K7" t="s">
        <v>21</v>
      </c>
      <c r="L7" t="s">
        <v>22</v>
      </c>
      <c r="M7" t="s">
        <v>23</v>
      </c>
      <c r="N7">
        <v>0</v>
      </c>
      <c r="O7" t="s">
        <v>39</v>
      </c>
      <c r="P7">
        <v>7</v>
      </c>
      <c r="Q7">
        <v>0</v>
      </c>
      <c r="R7" t="s">
        <v>54</v>
      </c>
      <c r="S7" t="s">
        <v>29</v>
      </c>
    </row>
    <row r="8" spans="1:19" x14ac:dyDescent="0.35">
      <c r="A8">
        <v>22034</v>
      </c>
      <c r="B8">
        <v>2022</v>
      </c>
      <c r="C8" t="s">
        <v>19</v>
      </c>
      <c r="D8" s="1">
        <v>44673</v>
      </c>
      <c r="E8" t="s">
        <v>39</v>
      </c>
      <c r="F8">
        <v>44</v>
      </c>
      <c r="G8">
        <v>0</v>
      </c>
      <c r="H8" t="s">
        <v>26</v>
      </c>
      <c r="I8">
        <v>55</v>
      </c>
      <c r="J8">
        <v>2</v>
      </c>
      <c r="K8" t="s">
        <v>26</v>
      </c>
      <c r="L8" t="s">
        <v>22</v>
      </c>
      <c r="M8" t="s">
        <v>23</v>
      </c>
      <c r="N8">
        <v>0</v>
      </c>
      <c r="O8" t="s">
        <v>39</v>
      </c>
      <c r="P8">
        <v>15</v>
      </c>
      <c r="Q8">
        <v>0</v>
      </c>
      <c r="R8" t="s">
        <v>44</v>
      </c>
      <c r="S8" t="s">
        <v>25</v>
      </c>
    </row>
    <row r="9" spans="1:19" x14ac:dyDescent="0.35">
      <c r="A9">
        <v>22039</v>
      </c>
      <c r="B9">
        <v>2022</v>
      </c>
      <c r="C9" t="s">
        <v>37</v>
      </c>
      <c r="D9" s="1">
        <v>44707</v>
      </c>
      <c r="E9" t="s">
        <v>39</v>
      </c>
      <c r="F9">
        <v>43</v>
      </c>
      <c r="G9">
        <v>3</v>
      </c>
      <c r="H9" t="s">
        <v>31</v>
      </c>
      <c r="I9">
        <v>37</v>
      </c>
      <c r="J9">
        <v>1</v>
      </c>
      <c r="K9" t="s">
        <v>31</v>
      </c>
      <c r="L9" t="s">
        <v>22</v>
      </c>
      <c r="M9" t="s">
        <v>23</v>
      </c>
      <c r="N9">
        <v>0</v>
      </c>
      <c r="O9" t="s">
        <v>39</v>
      </c>
      <c r="P9">
        <v>29</v>
      </c>
      <c r="Q9">
        <v>0</v>
      </c>
      <c r="R9" t="s">
        <v>69</v>
      </c>
      <c r="S9" t="s">
        <v>41</v>
      </c>
    </row>
    <row r="10" spans="1:19" x14ac:dyDescent="0.35">
      <c r="A10">
        <v>22044</v>
      </c>
      <c r="B10">
        <v>2022</v>
      </c>
      <c r="C10" t="s">
        <v>19</v>
      </c>
      <c r="D10" s="1">
        <f>D9</f>
        <v>44707</v>
      </c>
      <c r="E10" t="s">
        <v>39</v>
      </c>
      <c r="F10">
        <v>40</v>
      </c>
      <c r="G10">
        <v>1</v>
      </c>
      <c r="H10" t="s">
        <v>27</v>
      </c>
      <c r="I10">
        <v>41</v>
      </c>
      <c r="J10">
        <v>2</v>
      </c>
      <c r="K10" t="s">
        <v>27</v>
      </c>
      <c r="L10" t="s">
        <v>22</v>
      </c>
      <c r="M10" t="s">
        <v>23</v>
      </c>
      <c r="N10">
        <v>0</v>
      </c>
      <c r="O10" t="s">
        <v>27</v>
      </c>
      <c r="P10">
        <v>0</v>
      </c>
      <c r="Q10">
        <v>5</v>
      </c>
      <c r="R10" t="s">
        <v>72</v>
      </c>
      <c r="S10" t="s">
        <v>33</v>
      </c>
    </row>
    <row r="11" spans="1:19" x14ac:dyDescent="0.35">
      <c r="A11">
        <v>22047</v>
      </c>
      <c r="B11">
        <v>2022</v>
      </c>
      <c r="C11" t="s">
        <v>19</v>
      </c>
      <c r="D11" s="1">
        <v>44683</v>
      </c>
      <c r="E11" t="s">
        <v>39</v>
      </c>
      <c r="F11">
        <v>38</v>
      </c>
      <c r="G11">
        <v>1</v>
      </c>
      <c r="H11" t="s">
        <v>21</v>
      </c>
      <c r="I11">
        <v>32</v>
      </c>
      <c r="J11">
        <v>2</v>
      </c>
      <c r="K11" t="s">
        <v>21</v>
      </c>
      <c r="L11" t="s">
        <v>22</v>
      </c>
      <c r="M11" t="s">
        <v>23</v>
      </c>
      <c r="N11">
        <v>0</v>
      </c>
      <c r="O11" t="s">
        <v>21</v>
      </c>
      <c r="P11">
        <v>0</v>
      </c>
      <c r="Q11">
        <v>7</v>
      </c>
      <c r="R11" t="s">
        <v>76</v>
      </c>
      <c r="S11" t="s">
        <v>25</v>
      </c>
    </row>
    <row r="12" spans="1:19" x14ac:dyDescent="0.35">
      <c r="A12">
        <v>22052</v>
      </c>
      <c r="B12">
        <v>2022</v>
      </c>
      <c r="C12" t="s">
        <v>19</v>
      </c>
      <c r="D12" s="1">
        <v>44688</v>
      </c>
      <c r="E12" t="s">
        <v>39</v>
      </c>
      <c r="F12">
        <v>67</v>
      </c>
      <c r="G12">
        <v>1</v>
      </c>
      <c r="H12" t="s">
        <v>30</v>
      </c>
      <c r="I12">
        <v>48</v>
      </c>
      <c r="J12">
        <v>1</v>
      </c>
      <c r="K12" t="s">
        <v>30</v>
      </c>
      <c r="L12" t="s">
        <v>65</v>
      </c>
      <c r="M12" t="s">
        <v>23</v>
      </c>
      <c r="N12">
        <v>0</v>
      </c>
      <c r="O12" t="s">
        <v>39</v>
      </c>
      <c r="P12">
        <v>0</v>
      </c>
      <c r="Q12">
        <v>6</v>
      </c>
      <c r="R12" t="s">
        <v>81</v>
      </c>
      <c r="S12" t="s">
        <v>25</v>
      </c>
    </row>
    <row r="13" spans="1:19" x14ac:dyDescent="0.35">
      <c r="A13">
        <v>22058</v>
      </c>
      <c r="B13">
        <v>2022</v>
      </c>
      <c r="C13" t="s">
        <v>19</v>
      </c>
      <c r="D13" s="1">
        <v>44692</v>
      </c>
      <c r="E13" t="s">
        <v>39</v>
      </c>
      <c r="F13">
        <v>43</v>
      </c>
      <c r="G13">
        <v>1</v>
      </c>
      <c r="H13" t="s">
        <v>26</v>
      </c>
      <c r="I13">
        <v>38</v>
      </c>
      <c r="J13">
        <v>1</v>
      </c>
      <c r="K13" t="s">
        <v>26</v>
      </c>
      <c r="L13" t="s">
        <v>22</v>
      </c>
      <c r="M13" t="s">
        <v>23</v>
      </c>
      <c r="N13">
        <v>0</v>
      </c>
      <c r="O13" t="s">
        <v>26</v>
      </c>
      <c r="P13">
        <v>0</v>
      </c>
      <c r="Q13">
        <v>8</v>
      </c>
      <c r="R13" t="s">
        <v>84</v>
      </c>
      <c r="S13" t="s">
        <v>33</v>
      </c>
    </row>
    <row r="14" spans="1:19" x14ac:dyDescent="0.35">
      <c r="A14">
        <v>22063</v>
      </c>
      <c r="B14">
        <v>2022</v>
      </c>
      <c r="C14" t="s">
        <v>19</v>
      </c>
      <c r="D14" s="1">
        <f>D13</f>
        <v>44692</v>
      </c>
      <c r="E14" t="s">
        <v>39</v>
      </c>
      <c r="F14">
        <v>51</v>
      </c>
      <c r="G14">
        <v>1</v>
      </c>
      <c r="H14" t="s">
        <v>35</v>
      </c>
      <c r="I14">
        <v>34</v>
      </c>
      <c r="J14">
        <v>3</v>
      </c>
      <c r="K14" t="s">
        <v>39</v>
      </c>
      <c r="L14" t="s">
        <v>65</v>
      </c>
      <c r="M14" t="s">
        <v>23</v>
      </c>
      <c r="N14">
        <v>0</v>
      </c>
      <c r="O14" t="s">
        <v>39</v>
      </c>
      <c r="P14">
        <v>24</v>
      </c>
      <c r="Q14">
        <v>0</v>
      </c>
      <c r="R14" t="s">
        <v>89</v>
      </c>
      <c r="S14" t="s">
        <v>29</v>
      </c>
    </row>
    <row r="15" spans="1:19" x14ac:dyDescent="0.35">
      <c r="A15">
        <v>22068</v>
      </c>
      <c r="B15">
        <v>2022</v>
      </c>
      <c r="C15" t="s">
        <v>19</v>
      </c>
      <c r="D15" s="1">
        <v>44701</v>
      </c>
      <c r="E15" t="s">
        <v>39</v>
      </c>
      <c r="F15">
        <v>52</v>
      </c>
      <c r="G15">
        <v>1</v>
      </c>
      <c r="H15" t="s">
        <v>20</v>
      </c>
      <c r="I15">
        <v>75</v>
      </c>
      <c r="J15">
        <v>1</v>
      </c>
      <c r="K15" t="s">
        <v>20</v>
      </c>
      <c r="L15" t="s">
        <v>65</v>
      </c>
      <c r="M15" t="s">
        <v>23</v>
      </c>
      <c r="N15">
        <v>0</v>
      </c>
      <c r="O15" t="s">
        <v>39</v>
      </c>
      <c r="P15">
        <v>5</v>
      </c>
      <c r="Q15">
        <v>0</v>
      </c>
      <c r="R15" t="s">
        <v>92</v>
      </c>
      <c r="S15" t="s">
        <v>29</v>
      </c>
    </row>
    <row r="16" spans="1:19" x14ac:dyDescent="0.35">
      <c r="A16">
        <v>22071</v>
      </c>
      <c r="B16">
        <v>2022</v>
      </c>
      <c r="C16" t="s">
        <v>94</v>
      </c>
      <c r="D16" s="1">
        <v>44705</v>
      </c>
      <c r="E16" t="s">
        <v>39</v>
      </c>
      <c r="F16">
        <v>55</v>
      </c>
      <c r="G16">
        <v>1</v>
      </c>
      <c r="H16" t="s">
        <v>34</v>
      </c>
      <c r="I16">
        <v>64</v>
      </c>
      <c r="J16">
        <v>1</v>
      </c>
      <c r="K16" t="s">
        <v>34</v>
      </c>
      <c r="L16" t="s">
        <v>22</v>
      </c>
      <c r="M16" t="s">
        <v>23</v>
      </c>
      <c r="N16">
        <v>0</v>
      </c>
      <c r="O16" t="s">
        <v>34</v>
      </c>
      <c r="P16">
        <v>0</v>
      </c>
      <c r="Q16">
        <v>7</v>
      </c>
      <c r="R16" t="s">
        <v>62</v>
      </c>
      <c r="S16" t="s">
        <v>95</v>
      </c>
    </row>
    <row r="17" spans="1:19" x14ac:dyDescent="0.35">
      <c r="A17">
        <v>22073</v>
      </c>
      <c r="B17">
        <v>2022</v>
      </c>
      <c r="C17" t="s">
        <v>97</v>
      </c>
      <c r="D17" s="1">
        <v>44708</v>
      </c>
      <c r="E17" t="s">
        <v>39</v>
      </c>
      <c r="F17">
        <v>67</v>
      </c>
      <c r="G17">
        <v>1</v>
      </c>
      <c r="H17" t="s">
        <v>31</v>
      </c>
      <c r="I17">
        <v>46</v>
      </c>
      <c r="J17">
        <v>1</v>
      </c>
      <c r="K17" t="s">
        <v>39</v>
      </c>
      <c r="L17" t="s">
        <v>22</v>
      </c>
      <c r="M17" t="s">
        <v>23</v>
      </c>
      <c r="N17">
        <v>0</v>
      </c>
      <c r="O17" t="s">
        <v>39</v>
      </c>
      <c r="P17">
        <v>0</v>
      </c>
      <c r="Q17">
        <v>7</v>
      </c>
      <c r="R17" t="s">
        <v>44</v>
      </c>
      <c r="S17" t="s">
        <v>98</v>
      </c>
    </row>
    <row r="18" spans="1:19" x14ac:dyDescent="0.35">
      <c r="A18">
        <v>22074</v>
      </c>
      <c r="B18">
        <v>2022</v>
      </c>
      <c r="C18" t="s">
        <v>97</v>
      </c>
      <c r="D18" s="1">
        <v>44710</v>
      </c>
      <c r="E18" t="s">
        <v>39</v>
      </c>
      <c r="F18">
        <v>44</v>
      </c>
      <c r="G18">
        <v>1</v>
      </c>
      <c r="H18" t="s">
        <v>34</v>
      </c>
      <c r="I18">
        <v>31</v>
      </c>
      <c r="J18">
        <v>1</v>
      </c>
      <c r="K18" t="s">
        <v>39</v>
      </c>
      <c r="L18" t="s">
        <v>65</v>
      </c>
      <c r="M18" t="s">
        <v>23</v>
      </c>
      <c r="N18">
        <v>0</v>
      </c>
      <c r="O18" t="s">
        <v>34</v>
      </c>
      <c r="P18">
        <v>0</v>
      </c>
      <c r="Q18">
        <v>7</v>
      </c>
      <c r="R18" t="s">
        <v>58</v>
      </c>
      <c r="S18" t="s">
        <v>98</v>
      </c>
    </row>
    <row r="19" spans="1:19" x14ac:dyDescent="0.35">
      <c r="B19" t="s">
        <v>99</v>
      </c>
      <c r="C19">
        <f>COUNT(A2:A18)</f>
        <v>17</v>
      </c>
      <c r="E19" t="s">
        <v>100</v>
      </c>
      <c r="F19">
        <f>SUM(F2:F18)</f>
        <v>854</v>
      </c>
      <c r="I19" t="s">
        <v>101</v>
      </c>
      <c r="J19">
        <f>SUM(I2:I18)</f>
        <v>743</v>
      </c>
    </row>
    <row r="20" spans="1:19" x14ac:dyDescent="0.35">
      <c r="E20" t="s">
        <v>102</v>
      </c>
      <c r="F20">
        <f>SUM(G2:G18)</f>
        <v>19</v>
      </c>
      <c r="I20" t="s">
        <v>103</v>
      </c>
      <c r="J20">
        <f>SUM(J2:J18)</f>
        <v>27</v>
      </c>
    </row>
  </sheetData>
  <autoFilter ref="A1:S17" xr:uid="{D1D01AAF-CDFD-4801-8DBB-1809EA4E2E78}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DCB755E-CCA0-482D-9C82-80636B00FC2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RR!G2:G2</xm:f>
              <xm:sqref>H2</xm:sqref>
            </x14:sparkline>
            <x14:sparkline>
              <xm:f>RR!G3:G3</xm:f>
              <xm:sqref>H3</xm:sqref>
            </x14:sparkline>
            <x14:sparkline>
              <xm:f>RR!G4:G4</xm:f>
              <xm:sqref>H4</xm:sqref>
            </x14:sparkline>
            <x14:sparkline>
              <xm:f>RR!G5:G5</xm:f>
              <xm:sqref>H5</xm:sqref>
            </x14:sparkline>
            <x14:sparkline>
              <xm:f>RR!G6:G6</xm:f>
              <xm:sqref>H6</xm:sqref>
            </x14:sparkline>
            <x14:sparkline>
              <xm:f>RR!G7:G7</xm:f>
              <xm:sqref>H7</xm:sqref>
            </x14:sparkline>
            <x14:sparkline>
              <xm:f>RR!G8:G8</xm:f>
              <xm:sqref>H8</xm:sqref>
            </x14:sparkline>
            <x14:sparkline>
              <xm:f>RR!G9:G9</xm:f>
              <xm:sqref>H9</xm:sqref>
            </x14:sparkline>
            <x14:sparkline>
              <xm:f>RR!G10:G10</xm:f>
              <xm:sqref>H10</xm:sqref>
            </x14:sparkline>
            <x14:sparkline>
              <xm:f>RR!G11:G11</xm:f>
              <xm:sqref>H11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11EB-47C4-439F-8181-711D73A883A3}">
  <sheetPr codeName="Sheet11"/>
  <dimension ref="A1:S20"/>
  <sheetViews>
    <sheetView workbookViewId="0">
      <selection activeCell="A2" sqref="A2:A17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22003</v>
      </c>
      <c r="B2">
        <v>2022</v>
      </c>
      <c r="C2" t="s">
        <v>19</v>
      </c>
      <c r="D2" s="1">
        <v>44647</v>
      </c>
      <c r="E2" t="s">
        <v>31</v>
      </c>
      <c r="F2">
        <v>41</v>
      </c>
      <c r="G2">
        <v>0</v>
      </c>
      <c r="H2" t="s">
        <v>30</v>
      </c>
      <c r="I2">
        <v>63</v>
      </c>
      <c r="J2">
        <v>0</v>
      </c>
      <c r="K2" t="s">
        <v>30</v>
      </c>
      <c r="L2" t="s">
        <v>22</v>
      </c>
      <c r="M2" t="s">
        <v>23</v>
      </c>
      <c r="N2">
        <v>0</v>
      </c>
      <c r="O2" t="s">
        <v>30</v>
      </c>
      <c r="P2">
        <v>0</v>
      </c>
      <c r="Q2">
        <v>5</v>
      </c>
      <c r="R2" t="s">
        <v>32</v>
      </c>
      <c r="S2" t="s">
        <v>33</v>
      </c>
    </row>
    <row r="3" spans="1:19" x14ac:dyDescent="0.35">
      <c r="A3">
        <f>KKR!A3</f>
        <v>22006</v>
      </c>
      <c r="B3">
        <v>2022</v>
      </c>
      <c r="C3" t="s">
        <v>19</v>
      </c>
      <c r="D3" s="1">
        <v>44650</v>
      </c>
      <c r="E3" t="s">
        <v>31</v>
      </c>
      <c r="F3">
        <v>36</v>
      </c>
      <c r="G3">
        <v>3</v>
      </c>
      <c r="H3" t="s">
        <v>21</v>
      </c>
      <c r="I3">
        <v>44</v>
      </c>
      <c r="J3">
        <v>3</v>
      </c>
      <c r="K3" t="str">
        <f>E3</f>
        <v>Royal Challengers Bangalore</v>
      </c>
      <c r="L3" t="s">
        <v>22</v>
      </c>
      <c r="M3" t="s">
        <v>23</v>
      </c>
      <c r="N3">
        <v>0</v>
      </c>
      <c r="O3" t="s">
        <v>31</v>
      </c>
      <c r="P3">
        <v>0</v>
      </c>
      <c r="Q3">
        <v>3</v>
      </c>
      <c r="R3" t="s">
        <v>42</v>
      </c>
      <c r="S3" t="s">
        <v>33</v>
      </c>
    </row>
    <row r="4" spans="1:19" x14ac:dyDescent="0.35">
      <c r="A4">
        <v>22013</v>
      </c>
      <c r="B4">
        <v>2022</v>
      </c>
      <c r="C4" t="s">
        <v>19</v>
      </c>
      <c r="D4" s="1">
        <v>44656</v>
      </c>
      <c r="E4" t="s">
        <v>31</v>
      </c>
      <c r="F4">
        <v>48</v>
      </c>
      <c r="G4">
        <v>0</v>
      </c>
      <c r="H4" t="s">
        <v>39</v>
      </c>
      <c r="I4">
        <v>35</v>
      </c>
      <c r="J4">
        <v>1</v>
      </c>
      <c r="K4" t="s">
        <v>31</v>
      </c>
      <c r="L4" t="s">
        <v>22</v>
      </c>
      <c r="M4" t="s">
        <v>23</v>
      </c>
      <c r="N4">
        <v>0</v>
      </c>
      <c r="O4" t="s">
        <v>31</v>
      </c>
      <c r="P4">
        <v>0</v>
      </c>
      <c r="Q4">
        <v>4</v>
      </c>
      <c r="R4" t="s">
        <v>48</v>
      </c>
      <c r="S4" t="s">
        <v>25</v>
      </c>
    </row>
    <row r="5" spans="1:19" x14ac:dyDescent="0.35">
      <c r="A5">
        <v>22018</v>
      </c>
      <c r="B5">
        <v>2022</v>
      </c>
      <c r="C5" t="s">
        <v>19</v>
      </c>
      <c r="D5" s="1">
        <v>44660</v>
      </c>
      <c r="E5" t="s">
        <v>31</v>
      </c>
      <c r="F5">
        <v>30</v>
      </c>
      <c r="G5">
        <v>0</v>
      </c>
      <c r="H5" t="s">
        <v>27</v>
      </c>
      <c r="I5">
        <v>49</v>
      </c>
      <c r="J5">
        <v>0</v>
      </c>
      <c r="K5" t="s">
        <v>31</v>
      </c>
      <c r="L5" t="s">
        <v>22</v>
      </c>
      <c r="M5" t="s">
        <v>23</v>
      </c>
      <c r="N5">
        <v>0</v>
      </c>
      <c r="O5" t="s">
        <v>31</v>
      </c>
      <c r="P5">
        <v>0</v>
      </c>
      <c r="Q5">
        <v>7</v>
      </c>
      <c r="R5" t="s">
        <v>53</v>
      </c>
      <c r="S5" t="s">
        <v>41</v>
      </c>
    </row>
    <row r="6" spans="1:19" x14ac:dyDescent="0.35">
      <c r="A6">
        <v>22022</v>
      </c>
      <c r="B6">
        <v>2022</v>
      </c>
      <c r="C6" t="s">
        <v>19</v>
      </c>
      <c r="D6" s="1">
        <v>44663</v>
      </c>
      <c r="E6" t="s">
        <v>31</v>
      </c>
      <c r="F6">
        <v>42</v>
      </c>
      <c r="G6">
        <v>3</v>
      </c>
      <c r="H6" t="s">
        <v>20</v>
      </c>
      <c r="I6">
        <v>35</v>
      </c>
      <c r="J6">
        <v>1</v>
      </c>
      <c r="K6" t="s">
        <v>31</v>
      </c>
      <c r="L6" t="s">
        <v>22</v>
      </c>
      <c r="M6" t="s">
        <v>23</v>
      </c>
      <c r="N6">
        <v>0</v>
      </c>
      <c r="O6" t="s">
        <v>20</v>
      </c>
      <c r="P6">
        <v>23</v>
      </c>
      <c r="Q6">
        <v>0</v>
      </c>
      <c r="R6" t="s">
        <v>56</v>
      </c>
      <c r="S6" t="s">
        <v>33</v>
      </c>
    </row>
    <row r="7" spans="1:19" x14ac:dyDescent="0.35">
      <c r="A7">
        <v>22027</v>
      </c>
      <c r="B7">
        <v>2022</v>
      </c>
      <c r="C7" t="s">
        <v>19</v>
      </c>
      <c r="D7" s="1">
        <f>D6</f>
        <v>44663</v>
      </c>
      <c r="E7" t="s">
        <v>31</v>
      </c>
      <c r="F7">
        <v>40</v>
      </c>
      <c r="G7">
        <v>2</v>
      </c>
      <c r="H7" t="s">
        <v>26</v>
      </c>
      <c r="I7">
        <v>57</v>
      </c>
      <c r="J7">
        <v>1</v>
      </c>
      <c r="K7" t="s">
        <v>26</v>
      </c>
      <c r="L7" t="s">
        <v>22</v>
      </c>
      <c r="M7" t="s">
        <v>23</v>
      </c>
      <c r="N7">
        <v>0</v>
      </c>
      <c r="O7" t="s">
        <v>31</v>
      </c>
      <c r="P7">
        <v>16</v>
      </c>
      <c r="Q7">
        <v>0</v>
      </c>
      <c r="R7" t="s">
        <v>48</v>
      </c>
      <c r="S7" t="s">
        <v>25</v>
      </c>
    </row>
    <row r="8" spans="1:19" x14ac:dyDescent="0.35">
      <c r="A8">
        <v>22031</v>
      </c>
      <c r="B8">
        <v>2022</v>
      </c>
      <c r="C8" t="s">
        <v>19</v>
      </c>
      <c r="D8" s="1">
        <v>44670</v>
      </c>
      <c r="E8" t="s">
        <v>31</v>
      </c>
      <c r="F8">
        <v>47</v>
      </c>
      <c r="G8">
        <v>3</v>
      </c>
      <c r="H8" t="s">
        <v>35</v>
      </c>
      <c r="I8">
        <v>44</v>
      </c>
      <c r="J8">
        <v>2</v>
      </c>
      <c r="K8" t="s">
        <v>35</v>
      </c>
      <c r="L8" t="s">
        <v>22</v>
      </c>
      <c r="M8" t="s">
        <v>23</v>
      </c>
      <c r="N8">
        <v>0</v>
      </c>
      <c r="O8" t="s">
        <v>31</v>
      </c>
      <c r="P8">
        <v>18</v>
      </c>
      <c r="Q8">
        <v>0</v>
      </c>
      <c r="R8" t="s">
        <v>63</v>
      </c>
      <c r="S8" t="s">
        <v>33</v>
      </c>
    </row>
    <row r="9" spans="1:19" x14ac:dyDescent="0.35">
      <c r="A9">
        <v>22036</v>
      </c>
      <c r="B9">
        <v>2022</v>
      </c>
      <c r="C9" t="s">
        <v>19</v>
      </c>
      <c r="D9" s="1">
        <f>D8</f>
        <v>44670</v>
      </c>
      <c r="E9" t="s">
        <v>31</v>
      </c>
      <c r="F9">
        <v>31</v>
      </c>
      <c r="G9">
        <v>4</v>
      </c>
      <c r="H9" t="s">
        <v>38</v>
      </c>
      <c r="I9">
        <v>56</v>
      </c>
      <c r="J9">
        <v>0</v>
      </c>
      <c r="K9" t="s">
        <v>38</v>
      </c>
      <c r="L9" t="s">
        <v>22</v>
      </c>
      <c r="M9" t="s">
        <v>23</v>
      </c>
      <c r="N9">
        <v>0</v>
      </c>
      <c r="O9" t="s">
        <v>38</v>
      </c>
      <c r="P9">
        <v>0</v>
      </c>
      <c r="Q9">
        <v>9</v>
      </c>
      <c r="R9" t="s">
        <v>67</v>
      </c>
      <c r="S9" t="s">
        <v>29</v>
      </c>
    </row>
    <row r="10" spans="1:19" x14ac:dyDescent="0.35">
      <c r="A10">
        <v>22039</v>
      </c>
      <c r="B10">
        <v>2022</v>
      </c>
      <c r="C10" t="s">
        <v>37</v>
      </c>
      <c r="D10" s="1">
        <v>44707</v>
      </c>
      <c r="E10" t="s">
        <v>31</v>
      </c>
      <c r="F10">
        <v>37</v>
      </c>
      <c r="G10">
        <v>1</v>
      </c>
      <c r="H10" t="s">
        <v>39</v>
      </c>
      <c r="I10">
        <v>43</v>
      </c>
      <c r="J10">
        <v>3</v>
      </c>
      <c r="K10" t="s">
        <v>31</v>
      </c>
      <c r="L10" t="s">
        <v>22</v>
      </c>
      <c r="M10" t="s">
        <v>23</v>
      </c>
      <c r="N10">
        <v>0</v>
      </c>
      <c r="O10" t="s">
        <v>39</v>
      </c>
      <c r="P10">
        <v>29</v>
      </c>
      <c r="Q10">
        <v>0</v>
      </c>
      <c r="R10" t="s">
        <v>69</v>
      </c>
      <c r="S10" t="s">
        <v>41</v>
      </c>
    </row>
    <row r="11" spans="1:19" x14ac:dyDescent="0.35">
      <c r="A11">
        <v>22043</v>
      </c>
      <c r="B11">
        <v>2022</v>
      </c>
      <c r="C11" t="s">
        <v>19</v>
      </c>
      <c r="D11" s="1">
        <v>44681</v>
      </c>
      <c r="E11" t="s">
        <v>31</v>
      </c>
      <c r="F11">
        <v>43</v>
      </c>
      <c r="G11">
        <v>1</v>
      </c>
      <c r="H11" t="s">
        <v>34</v>
      </c>
      <c r="I11">
        <v>46</v>
      </c>
      <c r="J11">
        <v>0</v>
      </c>
      <c r="K11" t="s">
        <v>31</v>
      </c>
      <c r="L11" t="s">
        <v>65</v>
      </c>
      <c r="M11" t="s">
        <v>23</v>
      </c>
      <c r="N11">
        <v>0</v>
      </c>
      <c r="O11" t="s">
        <v>34</v>
      </c>
      <c r="P11">
        <v>0</v>
      </c>
      <c r="Q11">
        <v>6</v>
      </c>
      <c r="R11" t="s">
        <v>71</v>
      </c>
      <c r="S11" t="s">
        <v>29</v>
      </c>
    </row>
    <row r="12" spans="1:19" x14ac:dyDescent="0.35">
      <c r="A12">
        <v>22049</v>
      </c>
      <c r="B12">
        <v>2022</v>
      </c>
      <c r="C12" t="s">
        <v>37</v>
      </c>
      <c r="D12" s="1">
        <v>44685</v>
      </c>
      <c r="E12" t="s">
        <v>31</v>
      </c>
      <c r="F12">
        <v>57</v>
      </c>
      <c r="G12">
        <v>0</v>
      </c>
      <c r="H12" t="s">
        <v>20</v>
      </c>
      <c r="I12">
        <v>51</v>
      </c>
      <c r="J12">
        <v>0</v>
      </c>
      <c r="K12" t="s">
        <v>20</v>
      </c>
      <c r="L12" t="s">
        <v>22</v>
      </c>
      <c r="M12" t="s">
        <v>23</v>
      </c>
      <c r="N12">
        <v>0</v>
      </c>
      <c r="O12" t="s">
        <v>31</v>
      </c>
      <c r="P12">
        <v>13</v>
      </c>
      <c r="Q12">
        <v>0</v>
      </c>
      <c r="R12" t="s">
        <v>78</v>
      </c>
      <c r="S12" t="s">
        <v>41</v>
      </c>
    </row>
    <row r="13" spans="1:19" x14ac:dyDescent="0.35">
      <c r="A13">
        <v>22054</v>
      </c>
      <c r="B13">
        <v>2022</v>
      </c>
      <c r="C13" t="s">
        <v>19</v>
      </c>
      <c r="D13" s="1">
        <v>44689</v>
      </c>
      <c r="E13" t="s">
        <v>31</v>
      </c>
      <c r="F13">
        <v>47</v>
      </c>
      <c r="G13">
        <v>1</v>
      </c>
      <c r="H13" t="s">
        <v>38</v>
      </c>
      <c r="I13">
        <v>39</v>
      </c>
      <c r="J13">
        <v>2</v>
      </c>
      <c r="K13" t="s">
        <v>31</v>
      </c>
      <c r="L13" t="s">
        <v>65</v>
      </c>
      <c r="M13" t="s">
        <v>23</v>
      </c>
      <c r="N13">
        <v>0</v>
      </c>
      <c r="O13" t="s">
        <v>31</v>
      </c>
      <c r="P13">
        <v>67</v>
      </c>
      <c r="Q13">
        <v>0</v>
      </c>
      <c r="R13" t="s">
        <v>42</v>
      </c>
      <c r="S13" t="s">
        <v>25</v>
      </c>
    </row>
    <row r="14" spans="1:19" x14ac:dyDescent="0.35">
      <c r="A14">
        <v>22060</v>
      </c>
      <c r="B14">
        <v>2022</v>
      </c>
      <c r="C14" t="s">
        <v>19</v>
      </c>
      <c r="D14" s="1">
        <v>44694</v>
      </c>
      <c r="E14" t="s">
        <v>31</v>
      </c>
      <c r="F14">
        <v>44</v>
      </c>
      <c r="G14">
        <v>3</v>
      </c>
      <c r="H14" t="s">
        <v>30</v>
      </c>
      <c r="I14">
        <v>83</v>
      </c>
      <c r="J14">
        <v>1</v>
      </c>
      <c r="K14" t="s">
        <v>31</v>
      </c>
      <c r="L14" t="s">
        <v>22</v>
      </c>
      <c r="M14" t="s">
        <v>23</v>
      </c>
      <c r="N14">
        <v>0</v>
      </c>
      <c r="O14" t="s">
        <v>30</v>
      </c>
      <c r="P14">
        <v>54</v>
      </c>
      <c r="Q14">
        <v>0</v>
      </c>
      <c r="R14" t="s">
        <v>86</v>
      </c>
      <c r="S14" t="s">
        <v>29</v>
      </c>
    </row>
    <row r="15" spans="1:19" x14ac:dyDescent="0.35">
      <c r="A15">
        <v>22067</v>
      </c>
      <c r="B15">
        <v>2022</v>
      </c>
      <c r="C15" t="s">
        <v>19</v>
      </c>
      <c r="D15" s="1">
        <v>44700</v>
      </c>
      <c r="E15" t="s">
        <v>31</v>
      </c>
      <c r="F15">
        <v>55</v>
      </c>
      <c r="G15">
        <v>0</v>
      </c>
      <c r="H15" t="s">
        <v>34</v>
      </c>
      <c r="I15">
        <v>38</v>
      </c>
      <c r="J15">
        <v>2</v>
      </c>
      <c r="K15" t="s">
        <v>34</v>
      </c>
      <c r="L15" t="s">
        <v>65</v>
      </c>
      <c r="M15" t="s">
        <v>23</v>
      </c>
      <c r="N15">
        <v>0</v>
      </c>
      <c r="O15" t="s">
        <v>31</v>
      </c>
      <c r="P15">
        <v>0</v>
      </c>
      <c r="Q15">
        <v>8</v>
      </c>
      <c r="R15" t="s">
        <v>91</v>
      </c>
      <c r="S15" t="s">
        <v>25</v>
      </c>
    </row>
    <row r="16" spans="1:19" x14ac:dyDescent="0.35">
      <c r="A16">
        <v>22072</v>
      </c>
      <c r="B16">
        <v>2022</v>
      </c>
      <c r="C16" t="s">
        <v>94</v>
      </c>
      <c r="D16" s="1">
        <v>44706</v>
      </c>
      <c r="E16" t="s">
        <v>31</v>
      </c>
      <c r="F16">
        <v>52</v>
      </c>
      <c r="G16">
        <v>1</v>
      </c>
      <c r="H16" t="s">
        <v>35</v>
      </c>
      <c r="I16">
        <v>62</v>
      </c>
      <c r="J16">
        <v>2</v>
      </c>
      <c r="K16" t="s">
        <v>35</v>
      </c>
      <c r="L16" t="s">
        <v>22</v>
      </c>
      <c r="M16" t="s">
        <v>23</v>
      </c>
      <c r="N16">
        <v>0</v>
      </c>
      <c r="O16" t="s">
        <v>31</v>
      </c>
      <c r="P16">
        <v>14</v>
      </c>
      <c r="Q16">
        <v>0</v>
      </c>
      <c r="R16" t="s">
        <v>96</v>
      </c>
      <c r="S16" t="s">
        <v>95</v>
      </c>
    </row>
    <row r="17" spans="1:19" x14ac:dyDescent="0.35">
      <c r="A17">
        <v>22073</v>
      </c>
      <c r="B17">
        <v>2022</v>
      </c>
      <c r="C17" t="s">
        <v>97</v>
      </c>
      <c r="D17" s="1">
        <v>44708</v>
      </c>
      <c r="E17" t="s">
        <v>31</v>
      </c>
      <c r="F17">
        <v>46</v>
      </c>
      <c r="G17">
        <v>1</v>
      </c>
      <c r="H17" t="s">
        <v>39</v>
      </c>
      <c r="I17">
        <v>67</v>
      </c>
      <c r="J17">
        <v>1</v>
      </c>
      <c r="K17" t="s">
        <v>39</v>
      </c>
      <c r="L17" t="s">
        <v>22</v>
      </c>
      <c r="M17" t="s">
        <v>23</v>
      </c>
      <c r="N17">
        <v>0</v>
      </c>
      <c r="O17" t="s">
        <v>39</v>
      </c>
      <c r="P17">
        <v>0</v>
      </c>
      <c r="Q17">
        <v>7</v>
      </c>
      <c r="R17" t="s">
        <v>44</v>
      </c>
      <c r="S17" t="s">
        <v>98</v>
      </c>
    </row>
    <row r="19" spans="1:19" x14ac:dyDescent="0.35">
      <c r="B19" t="s">
        <v>99</v>
      </c>
      <c r="C19">
        <f>COUNT(A2:A17)</f>
        <v>16</v>
      </c>
      <c r="E19" t="s">
        <v>100</v>
      </c>
      <c r="F19">
        <f>SUM(F2:F17)</f>
        <v>696</v>
      </c>
      <c r="I19" t="s">
        <v>101</v>
      </c>
      <c r="J19">
        <f>SUM(I2:I17)</f>
        <v>812</v>
      </c>
    </row>
    <row r="20" spans="1:19" x14ac:dyDescent="0.35">
      <c r="E20" t="s">
        <v>102</v>
      </c>
      <c r="F20">
        <f>SUM(G2:G17)</f>
        <v>23</v>
      </c>
      <c r="I20" t="s">
        <v>103</v>
      </c>
      <c r="J20">
        <f>SUM(J2:J17)</f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418E-7BB4-478E-A433-2B6F5D7819F0}">
  <sheetPr codeName="Sheet4"/>
  <dimension ref="A1:S20"/>
  <sheetViews>
    <sheetView workbookViewId="0"/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22001</v>
      </c>
      <c r="B2">
        <v>2022</v>
      </c>
      <c r="C2" t="s">
        <v>19</v>
      </c>
      <c r="D2" s="1">
        <v>44646</v>
      </c>
      <c r="E2" t="s">
        <v>20</v>
      </c>
      <c r="F2">
        <v>35</v>
      </c>
      <c r="G2">
        <v>2</v>
      </c>
      <c r="H2" t="s">
        <v>21</v>
      </c>
      <c r="I2">
        <v>43</v>
      </c>
      <c r="J2">
        <v>0</v>
      </c>
      <c r="K2" t="s">
        <v>21</v>
      </c>
      <c r="L2" t="s">
        <v>22</v>
      </c>
      <c r="M2" t="s">
        <v>23</v>
      </c>
      <c r="N2">
        <v>0</v>
      </c>
      <c r="O2" t="s">
        <v>21</v>
      </c>
      <c r="P2">
        <v>0</v>
      </c>
      <c r="Q2">
        <v>6</v>
      </c>
      <c r="R2" t="s">
        <v>24</v>
      </c>
      <c r="S2" t="s">
        <v>25</v>
      </c>
    </row>
    <row r="3" spans="1:19" x14ac:dyDescent="0.35">
      <c r="A3">
        <v>22007</v>
      </c>
      <c r="B3">
        <v>2022</v>
      </c>
      <c r="C3" t="s">
        <v>19</v>
      </c>
      <c r="D3" s="1">
        <v>44651</v>
      </c>
      <c r="E3" t="s">
        <v>20</v>
      </c>
      <c r="F3">
        <v>73</v>
      </c>
      <c r="G3">
        <v>1</v>
      </c>
      <c r="H3" t="s">
        <v>35</v>
      </c>
      <c r="I3">
        <v>55</v>
      </c>
      <c r="J3">
        <v>0</v>
      </c>
      <c r="K3" t="s">
        <v>35</v>
      </c>
      <c r="L3" t="s">
        <v>22</v>
      </c>
      <c r="M3" t="s">
        <v>23</v>
      </c>
      <c r="N3">
        <v>0</v>
      </c>
      <c r="O3" t="s">
        <v>35</v>
      </c>
      <c r="P3">
        <v>0</v>
      </c>
      <c r="Q3">
        <v>6</v>
      </c>
      <c r="R3" t="s">
        <v>43</v>
      </c>
      <c r="S3" t="s">
        <v>29</v>
      </c>
    </row>
    <row r="4" spans="1:19" x14ac:dyDescent="0.35">
      <c r="A4">
        <v>22011</v>
      </c>
      <c r="B4">
        <v>2022</v>
      </c>
      <c r="C4" t="s">
        <v>19</v>
      </c>
      <c r="D4" s="1">
        <v>44654</v>
      </c>
      <c r="E4" t="s">
        <v>20</v>
      </c>
      <c r="F4">
        <v>27</v>
      </c>
      <c r="G4">
        <v>4</v>
      </c>
      <c r="H4" t="s">
        <v>30</v>
      </c>
      <c r="I4">
        <v>72</v>
      </c>
      <c r="J4">
        <v>2</v>
      </c>
      <c r="K4" t="s">
        <v>20</v>
      </c>
      <c r="L4" t="s">
        <v>22</v>
      </c>
      <c r="M4" t="s">
        <v>23</v>
      </c>
      <c r="N4">
        <v>0</v>
      </c>
      <c r="O4" t="s">
        <v>30</v>
      </c>
      <c r="P4">
        <v>54</v>
      </c>
      <c r="Q4">
        <v>0</v>
      </c>
      <c r="R4" t="s">
        <v>46</v>
      </c>
      <c r="S4" t="s">
        <v>29</v>
      </c>
    </row>
    <row r="5" spans="1:19" x14ac:dyDescent="0.35">
      <c r="A5">
        <v>22017</v>
      </c>
      <c r="B5">
        <v>2022</v>
      </c>
      <c r="C5" t="s">
        <v>19</v>
      </c>
      <c r="D5" s="1">
        <v>44660</v>
      </c>
      <c r="E5" t="s">
        <v>20</v>
      </c>
      <c r="F5">
        <v>41</v>
      </c>
      <c r="G5">
        <v>2</v>
      </c>
      <c r="H5" t="s">
        <v>38</v>
      </c>
      <c r="I5">
        <v>37</v>
      </c>
      <c r="J5">
        <v>0</v>
      </c>
      <c r="K5" t="s">
        <v>38</v>
      </c>
      <c r="L5" t="s">
        <v>22</v>
      </c>
      <c r="M5" t="s">
        <v>23</v>
      </c>
      <c r="N5">
        <v>0</v>
      </c>
      <c r="O5" t="str">
        <f>K5</f>
        <v>Sunrisers Hyderabad</v>
      </c>
      <c r="P5">
        <v>0</v>
      </c>
      <c r="Q5">
        <v>8</v>
      </c>
      <c r="R5" t="s">
        <v>52</v>
      </c>
      <c r="S5" t="s">
        <v>33</v>
      </c>
    </row>
    <row r="6" spans="1:19" x14ac:dyDescent="0.35">
      <c r="A6">
        <v>22022</v>
      </c>
      <c r="B6">
        <v>2022</v>
      </c>
      <c r="C6" t="s">
        <v>19</v>
      </c>
      <c r="D6" s="1">
        <v>44663</v>
      </c>
      <c r="E6" t="s">
        <v>20</v>
      </c>
      <c r="F6">
        <v>35</v>
      </c>
      <c r="G6">
        <v>1</v>
      </c>
      <c r="H6" t="s">
        <v>31</v>
      </c>
      <c r="I6">
        <v>42</v>
      </c>
      <c r="J6">
        <v>3</v>
      </c>
      <c r="K6" t="s">
        <v>31</v>
      </c>
      <c r="L6" t="s">
        <v>22</v>
      </c>
      <c r="M6" t="s">
        <v>23</v>
      </c>
      <c r="N6">
        <v>0</v>
      </c>
      <c r="O6" t="s">
        <v>20</v>
      </c>
      <c r="P6">
        <v>23</v>
      </c>
      <c r="Q6">
        <v>0</v>
      </c>
      <c r="R6" t="s">
        <v>56</v>
      </c>
      <c r="S6" t="s">
        <v>33</v>
      </c>
    </row>
    <row r="7" spans="1:19" x14ac:dyDescent="0.35">
      <c r="A7">
        <v>22029</v>
      </c>
      <c r="B7">
        <v>2022</v>
      </c>
      <c r="C7" t="s">
        <v>37</v>
      </c>
      <c r="D7" s="1">
        <f>D6</f>
        <v>44663</v>
      </c>
      <c r="E7" t="s">
        <v>20</v>
      </c>
      <c r="F7">
        <v>39</v>
      </c>
      <c r="G7">
        <v>2</v>
      </c>
      <c r="H7" t="s">
        <v>34</v>
      </c>
      <c r="I7">
        <v>37</v>
      </c>
      <c r="J7">
        <v>3</v>
      </c>
      <c r="K7" t="s">
        <v>34</v>
      </c>
      <c r="L7" t="s">
        <v>22</v>
      </c>
      <c r="M7" t="s">
        <v>23</v>
      </c>
      <c r="N7">
        <v>0</v>
      </c>
      <c r="O7" t="s">
        <v>34</v>
      </c>
      <c r="P7">
        <v>0</v>
      </c>
      <c r="Q7">
        <v>3</v>
      </c>
      <c r="R7" t="s">
        <v>62</v>
      </c>
      <c r="S7" t="s">
        <v>41</v>
      </c>
    </row>
    <row r="8" spans="1:19" x14ac:dyDescent="0.35">
      <c r="A8">
        <v>22033</v>
      </c>
      <c r="B8">
        <v>2022</v>
      </c>
      <c r="C8" t="s">
        <v>19</v>
      </c>
      <c r="D8" s="1">
        <v>44672</v>
      </c>
      <c r="E8" t="s">
        <v>20</v>
      </c>
      <c r="F8">
        <v>46</v>
      </c>
      <c r="G8">
        <v>2</v>
      </c>
      <c r="H8" t="s">
        <v>27</v>
      </c>
      <c r="I8">
        <v>42</v>
      </c>
      <c r="J8">
        <v>3</v>
      </c>
      <c r="K8" t="s">
        <v>20</v>
      </c>
      <c r="L8" t="s">
        <v>22</v>
      </c>
      <c r="M8" t="s">
        <v>23</v>
      </c>
      <c r="N8">
        <v>0</v>
      </c>
      <c r="O8" t="s">
        <v>20</v>
      </c>
      <c r="P8">
        <v>0</v>
      </c>
      <c r="Q8">
        <v>3</v>
      </c>
      <c r="R8" t="s">
        <v>64</v>
      </c>
      <c r="S8" t="s">
        <v>33</v>
      </c>
    </row>
    <row r="9" spans="1:19" x14ac:dyDescent="0.35">
      <c r="A9">
        <v>22038</v>
      </c>
      <c r="B9">
        <v>2022</v>
      </c>
      <c r="C9" t="s">
        <v>19</v>
      </c>
      <c r="D9" s="1">
        <v>44706</v>
      </c>
      <c r="E9" t="s">
        <v>20</v>
      </c>
      <c r="F9">
        <v>32</v>
      </c>
      <c r="G9">
        <v>2</v>
      </c>
      <c r="H9" t="s">
        <v>30</v>
      </c>
      <c r="I9">
        <v>37</v>
      </c>
      <c r="J9">
        <v>1</v>
      </c>
      <c r="K9" t="s">
        <v>20</v>
      </c>
      <c r="L9" t="s">
        <v>22</v>
      </c>
      <c r="M9" t="s">
        <v>23</v>
      </c>
      <c r="N9">
        <v>0</v>
      </c>
      <c r="O9" t="s">
        <v>30</v>
      </c>
      <c r="P9">
        <v>11</v>
      </c>
      <c r="Q9">
        <v>0</v>
      </c>
      <c r="R9" t="s">
        <v>68</v>
      </c>
      <c r="S9" t="s">
        <v>25</v>
      </c>
    </row>
    <row r="10" spans="1:19" x14ac:dyDescent="0.35">
      <c r="A10">
        <v>22046</v>
      </c>
      <c r="B10">
        <v>2022</v>
      </c>
      <c r="C10" t="s">
        <v>37</v>
      </c>
      <c r="D10" s="1">
        <v>44682</v>
      </c>
      <c r="E10" t="s">
        <v>20</v>
      </c>
      <c r="F10">
        <v>40</v>
      </c>
      <c r="G10">
        <v>0</v>
      </c>
      <c r="H10" t="s">
        <v>38</v>
      </c>
      <c r="I10">
        <v>58</v>
      </c>
      <c r="J10">
        <v>2</v>
      </c>
      <c r="K10" t="s">
        <v>38</v>
      </c>
      <c r="L10" t="s">
        <v>22</v>
      </c>
      <c r="M10" t="s">
        <v>23</v>
      </c>
      <c r="N10">
        <v>0</v>
      </c>
      <c r="O10" t="s">
        <v>20</v>
      </c>
      <c r="P10">
        <v>13</v>
      </c>
      <c r="Q10">
        <v>0</v>
      </c>
      <c r="R10" t="s">
        <v>75</v>
      </c>
      <c r="S10" t="s">
        <v>41</v>
      </c>
    </row>
    <row r="11" spans="1:19" x14ac:dyDescent="0.35">
      <c r="A11">
        <v>22049</v>
      </c>
      <c r="B11">
        <v>2022</v>
      </c>
      <c r="C11" t="s">
        <v>37</v>
      </c>
      <c r="D11" s="1">
        <v>44685</v>
      </c>
      <c r="E11" t="s">
        <v>20</v>
      </c>
      <c r="F11">
        <v>51</v>
      </c>
      <c r="G11">
        <v>0</v>
      </c>
      <c r="H11" t="s">
        <v>31</v>
      </c>
      <c r="I11">
        <v>57</v>
      </c>
      <c r="J11">
        <v>0</v>
      </c>
      <c r="K11" t="s">
        <v>20</v>
      </c>
      <c r="L11" t="s">
        <v>22</v>
      </c>
      <c r="M11" t="s">
        <v>23</v>
      </c>
      <c r="N11">
        <v>0</v>
      </c>
      <c r="O11" t="s">
        <v>31</v>
      </c>
      <c r="P11">
        <v>13</v>
      </c>
      <c r="Q11">
        <v>0</v>
      </c>
      <c r="R11" t="s">
        <v>78</v>
      </c>
      <c r="S11" t="s">
        <v>41</v>
      </c>
    </row>
    <row r="12" spans="1:19" x14ac:dyDescent="0.35">
      <c r="A12">
        <v>22055</v>
      </c>
      <c r="B12">
        <v>2022</v>
      </c>
      <c r="C12" t="s">
        <v>19</v>
      </c>
      <c r="D12" s="1">
        <v>44689</v>
      </c>
      <c r="E12" t="s">
        <v>20</v>
      </c>
      <c r="F12">
        <v>57</v>
      </c>
      <c r="G12">
        <v>0</v>
      </c>
      <c r="H12" t="s">
        <v>26</v>
      </c>
      <c r="I12">
        <v>59</v>
      </c>
      <c r="J12">
        <v>2</v>
      </c>
      <c r="K12" t="s">
        <v>26</v>
      </c>
      <c r="L12" t="s">
        <v>22</v>
      </c>
      <c r="M12" t="s">
        <v>23</v>
      </c>
      <c r="N12">
        <v>0</v>
      </c>
      <c r="O12" t="s">
        <v>20</v>
      </c>
      <c r="P12">
        <v>91</v>
      </c>
      <c r="Q12">
        <v>0</v>
      </c>
      <c r="R12" t="s">
        <v>82</v>
      </c>
      <c r="S12" t="s">
        <v>33</v>
      </c>
    </row>
    <row r="13" spans="1:19" x14ac:dyDescent="0.35">
      <c r="A13">
        <v>22059</v>
      </c>
      <c r="B13">
        <v>2022</v>
      </c>
      <c r="C13" t="s">
        <v>19</v>
      </c>
      <c r="D13" s="1">
        <v>44693</v>
      </c>
      <c r="E13" t="s">
        <v>20</v>
      </c>
      <c r="F13">
        <v>32</v>
      </c>
      <c r="G13">
        <v>5</v>
      </c>
      <c r="H13" t="s">
        <v>27</v>
      </c>
      <c r="I13">
        <v>36</v>
      </c>
      <c r="J13">
        <v>4</v>
      </c>
      <c r="K13" t="s">
        <v>27</v>
      </c>
      <c r="L13" t="s">
        <v>22</v>
      </c>
      <c r="M13" t="s">
        <v>23</v>
      </c>
      <c r="N13">
        <v>0</v>
      </c>
      <c r="O13" t="s">
        <v>27</v>
      </c>
      <c r="P13">
        <v>0</v>
      </c>
      <c r="Q13">
        <v>5</v>
      </c>
      <c r="R13" t="s">
        <v>85</v>
      </c>
      <c r="S13" t="s">
        <v>25</v>
      </c>
    </row>
    <row r="14" spans="1:19" x14ac:dyDescent="0.35">
      <c r="A14">
        <v>22062</v>
      </c>
      <c r="B14">
        <v>2022</v>
      </c>
      <c r="C14" t="s">
        <v>19</v>
      </c>
      <c r="D14" s="1">
        <v>44696</v>
      </c>
      <c r="E14" t="s">
        <v>20</v>
      </c>
      <c r="F14">
        <v>47</v>
      </c>
      <c r="G14">
        <v>1</v>
      </c>
      <c r="H14" t="s">
        <v>34</v>
      </c>
      <c r="I14">
        <v>53</v>
      </c>
      <c r="J14">
        <v>0</v>
      </c>
      <c r="K14" t="s">
        <v>20</v>
      </c>
      <c r="L14" t="s">
        <v>65</v>
      </c>
      <c r="M14" t="s">
        <v>23</v>
      </c>
      <c r="N14">
        <v>0</v>
      </c>
      <c r="O14" t="s">
        <v>34</v>
      </c>
      <c r="P14">
        <v>0</v>
      </c>
      <c r="Q14">
        <v>7</v>
      </c>
      <c r="R14" t="s">
        <v>88</v>
      </c>
      <c r="S14" t="s">
        <v>25</v>
      </c>
    </row>
    <row r="15" spans="1:19" x14ac:dyDescent="0.35">
      <c r="A15">
        <v>22067</v>
      </c>
      <c r="B15">
        <v>2022</v>
      </c>
      <c r="C15" t="s">
        <v>19</v>
      </c>
      <c r="D15" s="1">
        <v>44701</v>
      </c>
      <c r="E15" t="s">
        <v>20</v>
      </c>
      <c r="F15">
        <v>75</v>
      </c>
      <c r="G15">
        <v>1</v>
      </c>
      <c r="H15" t="s">
        <v>39</v>
      </c>
      <c r="I15">
        <v>52</v>
      </c>
      <c r="J15">
        <v>1</v>
      </c>
      <c r="K15" t="s">
        <v>20</v>
      </c>
      <c r="L15" t="s">
        <v>65</v>
      </c>
      <c r="M15" t="s">
        <v>23</v>
      </c>
      <c r="N15">
        <v>0</v>
      </c>
      <c r="O15" t="s">
        <v>39</v>
      </c>
      <c r="P15">
        <v>0</v>
      </c>
      <c r="Q15">
        <v>5</v>
      </c>
      <c r="R15" t="s">
        <v>92</v>
      </c>
      <c r="S15" t="s">
        <v>29</v>
      </c>
    </row>
    <row r="19" spans="2:10" x14ac:dyDescent="0.35">
      <c r="B19" t="s">
        <v>99</v>
      </c>
      <c r="C19">
        <f>COUNT(A2:A15)</f>
        <v>14</v>
      </c>
      <c r="E19" t="s">
        <v>100</v>
      </c>
      <c r="F19">
        <f>SUM(F2:F16)</f>
        <v>630</v>
      </c>
      <c r="I19" t="s">
        <v>101</v>
      </c>
      <c r="J19">
        <f>SUM(I2:I15)</f>
        <v>680</v>
      </c>
    </row>
    <row r="20" spans="2:10" x14ac:dyDescent="0.35">
      <c r="E20" t="s">
        <v>102</v>
      </c>
      <c r="F20">
        <f>SUM(G2:G16)</f>
        <v>23</v>
      </c>
      <c r="I20" t="s">
        <v>103</v>
      </c>
      <c r="J20">
        <f>SUM(J2:J15)</f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7068-D376-4B0B-B482-09A7AE4BF8FA}">
  <dimension ref="A1:L11"/>
  <sheetViews>
    <sheetView workbookViewId="0"/>
  </sheetViews>
  <sheetFormatPr defaultRowHeight="14.5" x14ac:dyDescent="0.35"/>
  <sheetData>
    <row r="1" spans="1:12" x14ac:dyDescent="0.35">
      <c r="A1" t="s">
        <v>109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K1" t="s">
        <v>109</v>
      </c>
      <c r="L1" t="s">
        <v>139</v>
      </c>
    </row>
    <row r="2" spans="1:12" x14ac:dyDescent="0.35">
      <c r="A2" s="13" t="str">
        <f>'Powerplay Stats'!A12</f>
        <v>GT</v>
      </c>
      <c r="B2" s="13">
        <v>13</v>
      </c>
      <c r="C2" s="13">
        <v>10</v>
      </c>
      <c r="D2" s="13">
        <v>3</v>
      </c>
      <c r="E2" s="13">
        <v>0</v>
      </c>
      <c r="F2" s="13">
        <v>0</v>
      </c>
      <c r="G2" s="13">
        <f>C2*2</f>
        <v>20</v>
      </c>
      <c r="H2" s="13">
        <v>0.39100000000000001</v>
      </c>
      <c r="K2" t="s">
        <v>131</v>
      </c>
      <c r="L2">
        <f>COUNTIF(GT!G2:G15,0)</f>
        <v>4</v>
      </c>
    </row>
    <row r="3" spans="1:12" x14ac:dyDescent="0.35">
      <c r="A3" s="13" t="str">
        <f>'Powerplay Stats'!A11</f>
        <v>LSG</v>
      </c>
      <c r="B3" s="13">
        <v>14</v>
      </c>
      <c r="C3" s="13">
        <v>9</v>
      </c>
      <c r="D3" s="13">
        <v>5</v>
      </c>
      <c r="E3" s="13">
        <v>0</v>
      </c>
      <c r="F3" s="13">
        <v>0</v>
      </c>
      <c r="G3" s="13">
        <f t="shared" ref="G3:G11" si="0">C3*2</f>
        <v>18</v>
      </c>
      <c r="H3" s="13">
        <v>0.251</v>
      </c>
      <c r="K3" t="s">
        <v>130</v>
      </c>
      <c r="L3">
        <f>COUNTIF(LSG!G2:G15,0)</f>
        <v>3</v>
      </c>
    </row>
    <row r="4" spans="1:12" x14ac:dyDescent="0.35">
      <c r="A4" t="str">
        <f>'Powerplay Stats'!A5</f>
        <v>RR</v>
      </c>
      <c r="B4">
        <v>13</v>
      </c>
      <c r="C4">
        <v>8</v>
      </c>
      <c r="D4">
        <v>5</v>
      </c>
      <c r="E4">
        <v>0</v>
      </c>
      <c r="F4">
        <v>0</v>
      </c>
      <c r="G4">
        <f t="shared" si="0"/>
        <v>16</v>
      </c>
      <c r="H4">
        <v>0.30399999999999999</v>
      </c>
      <c r="K4" t="s">
        <v>124</v>
      </c>
      <c r="L4">
        <f>COUNTIF(RR!G2:G15,0)</f>
        <v>3</v>
      </c>
    </row>
    <row r="5" spans="1:12" x14ac:dyDescent="0.35">
      <c r="A5" t="s">
        <v>128</v>
      </c>
      <c r="B5">
        <v>13</v>
      </c>
      <c r="C5">
        <v>7</v>
      </c>
      <c r="D5">
        <v>6</v>
      </c>
      <c r="E5">
        <v>0</v>
      </c>
      <c r="F5">
        <v>0</v>
      </c>
      <c r="G5">
        <f t="shared" si="0"/>
        <v>14</v>
      </c>
      <c r="H5">
        <v>0.255</v>
      </c>
      <c r="K5" t="s">
        <v>128</v>
      </c>
      <c r="L5">
        <f>COUNTIF(DC!G2:G14,0)</f>
        <v>3</v>
      </c>
    </row>
    <row r="6" spans="1:12" x14ac:dyDescent="0.35">
      <c r="A6" t="s">
        <v>123</v>
      </c>
      <c r="B6">
        <v>13</v>
      </c>
      <c r="C6">
        <v>7</v>
      </c>
      <c r="D6">
        <v>6</v>
      </c>
      <c r="E6">
        <v>0</v>
      </c>
      <c r="F6">
        <v>0</v>
      </c>
      <c r="G6">
        <f t="shared" si="0"/>
        <v>14</v>
      </c>
      <c r="H6">
        <v>-0.32300000000000001</v>
      </c>
      <c r="K6" t="s">
        <v>123</v>
      </c>
      <c r="L6">
        <f>COUNTIF(RCB!G2:G15,0)</f>
        <v>5</v>
      </c>
    </row>
    <row r="7" spans="1:12" x14ac:dyDescent="0.35">
      <c r="A7" s="12" t="s">
        <v>126</v>
      </c>
      <c r="B7" s="12">
        <v>14</v>
      </c>
      <c r="C7" s="12">
        <v>6</v>
      </c>
      <c r="D7" s="12">
        <v>8</v>
      </c>
      <c r="E7" s="12">
        <v>0</v>
      </c>
      <c r="F7" s="12">
        <v>0</v>
      </c>
      <c r="G7" s="12">
        <f t="shared" si="0"/>
        <v>12</v>
      </c>
      <c r="H7" s="12">
        <v>0.14599999999999999</v>
      </c>
      <c r="K7" t="s">
        <v>126</v>
      </c>
      <c r="L7">
        <f>COUNTIF(KKR!G2:G15,0)</f>
        <v>1</v>
      </c>
    </row>
    <row r="8" spans="1:12" x14ac:dyDescent="0.35">
      <c r="A8" t="s">
        <v>140</v>
      </c>
      <c r="B8">
        <v>13</v>
      </c>
      <c r="C8">
        <v>6</v>
      </c>
      <c r="D8">
        <v>7</v>
      </c>
      <c r="E8">
        <v>0</v>
      </c>
      <c r="F8">
        <v>0</v>
      </c>
      <c r="G8">
        <f t="shared" si="0"/>
        <v>12</v>
      </c>
      <c r="H8">
        <v>-4.2999999999999997E-2</v>
      </c>
      <c r="K8" t="s">
        <v>140</v>
      </c>
      <c r="L8">
        <f>COUNTIF(PBKS!G2:G14,0)</f>
        <v>2</v>
      </c>
    </row>
    <row r="9" spans="1:12" x14ac:dyDescent="0.35">
      <c r="A9" t="s">
        <v>122</v>
      </c>
      <c r="B9">
        <v>13</v>
      </c>
      <c r="C9">
        <v>6</v>
      </c>
      <c r="D9">
        <v>7</v>
      </c>
      <c r="E9">
        <v>0</v>
      </c>
      <c r="F9">
        <v>0</v>
      </c>
      <c r="G9">
        <f t="shared" si="0"/>
        <v>12</v>
      </c>
      <c r="H9">
        <v>-0.23</v>
      </c>
      <c r="K9" t="s">
        <v>122</v>
      </c>
      <c r="L9">
        <f>COUNTIF(SRH!G2:G14,0)</f>
        <v>3</v>
      </c>
    </row>
    <row r="10" spans="1:12" x14ac:dyDescent="0.35">
      <c r="A10" s="12" t="s">
        <v>129</v>
      </c>
      <c r="B10" s="12">
        <v>13</v>
      </c>
      <c r="C10" s="12">
        <v>4</v>
      </c>
      <c r="D10" s="12">
        <v>9</v>
      </c>
      <c r="E10" s="12">
        <v>0</v>
      </c>
      <c r="F10" s="12">
        <v>0</v>
      </c>
      <c r="G10" s="12">
        <f t="shared" si="0"/>
        <v>8</v>
      </c>
      <c r="H10" s="12">
        <v>-0.20599999999999999</v>
      </c>
      <c r="K10" t="s">
        <v>129</v>
      </c>
      <c r="L10">
        <f>COUNTIF(CSK!G2:G15,0)</f>
        <v>3</v>
      </c>
    </row>
    <row r="11" spans="1:12" x14ac:dyDescent="0.35">
      <c r="A11" s="12" t="s">
        <v>125</v>
      </c>
      <c r="B11" s="12">
        <v>13</v>
      </c>
      <c r="C11" s="12">
        <v>3</v>
      </c>
      <c r="D11" s="12">
        <v>10</v>
      </c>
      <c r="E11" s="12">
        <v>0</v>
      </c>
      <c r="F11" s="12">
        <v>0</v>
      </c>
      <c r="G11" s="12">
        <f t="shared" si="0"/>
        <v>6</v>
      </c>
      <c r="H11" s="12">
        <v>-0.57699999999999996</v>
      </c>
      <c r="K11" t="s">
        <v>125</v>
      </c>
      <c r="L11">
        <f>COUNTIF(MI!G2:G14,0)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5"/>
  <sheetViews>
    <sheetView zoomScaleNormal="100" workbookViewId="0">
      <selection activeCell="H7" sqref="H7"/>
    </sheetView>
  </sheetViews>
  <sheetFormatPr defaultRowHeight="14.5" x14ac:dyDescent="0.35"/>
  <cols>
    <col min="4" max="4" width="10.453125" bestFit="1" customWidth="1"/>
    <col min="5" max="5" width="24.54296875" bestFit="1" customWidth="1"/>
    <col min="8" max="8" width="24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22001</v>
      </c>
      <c r="B2">
        <v>2022</v>
      </c>
      <c r="C2" t="s">
        <v>19</v>
      </c>
      <c r="D2" s="1">
        <v>44646</v>
      </c>
      <c r="E2" t="s">
        <v>20</v>
      </c>
      <c r="F2">
        <v>35</v>
      </c>
      <c r="G2">
        <v>2</v>
      </c>
      <c r="H2" t="s">
        <v>21</v>
      </c>
      <c r="I2">
        <v>43</v>
      </c>
      <c r="J2">
        <v>0</v>
      </c>
      <c r="K2" t="s">
        <v>21</v>
      </c>
      <c r="L2" t="s">
        <v>22</v>
      </c>
      <c r="M2" t="s">
        <v>23</v>
      </c>
      <c r="N2">
        <v>0</v>
      </c>
      <c r="O2" t="s">
        <v>21</v>
      </c>
      <c r="P2">
        <v>0</v>
      </c>
      <c r="Q2">
        <v>6</v>
      </c>
      <c r="R2" t="s">
        <v>24</v>
      </c>
      <c r="S2" t="s">
        <v>25</v>
      </c>
    </row>
    <row r="3" spans="1:19" x14ac:dyDescent="0.35">
      <c r="A3">
        <v>22002</v>
      </c>
      <c r="B3">
        <v>2022</v>
      </c>
      <c r="C3" t="s">
        <v>19</v>
      </c>
      <c r="D3" s="1">
        <v>44647</v>
      </c>
      <c r="E3" t="s">
        <v>26</v>
      </c>
      <c r="F3">
        <v>46</v>
      </c>
      <c r="G3">
        <v>3</v>
      </c>
      <c r="H3" t="s">
        <v>27</v>
      </c>
      <c r="I3">
        <v>53</v>
      </c>
      <c r="J3">
        <v>0</v>
      </c>
      <c r="K3" t="s">
        <v>26</v>
      </c>
      <c r="L3" t="s">
        <v>22</v>
      </c>
      <c r="M3" t="s">
        <v>23</v>
      </c>
      <c r="N3">
        <v>0</v>
      </c>
      <c r="O3" t="s">
        <v>26</v>
      </c>
      <c r="P3">
        <v>0</v>
      </c>
      <c r="Q3">
        <v>4</v>
      </c>
      <c r="R3" t="s">
        <v>28</v>
      </c>
      <c r="S3" t="s">
        <v>29</v>
      </c>
    </row>
    <row r="4" spans="1:19" x14ac:dyDescent="0.35">
      <c r="A4">
        <v>22003</v>
      </c>
      <c r="B4">
        <v>2022</v>
      </c>
      <c r="C4" t="s">
        <v>19</v>
      </c>
      <c r="D4" s="1">
        <v>44647</v>
      </c>
      <c r="E4" t="s">
        <v>30</v>
      </c>
      <c r="F4">
        <v>63</v>
      </c>
      <c r="G4">
        <v>0</v>
      </c>
      <c r="H4" t="s">
        <v>31</v>
      </c>
      <c r="I4">
        <v>41</v>
      </c>
      <c r="J4">
        <v>0</v>
      </c>
      <c r="K4" t="s">
        <v>30</v>
      </c>
      <c r="L4" t="s">
        <v>22</v>
      </c>
      <c r="M4" t="s">
        <v>23</v>
      </c>
      <c r="N4">
        <v>0</v>
      </c>
      <c r="O4" t="s">
        <v>30</v>
      </c>
      <c r="P4">
        <v>0</v>
      </c>
      <c r="Q4">
        <v>5</v>
      </c>
      <c r="R4" t="s">
        <v>32</v>
      </c>
      <c r="S4" t="s">
        <v>33</v>
      </c>
    </row>
    <row r="5" spans="1:19" x14ac:dyDescent="0.35">
      <c r="A5">
        <v>22004</v>
      </c>
      <c r="B5">
        <v>2022</v>
      </c>
      <c r="C5" t="s">
        <v>19</v>
      </c>
      <c r="D5" s="1">
        <v>44648</v>
      </c>
      <c r="E5" t="s">
        <v>34</v>
      </c>
      <c r="F5">
        <v>44</v>
      </c>
      <c r="G5">
        <v>2</v>
      </c>
      <c r="H5" t="s">
        <v>35</v>
      </c>
      <c r="I5">
        <v>32</v>
      </c>
      <c r="J5">
        <v>4</v>
      </c>
      <c r="K5" t="s">
        <v>34</v>
      </c>
      <c r="L5" t="s">
        <v>22</v>
      </c>
      <c r="M5" t="s">
        <v>23</v>
      </c>
      <c r="N5">
        <v>0</v>
      </c>
      <c r="O5" t="s">
        <v>34</v>
      </c>
      <c r="P5">
        <v>0</v>
      </c>
      <c r="Q5">
        <v>5</v>
      </c>
      <c r="R5" t="s">
        <v>36</v>
      </c>
      <c r="S5" t="s">
        <v>25</v>
      </c>
    </row>
    <row r="6" spans="1:19" x14ac:dyDescent="0.35">
      <c r="A6">
        <v>22005</v>
      </c>
      <c r="B6">
        <v>2022</v>
      </c>
      <c r="C6" t="s">
        <v>37</v>
      </c>
      <c r="D6" s="1">
        <v>44649</v>
      </c>
      <c r="E6" t="s">
        <v>38</v>
      </c>
      <c r="F6">
        <v>14</v>
      </c>
      <c r="G6">
        <v>3</v>
      </c>
      <c r="H6" t="s">
        <v>39</v>
      </c>
      <c r="I6">
        <v>58</v>
      </c>
      <c r="J6">
        <v>0</v>
      </c>
      <c r="K6" t="s">
        <v>38</v>
      </c>
      <c r="L6" t="s">
        <v>22</v>
      </c>
      <c r="M6" t="s">
        <v>23</v>
      </c>
      <c r="N6">
        <v>0</v>
      </c>
      <c r="O6" t="s">
        <v>39</v>
      </c>
      <c r="P6">
        <v>61</v>
      </c>
      <c r="Q6">
        <v>0</v>
      </c>
      <c r="R6" t="s">
        <v>40</v>
      </c>
      <c r="S6" t="s">
        <v>41</v>
      </c>
    </row>
    <row r="7" spans="1:19" x14ac:dyDescent="0.35">
      <c r="A7">
        <v>22006</v>
      </c>
      <c r="B7">
        <v>2022</v>
      </c>
      <c r="C7" t="s">
        <v>19</v>
      </c>
      <c r="D7" s="1">
        <v>44650</v>
      </c>
      <c r="E7" t="s">
        <v>31</v>
      </c>
      <c r="F7">
        <v>36</v>
      </c>
      <c r="G7">
        <v>3</v>
      </c>
      <c r="H7" t="s">
        <v>21</v>
      </c>
      <c r="I7">
        <v>44</v>
      </c>
      <c r="J7">
        <v>3</v>
      </c>
      <c r="K7" t="str">
        <f>E7</f>
        <v>Royal Challengers Bangalore</v>
      </c>
      <c r="L7" t="s">
        <v>22</v>
      </c>
      <c r="M7" t="s">
        <v>23</v>
      </c>
      <c r="N7">
        <v>0</v>
      </c>
      <c r="O7" t="s">
        <v>31</v>
      </c>
      <c r="P7">
        <v>0</v>
      </c>
      <c r="Q7">
        <v>3</v>
      </c>
      <c r="R7" t="s">
        <v>42</v>
      </c>
      <c r="S7" t="s">
        <v>33</v>
      </c>
    </row>
    <row r="8" spans="1:19" x14ac:dyDescent="0.35">
      <c r="A8">
        <v>22007</v>
      </c>
      <c r="B8">
        <v>2022</v>
      </c>
      <c r="C8" t="s">
        <v>19</v>
      </c>
      <c r="D8" s="1">
        <v>44651</v>
      </c>
      <c r="E8" t="s">
        <v>35</v>
      </c>
      <c r="F8">
        <v>55</v>
      </c>
      <c r="G8">
        <v>0</v>
      </c>
      <c r="H8" t="s">
        <v>20</v>
      </c>
      <c r="I8">
        <v>73</v>
      </c>
      <c r="J8">
        <v>1</v>
      </c>
      <c r="K8" t="s">
        <v>35</v>
      </c>
      <c r="L8" t="s">
        <v>22</v>
      </c>
      <c r="M8" t="s">
        <v>23</v>
      </c>
      <c r="N8">
        <v>0</v>
      </c>
      <c r="O8" t="s">
        <v>35</v>
      </c>
      <c r="P8">
        <v>0</v>
      </c>
      <c r="Q8">
        <v>6</v>
      </c>
      <c r="R8" t="s">
        <v>43</v>
      </c>
      <c r="S8" t="s">
        <v>29</v>
      </c>
    </row>
    <row r="9" spans="1:19" x14ac:dyDescent="0.35">
      <c r="A9">
        <v>22008</v>
      </c>
      <c r="B9">
        <v>2022</v>
      </c>
      <c r="C9" t="s">
        <v>19</v>
      </c>
      <c r="D9" s="1">
        <v>44652</v>
      </c>
      <c r="E9" t="s">
        <v>21</v>
      </c>
      <c r="F9">
        <v>51</v>
      </c>
      <c r="G9">
        <v>2</v>
      </c>
      <c r="H9" t="s">
        <v>30</v>
      </c>
      <c r="I9">
        <v>62</v>
      </c>
      <c r="J9">
        <v>3</v>
      </c>
      <c r="K9" t="s">
        <v>21</v>
      </c>
      <c r="L9" t="s">
        <v>22</v>
      </c>
      <c r="M9" t="s">
        <v>23</v>
      </c>
      <c r="N9">
        <v>0</v>
      </c>
      <c r="O9" t="s">
        <v>21</v>
      </c>
      <c r="P9">
        <v>0</v>
      </c>
      <c r="Q9">
        <v>6</v>
      </c>
      <c r="R9" t="s">
        <v>24</v>
      </c>
      <c r="S9" t="s">
        <v>25</v>
      </c>
    </row>
    <row r="10" spans="1:19" x14ac:dyDescent="0.35">
      <c r="A10">
        <v>22009</v>
      </c>
      <c r="B10">
        <v>2022</v>
      </c>
      <c r="C10" t="s">
        <v>19</v>
      </c>
      <c r="D10" s="1">
        <v>44653</v>
      </c>
      <c r="E10" t="s">
        <v>27</v>
      </c>
      <c r="F10">
        <v>50</v>
      </c>
      <c r="G10">
        <v>2</v>
      </c>
      <c r="H10" t="s">
        <v>39</v>
      </c>
      <c r="I10">
        <v>48</v>
      </c>
      <c r="J10">
        <v>2</v>
      </c>
      <c r="K10" t="s">
        <v>27</v>
      </c>
      <c r="L10" t="s">
        <v>22</v>
      </c>
      <c r="M10" t="s">
        <v>23</v>
      </c>
      <c r="N10">
        <v>0</v>
      </c>
      <c r="O10" t="s">
        <v>39</v>
      </c>
      <c r="P10">
        <v>23</v>
      </c>
      <c r="Q10">
        <v>0</v>
      </c>
      <c r="R10" t="s">
        <v>44</v>
      </c>
      <c r="S10" t="s">
        <v>33</v>
      </c>
    </row>
    <row r="11" spans="1:19" x14ac:dyDescent="0.35">
      <c r="A11">
        <v>22010</v>
      </c>
      <c r="B11">
        <v>2022</v>
      </c>
      <c r="C11" t="s">
        <v>37</v>
      </c>
      <c r="D11" s="1">
        <v>44653</v>
      </c>
      <c r="E11" t="s">
        <v>34</v>
      </c>
      <c r="F11">
        <v>44</v>
      </c>
      <c r="G11">
        <v>1</v>
      </c>
      <c r="H11" t="s">
        <v>26</v>
      </c>
      <c r="I11">
        <v>43</v>
      </c>
      <c r="J11">
        <v>3</v>
      </c>
      <c r="K11" t="s">
        <v>26</v>
      </c>
      <c r="L11" t="s">
        <v>22</v>
      </c>
      <c r="M11" t="s">
        <v>23</v>
      </c>
      <c r="N11">
        <v>0</v>
      </c>
      <c r="O11" t="s">
        <v>34</v>
      </c>
      <c r="P11">
        <v>14</v>
      </c>
      <c r="Q11">
        <v>0</v>
      </c>
      <c r="R11" t="s">
        <v>45</v>
      </c>
      <c r="S11" t="s">
        <v>41</v>
      </c>
    </row>
    <row r="12" spans="1:19" x14ac:dyDescent="0.35">
      <c r="A12">
        <v>22011</v>
      </c>
      <c r="B12">
        <v>2022</v>
      </c>
      <c r="C12" t="s">
        <v>19</v>
      </c>
      <c r="D12" s="1">
        <v>44654</v>
      </c>
      <c r="E12" t="s">
        <v>20</v>
      </c>
      <c r="F12">
        <v>27</v>
      </c>
      <c r="G12">
        <v>4</v>
      </c>
      <c r="H12" t="s">
        <v>30</v>
      </c>
      <c r="I12">
        <v>72</v>
      </c>
      <c r="J12">
        <v>2</v>
      </c>
      <c r="K12" t="s">
        <v>20</v>
      </c>
      <c r="L12" t="s">
        <v>22</v>
      </c>
      <c r="M12" t="s">
        <v>23</v>
      </c>
      <c r="N12">
        <v>0</v>
      </c>
      <c r="O12" t="s">
        <v>30</v>
      </c>
      <c r="P12">
        <v>54</v>
      </c>
      <c r="Q12">
        <v>0</v>
      </c>
      <c r="R12" t="s">
        <v>46</v>
      </c>
      <c r="S12" t="s">
        <v>29</v>
      </c>
    </row>
    <row r="13" spans="1:19" x14ac:dyDescent="0.35">
      <c r="A13">
        <v>22012</v>
      </c>
      <c r="B13">
        <v>2022</v>
      </c>
      <c r="C13" t="s">
        <v>19</v>
      </c>
      <c r="D13" s="1">
        <v>44655</v>
      </c>
      <c r="E13" t="s">
        <v>38</v>
      </c>
      <c r="F13">
        <v>40</v>
      </c>
      <c r="G13">
        <v>2</v>
      </c>
      <c r="H13" t="s">
        <v>35</v>
      </c>
      <c r="I13">
        <v>32</v>
      </c>
      <c r="J13">
        <v>3</v>
      </c>
      <c r="K13" t="s">
        <v>38</v>
      </c>
      <c r="L13" t="s">
        <v>22</v>
      </c>
      <c r="M13" t="s">
        <v>23</v>
      </c>
      <c r="N13">
        <v>0</v>
      </c>
      <c r="O13" t="s">
        <v>35</v>
      </c>
      <c r="P13">
        <v>12</v>
      </c>
      <c r="Q13">
        <v>0</v>
      </c>
      <c r="R13" t="s">
        <v>47</v>
      </c>
      <c r="S13" t="s">
        <v>33</v>
      </c>
    </row>
    <row r="14" spans="1:19" x14ac:dyDescent="0.35">
      <c r="A14">
        <v>22013</v>
      </c>
      <c r="B14">
        <v>2022</v>
      </c>
      <c r="C14" t="s">
        <v>19</v>
      </c>
      <c r="D14" s="1">
        <v>44656</v>
      </c>
      <c r="E14" t="s">
        <v>39</v>
      </c>
      <c r="F14">
        <v>35</v>
      </c>
      <c r="G14">
        <v>1</v>
      </c>
      <c r="H14" t="s">
        <v>31</v>
      </c>
      <c r="I14">
        <v>48</v>
      </c>
      <c r="J14">
        <v>0</v>
      </c>
      <c r="K14" t="s">
        <v>31</v>
      </c>
      <c r="L14" t="s">
        <v>22</v>
      </c>
      <c r="M14" t="s">
        <v>23</v>
      </c>
      <c r="N14">
        <v>0</v>
      </c>
      <c r="O14" t="s">
        <v>31</v>
      </c>
      <c r="P14">
        <v>0</v>
      </c>
      <c r="Q14">
        <v>4</v>
      </c>
      <c r="R14" t="s">
        <v>48</v>
      </c>
      <c r="S14" t="s">
        <v>25</v>
      </c>
    </row>
    <row r="15" spans="1:19" x14ac:dyDescent="0.35">
      <c r="A15">
        <v>22014</v>
      </c>
      <c r="B15">
        <v>2022</v>
      </c>
      <c r="C15" t="s">
        <v>19</v>
      </c>
      <c r="D15" s="1">
        <v>44657</v>
      </c>
      <c r="E15" t="s">
        <v>21</v>
      </c>
      <c r="F15">
        <v>35</v>
      </c>
      <c r="G15">
        <v>2</v>
      </c>
      <c r="H15" t="s">
        <v>27</v>
      </c>
      <c r="I15">
        <v>35</v>
      </c>
      <c r="J15">
        <v>1</v>
      </c>
      <c r="K15" t="s">
        <v>21</v>
      </c>
      <c r="L15" t="s">
        <v>22</v>
      </c>
      <c r="M15" t="s">
        <v>23</v>
      </c>
      <c r="N15">
        <v>0</v>
      </c>
      <c r="O15" t="s">
        <v>21</v>
      </c>
      <c r="P15">
        <v>0</v>
      </c>
      <c r="Q15">
        <v>5</v>
      </c>
      <c r="R15" t="s">
        <v>49</v>
      </c>
      <c r="S15" t="s">
        <v>41</v>
      </c>
    </row>
    <row r="16" spans="1:19" x14ac:dyDescent="0.35">
      <c r="A16">
        <v>22015</v>
      </c>
      <c r="B16">
        <v>2022</v>
      </c>
      <c r="C16" t="s">
        <v>19</v>
      </c>
      <c r="D16" s="1">
        <v>44658</v>
      </c>
      <c r="E16" t="s">
        <v>35</v>
      </c>
      <c r="F16">
        <v>48</v>
      </c>
      <c r="G16">
        <v>0</v>
      </c>
      <c r="H16" t="s">
        <v>26</v>
      </c>
      <c r="I16">
        <v>52</v>
      </c>
      <c r="J16">
        <v>0</v>
      </c>
      <c r="K16" t="s">
        <v>35</v>
      </c>
      <c r="L16" t="s">
        <v>22</v>
      </c>
      <c r="M16" t="s">
        <v>23</v>
      </c>
      <c r="N16">
        <v>0</v>
      </c>
      <c r="O16" t="s">
        <v>35</v>
      </c>
      <c r="P16">
        <v>0</v>
      </c>
      <c r="Q16">
        <v>6</v>
      </c>
      <c r="R16" t="s">
        <v>50</v>
      </c>
      <c r="S16" t="s">
        <v>33</v>
      </c>
    </row>
    <row r="17" spans="1:19" x14ac:dyDescent="0.35">
      <c r="A17">
        <v>22016</v>
      </c>
      <c r="B17">
        <v>2022</v>
      </c>
      <c r="C17" t="s">
        <v>19</v>
      </c>
      <c r="D17" s="1">
        <v>44659</v>
      </c>
      <c r="E17" t="s">
        <v>30</v>
      </c>
      <c r="F17">
        <v>43</v>
      </c>
      <c r="G17">
        <v>2</v>
      </c>
      <c r="H17" t="s">
        <v>34</v>
      </c>
      <c r="I17">
        <v>53</v>
      </c>
      <c r="J17">
        <v>1</v>
      </c>
      <c r="K17" t="s">
        <v>34</v>
      </c>
      <c r="L17" t="s">
        <v>22</v>
      </c>
      <c r="M17" t="s">
        <v>23</v>
      </c>
      <c r="N17">
        <v>0</v>
      </c>
      <c r="O17" t="s">
        <v>34</v>
      </c>
      <c r="P17">
        <v>0</v>
      </c>
      <c r="Q17">
        <v>6</v>
      </c>
      <c r="R17" t="s">
        <v>51</v>
      </c>
      <c r="S17" t="s">
        <v>29</v>
      </c>
    </row>
    <row r="18" spans="1:19" x14ac:dyDescent="0.35">
      <c r="A18">
        <v>22017</v>
      </c>
      <c r="B18">
        <v>2022</v>
      </c>
      <c r="C18" t="s">
        <v>19</v>
      </c>
      <c r="D18" s="1">
        <v>44660</v>
      </c>
      <c r="E18" t="s">
        <v>20</v>
      </c>
      <c r="F18">
        <v>41</v>
      </c>
      <c r="G18">
        <v>2</v>
      </c>
      <c r="H18" t="s">
        <v>38</v>
      </c>
      <c r="I18">
        <v>37</v>
      </c>
      <c r="J18">
        <v>0</v>
      </c>
      <c r="K18" t="s">
        <v>38</v>
      </c>
      <c r="L18" t="s">
        <v>22</v>
      </c>
      <c r="M18" t="s">
        <v>23</v>
      </c>
      <c r="N18">
        <v>0</v>
      </c>
      <c r="O18" t="str">
        <f>K18</f>
        <v>Sunrisers Hyderabad</v>
      </c>
      <c r="P18">
        <v>0</v>
      </c>
      <c r="Q18">
        <v>8</v>
      </c>
      <c r="R18" t="s">
        <v>52</v>
      </c>
      <c r="S18" t="s">
        <v>33</v>
      </c>
    </row>
    <row r="19" spans="1:19" x14ac:dyDescent="0.35">
      <c r="A19">
        <v>22018</v>
      </c>
      <c r="B19">
        <v>2022</v>
      </c>
      <c r="C19" t="s">
        <v>37</v>
      </c>
      <c r="D19" s="1">
        <v>44660</v>
      </c>
      <c r="E19" t="s">
        <v>27</v>
      </c>
      <c r="F19">
        <v>49</v>
      </c>
      <c r="G19">
        <v>0</v>
      </c>
      <c r="H19" t="s">
        <v>31</v>
      </c>
      <c r="I19">
        <v>30</v>
      </c>
      <c r="J19">
        <v>0</v>
      </c>
      <c r="K19" t="str">
        <f>H19</f>
        <v>Royal Challengers Bangalore</v>
      </c>
      <c r="L19" t="s">
        <v>22</v>
      </c>
      <c r="M19" t="s">
        <v>23</v>
      </c>
      <c r="N19">
        <v>0</v>
      </c>
      <c r="O19" t="s">
        <v>31</v>
      </c>
      <c r="P19">
        <v>0</v>
      </c>
      <c r="Q19">
        <v>7</v>
      </c>
      <c r="R19" t="s">
        <v>53</v>
      </c>
      <c r="S19" t="s">
        <v>41</v>
      </c>
    </row>
    <row r="20" spans="1:19" x14ac:dyDescent="0.35">
      <c r="A20">
        <v>22019</v>
      </c>
      <c r="B20">
        <v>2022</v>
      </c>
      <c r="C20" t="s">
        <v>19</v>
      </c>
      <c r="D20" s="1">
        <v>44661</v>
      </c>
      <c r="E20" t="s">
        <v>26</v>
      </c>
      <c r="F20">
        <v>68</v>
      </c>
      <c r="G20">
        <v>0</v>
      </c>
      <c r="H20" t="s">
        <v>21</v>
      </c>
      <c r="I20">
        <v>43</v>
      </c>
      <c r="J20">
        <v>2</v>
      </c>
      <c r="K20" t="s">
        <v>21</v>
      </c>
      <c r="L20" t="s">
        <v>22</v>
      </c>
      <c r="M20" t="s">
        <v>23</v>
      </c>
      <c r="N20">
        <v>0</v>
      </c>
      <c r="O20" t="s">
        <v>26</v>
      </c>
      <c r="P20">
        <v>44</v>
      </c>
      <c r="Q20">
        <v>0</v>
      </c>
      <c r="R20" t="s">
        <v>28</v>
      </c>
      <c r="S20" t="s">
        <v>29</v>
      </c>
    </row>
    <row r="21" spans="1:19" x14ac:dyDescent="0.35">
      <c r="A21">
        <v>22020</v>
      </c>
      <c r="B21">
        <v>2022</v>
      </c>
      <c r="C21" t="s">
        <v>19</v>
      </c>
      <c r="D21" s="1">
        <v>44661</v>
      </c>
      <c r="E21" t="s">
        <v>39</v>
      </c>
      <c r="F21">
        <v>44</v>
      </c>
      <c r="G21">
        <v>1</v>
      </c>
      <c r="H21" t="s">
        <v>35</v>
      </c>
      <c r="I21">
        <v>31</v>
      </c>
      <c r="J21">
        <v>3</v>
      </c>
      <c r="K21" t="s">
        <v>35</v>
      </c>
      <c r="L21" t="s">
        <v>22</v>
      </c>
      <c r="M21" t="s">
        <v>23</v>
      </c>
      <c r="N21">
        <v>0</v>
      </c>
      <c r="O21" t="s">
        <v>39</v>
      </c>
      <c r="P21">
        <v>0</v>
      </c>
      <c r="Q21">
        <v>3</v>
      </c>
      <c r="R21" t="s">
        <v>54</v>
      </c>
      <c r="S21" t="s">
        <v>25</v>
      </c>
    </row>
    <row r="22" spans="1:19" x14ac:dyDescent="0.35">
      <c r="A22">
        <v>22021</v>
      </c>
      <c r="B22">
        <v>2022</v>
      </c>
      <c r="C22" t="s">
        <v>19</v>
      </c>
      <c r="D22" s="1">
        <v>44662</v>
      </c>
      <c r="E22" t="s">
        <v>38</v>
      </c>
      <c r="F22">
        <v>42</v>
      </c>
      <c r="G22">
        <v>0</v>
      </c>
      <c r="H22" t="s">
        <v>34</v>
      </c>
      <c r="I22">
        <v>51</v>
      </c>
      <c r="J22">
        <v>2</v>
      </c>
      <c r="K22" t="s">
        <v>38</v>
      </c>
      <c r="L22" t="s">
        <v>22</v>
      </c>
      <c r="M22" t="s">
        <v>23</v>
      </c>
      <c r="N22">
        <v>0</v>
      </c>
      <c r="O22" t="s">
        <v>38</v>
      </c>
      <c r="P22">
        <v>0</v>
      </c>
      <c r="Q22">
        <v>8</v>
      </c>
      <c r="R22" t="s">
        <v>55</v>
      </c>
      <c r="S22" t="str">
        <f>S18</f>
        <v>Dr. DY Patil Stadium</v>
      </c>
    </row>
    <row r="23" spans="1:19" x14ac:dyDescent="0.35">
      <c r="A23">
        <v>22022</v>
      </c>
      <c r="B23">
        <v>2022</v>
      </c>
      <c r="C23" t="s">
        <v>19</v>
      </c>
      <c r="D23" s="1">
        <v>44663</v>
      </c>
      <c r="E23" t="s">
        <v>20</v>
      </c>
      <c r="F23">
        <v>35</v>
      </c>
      <c r="G23">
        <v>1</v>
      </c>
      <c r="H23" t="s">
        <v>31</v>
      </c>
      <c r="I23">
        <v>42</v>
      </c>
      <c r="J23">
        <v>3</v>
      </c>
      <c r="K23" t="s">
        <v>31</v>
      </c>
      <c r="L23" t="s">
        <v>22</v>
      </c>
      <c r="M23" t="s">
        <v>23</v>
      </c>
      <c r="N23">
        <v>0</v>
      </c>
      <c r="O23" t="s">
        <v>20</v>
      </c>
      <c r="P23">
        <v>23</v>
      </c>
      <c r="Q23">
        <v>0</v>
      </c>
      <c r="R23" t="s">
        <v>56</v>
      </c>
      <c r="S23" t="s">
        <v>33</v>
      </c>
    </row>
    <row r="24" spans="1:19" x14ac:dyDescent="0.35">
      <c r="A24">
        <v>22023</v>
      </c>
      <c r="B24">
        <v>2022</v>
      </c>
      <c r="C24" t="s">
        <v>37</v>
      </c>
      <c r="D24" s="1">
        <v>44664</v>
      </c>
      <c r="E24" t="s">
        <v>27</v>
      </c>
      <c r="F24">
        <v>42</v>
      </c>
      <c r="G24">
        <v>2</v>
      </c>
      <c r="H24" t="s">
        <v>30</v>
      </c>
      <c r="I24">
        <v>65</v>
      </c>
      <c r="J24">
        <v>0</v>
      </c>
      <c r="K24" t="s">
        <v>27</v>
      </c>
      <c r="L24" t="s">
        <v>22</v>
      </c>
      <c r="M24" t="s">
        <v>23</v>
      </c>
      <c r="N24">
        <v>0</v>
      </c>
      <c r="O24" t="s">
        <v>30</v>
      </c>
      <c r="P24">
        <v>12</v>
      </c>
      <c r="Q24">
        <v>0</v>
      </c>
      <c r="R24" t="s">
        <v>57</v>
      </c>
      <c r="S24" t="s">
        <v>41</v>
      </c>
    </row>
    <row r="25" spans="1:19" x14ac:dyDescent="0.35">
      <c r="A25">
        <v>22024</v>
      </c>
      <c r="B25">
        <v>2022</v>
      </c>
      <c r="C25" t="s">
        <v>19</v>
      </c>
      <c r="D25" s="1">
        <v>44665</v>
      </c>
      <c r="E25" t="s">
        <v>39</v>
      </c>
      <c r="F25">
        <v>65</v>
      </c>
      <c r="G25">
        <v>3</v>
      </c>
      <c r="H25" t="s">
        <v>34</v>
      </c>
      <c r="I25">
        <v>42</v>
      </c>
      <c r="J25">
        <v>2</v>
      </c>
      <c r="K25" t="s">
        <v>39</v>
      </c>
      <c r="L25" t="s">
        <v>22</v>
      </c>
      <c r="M25" t="s">
        <v>23</v>
      </c>
      <c r="N25">
        <v>0</v>
      </c>
      <c r="O25" t="s">
        <v>34</v>
      </c>
      <c r="P25">
        <v>37</v>
      </c>
      <c r="Q25">
        <v>0</v>
      </c>
      <c r="R25" t="s">
        <v>58</v>
      </c>
      <c r="S25" t="str">
        <f>S23</f>
        <v>Dr. DY Patil Stadium</v>
      </c>
    </row>
    <row r="26" spans="1:19" x14ac:dyDescent="0.35">
      <c r="A26">
        <v>22025</v>
      </c>
      <c r="B26">
        <v>2022</v>
      </c>
      <c r="C26" t="s">
        <v>19</v>
      </c>
      <c r="D26" s="1">
        <v>44666</v>
      </c>
      <c r="E26" t="s">
        <v>38</v>
      </c>
      <c r="F26">
        <v>46</v>
      </c>
      <c r="G26">
        <v>2</v>
      </c>
      <c r="H26" t="s">
        <v>21</v>
      </c>
      <c r="I26">
        <v>38</v>
      </c>
      <c r="J26">
        <v>3</v>
      </c>
      <c r="K26" t="s">
        <v>38</v>
      </c>
      <c r="L26" t="s">
        <v>22</v>
      </c>
      <c r="M26" t="s">
        <v>23</v>
      </c>
      <c r="N26">
        <v>0</v>
      </c>
      <c r="O26" t="s">
        <v>38</v>
      </c>
      <c r="P26">
        <v>0</v>
      </c>
      <c r="Q26">
        <v>7</v>
      </c>
      <c r="R26" t="s">
        <v>59</v>
      </c>
      <c r="S26" t="s">
        <v>29</v>
      </c>
    </row>
    <row r="27" spans="1:19" x14ac:dyDescent="0.35">
      <c r="A27">
        <v>22026</v>
      </c>
      <c r="B27">
        <v>2022</v>
      </c>
      <c r="C27" t="s">
        <v>19</v>
      </c>
      <c r="D27" s="1">
        <v>44667</v>
      </c>
      <c r="E27" t="s">
        <v>27</v>
      </c>
      <c r="F27">
        <v>57</v>
      </c>
      <c r="G27">
        <v>2</v>
      </c>
      <c r="H27" t="s">
        <v>35</v>
      </c>
      <c r="I27">
        <v>57</v>
      </c>
      <c r="J27">
        <v>1</v>
      </c>
      <c r="K27" t="s">
        <v>27</v>
      </c>
      <c r="L27" t="s">
        <v>22</v>
      </c>
      <c r="M27" t="s">
        <v>23</v>
      </c>
      <c r="N27">
        <v>0</v>
      </c>
      <c r="O27" t="s">
        <v>35</v>
      </c>
      <c r="P27">
        <v>18</v>
      </c>
      <c r="Q27">
        <v>0</v>
      </c>
      <c r="R27" t="s">
        <v>60</v>
      </c>
      <c r="S27" t="s">
        <v>29</v>
      </c>
    </row>
    <row r="28" spans="1:19" x14ac:dyDescent="0.35">
      <c r="A28">
        <v>22027</v>
      </c>
      <c r="B28">
        <v>2022</v>
      </c>
      <c r="C28" t="s">
        <v>19</v>
      </c>
      <c r="D28" s="1">
        <f>D27</f>
        <v>44667</v>
      </c>
      <c r="E28" t="s">
        <v>26</v>
      </c>
      <c r="F28">
        <v>57</v>
      </c>
      <c r="G28">
        <v>1</v>
      </c>
      <c r="H28" t="s">
        <v>31</v>
      </c>
      <c r="I28">
        <v>40</v>
      </c>
      <c r="J28">
        <v>2</v>
      </c>
      <c r="K28" t="s">
        <v>26</v>
      </c>
      <c r="L28" t="s">
        <v>22</v>
      </c>
      <c r="M28" t="s">
        <v>23</v>
      </c>
      <c r="N28">
        <v>0</v>
      </c>
      <c r="O28" t="s">
        <v>31</v>
      </c>
      <c r="P28">
        <v>16</v>
      </c>
      <c r="Q28">
        <v>0</v>
      </c>
      <c r="R28" t="s">
        <v>48</v>
      </c>
      <c r="S28" t="s">
        <v>25</v>
      </c>
    </row>
    <row r="29" spans="1:19" x14ac:dyDescent="0.35">
      <c r="A29">
        <v>22028</v>
      </c>
      <c r="B29">
        <v>2022</v>
      </c>
      <c r="C29" t="s">
        <v>19</v>
      </c>
      <c r="D29" s="1">
        <v>44668</v>
      </c>
      <c r="E29" t="s">
        <v>30</v>
      </c>
      <c r="F29">
        <v>48</v>
      </c>
      <c r="G29">
        <v>2</v>
      </c>
      <c r="H29" t="s">
        <v>38</v>
      </c>
      <c r="I29">
        <v>39</v>
      </c>
      <c r="J29">
        <v>1</v>
      </c>
      <c r="K29" t="s">
        <v>38</v>
      </c>
      <c r="L29" t="s">
        <v>22</v>
      </c>
      <c r="M29" t="s">
        <v>23</v>
      </c>
      <c r="N29">
        <v>0</v>
      </c>
      <c r="O29" t="s">
        <v>38</v>
      </c>
      <c r="P29">
        <v>0</v>
      </c>
      <c r="Q29">
        <v>7</v>
      </c>
      <c r="R29" t="s">
        <v>61</v>
      </c>
      <c r="S29" t="s">
        <v>33</v>
      </c>
    </row>
    <row r="30" spans="1:19" x14ac:dyDescent="0.35">
      <c r="A30">
        <v>22029</v>
      </c>
      <c r="B30">
        <v>2022</v>
      </c>
      <c r="C30" t="s">
        <v>37</v>
      </c>
      <c r="D30" s="1">
        <f>D29</f>
        <v>44668</v>
      </c>
      <c r="E30" t="s">
        <v>34</v>
      </c>
      <c r="F30">
        <v>37</v>
      </c>
      <c r="G30">
        <v>3</v>
      </c>
      <c r="H30" t="s">
        <v>20</v>
      </c>
      <c r="I30">
        <v>39</v>
      </c>
      <c r="J30">
        <v>2</v>
      </c>
      <c r="K30" t="s">
        <v>34</v>
      </c>
      <c r="L30" t="s">
        <v>22</v>
      </c>
      <c r="M30" t="s">
        <v>23</v>
      </c>
      <c r="N30">
        <v>0</v>
      </c>
      <c r="O30" t="s">
        <v>34</v>
      </c>
      <c r="P30">
        <v>0</v>
      </c>
      <c r="Q30">
        <v>3</v>
      </c>
      <c r="R30" t="s">
        <v>62</v>
      </c>
      <c r="S30" t="s">
        <v>41</v>
      </c>
    </row>
    <row r="31" spans="1:19" x14ac:dyDescent="0.35">
      <c r="A31">
        <v>22030</v>
      </c>
      <c r="B31">
        <v>2022</v>
      </c>
      <c r="C31" t="s">
        <v>19</v>
      </c>
      <c r="D31" s="1">
        <v>44669</v>
      </c>
      <c r="E31" t="s">
        <v>39</v>
      </c>
      <c r="F31">
        <v>60</v>
      </c>
      <c r="G31">
        <v>0</v>
      </c>
      <c r="H31" t="s">
        <v>21</v>
      </c>
      <c r="I31">
        <v>57</v>
      </c>
      <c r="J31">
        <v>1</v>
      </c>
      <c r="K31" t="s">
        <v>21</v>
      </c>
      <c r="L31" t="s">
        <v>22</v>
      </c>
      <c r="M31" t="s">
        <v>23</v>
      </c>
      <c r="N31">
        <v>0</v>
      </c>
      <c r="O31" t="s">
        <v>39</v>
      </c>
      <c r="P31">
        <v>7</v>
      </c>
      <c r="Q31">
        <v>0</v>
      </c>
      <c r="R31" t="s">
        <v>54</v>
      </c>
      <c r="S31" t="s">
        <v>29</v>
      </c>
    </row>
    <row r="32" spans="1:19" x14ac:dyDescent="0.35">
      <c r="A32">
        <v>22031</v>
      </c>
      <c r="B32">
        <v>2022</v>
      </c>
      <c r="C32" t="s">
        <v>19</v>
      </c>
      <c r="D32" s="1">
        <v>44670</v>
      </c>
      <c r="E32" t="s">
        <v>35</v>
      </c>
      <c r="F32">
        <v>44</v>
      </c>
      <c r="G32">
        <v>2</v>
      </c>
      <c r="H32" t="s">
        <v>31</v>
      </c>
      <c r="I32">
        <v>47</v>
      </c>
      <c r="J32">
        <v>3</v>
      </c>
      <c r="K32" t="s">
        <v>35</v>
      </c>
      <c r="L32" t="s">
        <v>22</v>
      </c>
      <c r="M32" t="s">
        <v>23</v>
      </c>
      <c r="N32">
        <v>0</v>
      </c>
      <c r="O32" t="s">
        <v>31</v>
      </c>
      <c r="P32">
        <v>18</v>
      </c>
      <c r="Q32">
        <v>0</v>
      </c>
      <c r="R32" t="s">
        <v>63</v>
      </c>
      <c r="S32" t="s">
        <v>33</v>
      </c>
    </row>
    <row r="33" spans="1:19" x14ac:dyDescent="0.35">
      <c r="A33">
        <v>22032</v>
      </c>
      <c r="B33">
        <v>2022</v>
      </c>
      <c r="C33" t="s">
        <v>19</v>
      </c>
      <c r="D33" s="1">
        <v>44671</v>
      </c>
      <c r="E33" t="s">
        <v>30</v>
      </c>
      <c r="F33">
        <v>47</v>
      </c>
      <c r="G33">
        <v>3</v>
      </c>
      <c r="H33" t="s">
        <v>26</v>
      </c>
      <c r="I33">
        <v>81</v>
      </c>
      <c r="J33">
        <v>0</v>
      </c>
      <c r="K33" t="s">
        <v>26</v>
      </c>
      <c r="L33" t="s">
        <v>22</v>
      </c>
      <c r="M33" t="s">
        <v>23</v>
      </c>
      <c r="N33">
        <v>0</v>
      </c>
      <c r="O33" t="s">
        <v>26</v>
      </c>
      <c r="P33">
        <v>0</v>
      </c>
      <c r="Q33">
        <v>9</v>
      </c>
      <c r="R33" t="s">
        <v>28</v>
      </c>
      <c r="S33" t="s">
        <v>29</v>
      </c>
    </row>
    <row r="34" spans="1:19" x14ac:dyDescent="0.35">
      <c r="A34">
        <v>22033</v>
      </c>
      <c r="B34">
        <v>2022</v>
      </c>
      <c r="C34" t="s">
        <v>19</v>
      </c>
      <c r="D34" s="1">
        <v>44672</v>
      </c>
      <c r="E34" t="s">
        <v>27</v>
      </c>
      <c r="F34">
        <v>42</v>
      </c>
      <c r="G34">
        <v>3</v>
      </c>
      <c r="H34" t="s">
        <v>20</v>
      </c>
      <c r="I34">
        <v>46</v>
      </c>
      <c r="J34">
        <v>2</v>
      </c>
      <c r="K34" t="s">
        <v>20</v>
      </c>
      <c r="L34" t="s">
        <v>22</v>
      </c>
      <c r="M34" t="s">
        <v>23</v>
      </c>
      <c r="N34">
        <v>0</v>
      </c>
      <c r="O34" t="s">
        <v>20</v>
      </c>
      <c r="P34">
        <v>0</v>
      </c>
      <c r="Q34">
        <v>3</v>
      </c>
      <c r="R34" t="s">
        <v>64</v>
      </c>
      <c r="S34" t="s">
        <v>33</v>
      </c>
    </row>
    <row r="35" spans="1:19" x14ac:dyDescent="0.35">
      <c r="A35">
        <v>22034</v>
      </c>
      <c r="B35">
        <v>2022</v>
      </c>
      <c r="C35" t="s">
        <v>19</v>
      </c>
      <c r="D35" s="1">
        <v>44673</v>
      </c>
      <c r="E35" t="s">
        <v>39</v>
      </c>
      <c r="F35">
        <v>44</v>
      </c>
      <c r="G35">
        <v>0</v>
      </c>
      <c r="H35" t="s">
        <v>26</v>
      </c>
      <c r="I35">
        <v>55</v>
      </c>
      <c r="J35">
        <v>2</v>
      </c>
      <c r="K35" t="s">
        <v>26</v>
      </c>
      <c r="L35" t="s">
        <v>22</v>
      </c>
      <c r="M35" t="s">
        <v>23</v>
      </c>
      <c r="N35">
        <v>0</v>
      </c>
      <c r="O35" t="s">
        <v>39</v>
      </c>
      <c r="P35">
        <v>15</v>
      </c>
      <c r="Q35">
        <v>0</v>
      </c>
      <c r="R35" t="s">
        <v>44</v>
      </c>
      <c r="S35" t="s">
        <v>25</v>
      </c>
    </row>
    <row r="36" spans="1:19" x14ac:dyDescent="0.35">
      <c r="A36">
        <v>22035</v>
      </c>
      <c r="B36">
        <v>2022</v>
      </c>
      <c r="C36" t="s">
        <v>19</v>
      </c>
      <c r="D36" s="1">
        <v>44674</v>
      </c>
      <c r="E36" t="s">
        <v>21</v>
      </c>
      <c r="F36">
        <v>34</v>
      </c>
      <c r="G36">
        <v>3</v>
      </c>
      <c r="H36" t="s">
        <v>34</v>
      </c>
      <c r="I36">
        <v>47</v>
      </c>
      <c r="J36">
        <v>1</v>
      </c>
      <c r="K36" t="s">
        <v>34</v>
      </c>
      <c r="L36" t="s">
        <v>65</v>
      </c>
      <c r="M36" t="s">
        <v>23</v>
      </c>
      <c r="N36">
        <v>0</v>
      </c>
      <c r="O36" t="s">
        <v>34</v>
      </c>
      <c r="P36">
        <v>8</v>
      </c>
      <c r="Q36">
        <v>0</v>
      </c>
      <c r="R36" t="s">
        <v>66</v>
      </c>
      <c r="S36" t="s">
        <v>33</v>
      </c>
    </row>
    <row r="37" spans="1:19" x14ac:dyDescent="0.35">
      <c r="A37">
        <v>22036</v>
      </c>
      <c r="B37">
        <v>2022</v>
      </c>
      <c r="C37" t="s">
        <v>19</v>
      </c>
      <c r="D37" s="1">
        <f>D36</f>
        <v>44674</v>
      </c>
      <c r="E37" t="s">
        <v>31</v>
      </c>
      <c r="F37">
        <v>31</v>
      </c>
      <c r="G37">
        <v>4</v>
      </c>
      <c r="H37" t="s">
        <v>38</v>
      </c>
      <c r="I37">
        <v>56</v>
      </c>
      <c r="J37">
        <v>0</v>
      </c>
      <c r="K37" t="s">
        <v>38</v>
      </c>
      <c r="L37" t="s">
        <v>22</v>
      </c>
      <c r="M37" t="s">
        <v>23</v>
      </c>
      <c r="N37">
        <v>0</v>
      </c>
      <c r="O37" t="s">
        <v>38</v>
      </c>
      <c r="P37">
        <v>0</v>
      </c>
      <c r="Q37">
        <v>9</v>
      </c>
      <c r="R37" t="s">
        <v>67</v>
      </c>
      <c r="S37" t="s">
        <v>29</v>
      </c>
    </row>
    <row r="38" spans="1:19" x14ac:dyDescent="0.35">
      <c r="A38">
        <v>22037</v>
      </c>
      <c r="B38">
        <v>2022</v>
      </c>
      <c r="C38" t="s">
        <v>19</v>
      </c>
      <c r="D38" s="1">
        <v>44675</v>
      </c>
      <c r="E38" t="s">
        <v>35</v>
      </c>
      <c r="F38">
        <v>32</v>
      </c>
      <c r="G38">
        <v>1</v>
      </c>
      <c r="H38" t="s">
        <v>27</v>
      </c>
      <c r="I38">
        <v>43</v>
      </c>
      <c r="J38">
        <v>0</v>
      </c>
      <c r="K38" t="s">
        <v>27</v>
      </c>
      <c r="L38" t="s">
        <v>22</v>
      </c>
      <c r="M38" t="s">
        <v>23</v>
      </c>
      <c r="N38">
        <v>0</v>
      </c>
      <c r="O38" t="s">
        <v>35</v>
      </c>
      <c r="P38">
        <v>36</v>
      </c>
      <c r="Q38">
        <v>0</v>
      </c>
      <c r="R38" t="s">
        <v>60</v>
      </c>
      <c r="S38" t="s">
        <v>25</v>
      </c>
    </row>
    <row r="39" spans="1:19" x14ac:dyDescent="0.35">
      <c r="A39">
        <v>22038</v>
      </c>
      <c r="B39">
        <v>2022</v>
      </c>
      <c r="C39" t="s">
        <v>19</v>
      </c>
      <c r="D39" s="1">
        <v>44706</v>
      </c>
      <c r="E39" t="s">
        <v>20</v>
      </c>
      <c r="F39">
        <v>32</v>
      </c>
      <c r="G39">
        <v>2</v>
      </c>
      <c r="H39" t="s">
        <v>30</v>
      </c>
      <c r="I39">
        <v>37</v>
      </c>
      <c r="J39">
        <v>1</v>
      </c>
      <c r="K39" t="s">
        <v>20</v>
      </c>
      <c r="L39" t="s">
        <v>22</v>
      </c>
      <c r="M39" t="s">
        <v>23</v>
      </c>
      <c r="N39">
        <v>0</v>
      </c>
      <c r="O39" t="s">
        <v>30</v>
      </c>
      <c r="P39">
        <v>11</v>
      </c>
      <c r="Q39">
        <v>0</v>
      </c>
      <c r="R39" t="s">
        <v>68</v>
      </c>
      <c r="S39" t="s">
        <v>25</v>
      </c>
    </row>
    <row r="40" spans="1:19" x14ac:dyDescent="0.35">
      <c r="A40">
        <v>22039</v>
      </c>
      <c r="B40">
        <v>2022</v>
      </c>
      <c r="C40" t="s">
        <v>37</v>
      </c>
      <c r="D40" s="1">
        <v>44707</v>
      </c>
      <c r="E40" t="s">
        <v>31</v>
      </c>
      <c r="F40">
        <v>37</v>
      </c>
      <c r="G40">
        <v>1</v>
      </c>
      <c r="H40" t="s">
        <v>39</v>
      </c>
      <c r="I40">
        <v>43</v>
      </c>
      <c r="J40">
        <v>3</v>
      </c>
      <c r="K40" t="s">
        <v>31</v>
      </c>
      <c r="L40" t="s">
        <v>22</v>
      </c>
      <c r="M40" t="s">
        <v>23</v>
      </c>
      <c r="N40">
        <v>0</v>
      </c>
      <c r="O40" t="s">
        <v>39</v>
      </c>
      <c r="P40">
        <v>29</v>
      </c>
      <c r="Q40">
        <v>0</v>
      </c>
      <c r="R40" t="s">
        <v>69</v>
      </c>
      <c r="S40" t="s">
        <v>41</v>
      </c>
    </row>
    <row r="41" spans="1:19" x14ac:dyDescent="0.35">
      <c r="A41">
        <v>22040</v>
      </c>
      <c r="B41">
        <v>2022</v>
      </c>
      <c r="C41" t="s">
        <v>19</v>
      </c>
      <c r="D41" s="1">
        <v>44678</v>
      </c>
      <c r="E41" t="s">
        <v>34</v>
      </c>
      <c r="F41">
        <v>59</v>
      </c>
      <c r="G41">
        <v>0</v>
      </c>
      <c r="H41" t="s">
        <v>38</v>
      </c>
      <c r="I41">
        <v>53</v>
      </c>
      <c r="J41">
        <v>2</v>
      </c>
      <c r="K41" t="s">
        <v>34</v>
      </c>
      <c r="L41" t="s">
        <v>22</v>
      </c>
      <c r="M41" t="s">
        <v>23</v>
      </c>
      <c r="N41">
        <v>0</v>
      </c>
      <c r="O41" t="s">
        <v>34</v>
      </c>
      <c r="P41">
        <v>0</v>
      </c>
      <c r="Q41">
        <v>5</v>
      </c>
      <c r="R41" t="s">
        <v>61</v>
      </c>
      <c r="S41" t="s">
        <v>25</v>
      </c>
    </row>
    <row r="42" spans="1:19" x14ac:dyDescent="0.35">
      <c r="A42">
        <v>22041</v>
      </c>
      <c r="B42">
        <v>2022</v>
      </c>
      <c r="C42" t="s">
        <v>19</v>
      </c>
      <c r="D42" s="1">
        <v>44679</v>
      </c>
      <c r="E42" t="s">
        <v>26</v>
      </c>
      <c r="F42">
        <v>47</v>
      </c>
      <c r="G42">
        <v>2</v>
      </c>
      <c r="H42" t="s">
        <v>21</v>
      </c>
      <c r="I42">
        <v>29</v>
      </c>
      <c r="J42">
        <v>2</v>
      </c>
      <c r="K42" t="s">
        <v>26</v>
      </c>
      <c r="L42" t="s">
        <v>22</v>
      </c>
      <c r="M42" t="s">
        <v>23</v>
      </c>
      <c r="N42">
        <v>0</v>
      </c>
      <c r="O42" t="s">
        <v>26</v>
      </c>
      <c r="P42">
        <v>0</v>
      </c>
      <c r="Q42">
        <v>4</v>
      </c>
      <c r="R42" t="s">
        <v>28</v>
      </c>
      <c r="S42" t="s">
        <v>25</v>
      </c>
    </row>
    <row r="43" spans="1:19" x14ac:dyDescent="0.35">
      <c r="A43">
        <v>22042</v>
      </c>
      <c r="B43">
        <v>2022</v>
      </c>
      <c r="C43" t="s">
        <v>37</v>
      </c>
      <c r="D43" s="1">
        <v>44680</v>
      </c>
      <c r="E43" t="s">
        <v>30</v>
      </c>
      <c r="F43">
        <v>46</v>
      </c>
      <c r="G43">
        <v>1</v>
      </c>
      <c r="H43" t="s">
        <v>35</v>
      </c>
      <c r="I43">
        <v>39</v>
      </c>
      <c r="J43">
        <v>1</v>
      </c>
      <c r="K43" t="s">
        <v>30</v>
      </c>
      <c r="L43" t="s">
        <v>22</v>
      </c>
      <c r="M43" t="s">
        <v>23</v>
      </c>
      <c r="N43">
        <v>0</v>
      </c>
      <c r="O43" t="s">
        <v>35</v>
      </c>
      <c r="P43">
        <v>20</v>
      </c>
      <c r="Q43">
        <v>0</v>
      </c>
      <c r="R43" t="s">
        <v>70</v>
      </c>
      <c r="S43" t="s">
        <v>41</v>
      </c>
    </row>
    <row r="44" spans="1:19" x14ac:dyDescent="0.35">
      <c r="A44">
        <v>22043</v>
      </c>
      <c r="B44">
        <v>2022</v>
      </c>
      <c r="C44" t="s">
        <v>19</v>
      </c>
      <c r="D44" s="1">
        <v>44681</v>
      </c>
      <c r="E44" t="s">
        <v>34</v>
      </c>
      <c r="F44">
        <v>46</v>
      </c>
      <c r="G44">
        <v>0</v>
      </c>
      <c r="H44" t="s">
        <v>31</v>
      </c>
      <c r="I44">
        <v>43</v>
      </c>
      <c r="J44">
        <v>1</v>
      </c>
      <c r="K44" t="s">
        <v>31</v>
      </c>
      <c r="L44" t="s">
        <v>65</v>
      </c>
      <c r="M44" t="s">
        <v>23</v>
      </c>
      <c r="N44">
        <v>0</v>
      </c>
      <c r="O44" t="s">
        <v>34</v>
      </c>
      <c r="P44">
        <v>0</v>
      </c>
      <c r="Q44">
        <v>6</v>
      </c>
      <c r="R44" t="s">
        <v>71</v>
      </c>
      <c r="S44" t="s">
        <v>29</v>
      </c>
    </row>
    <row r="45" spans="1:19" x14ac:dyDescent="0.35">
      <c r="A45">
        <v>22044</v>
      </c>
      <c r="B45">
        <v>2022</v>
      </c>
      <c r="C45" t="s">
        <v>19</v>
      </c>
      <c r="D45" s="1">
        <f>D44</f>
        <v>44681</v>
      </c>
      <c r="E45" t="s">
        <v>39</v>
      </c>
      <c r="F45">
        <v>40</v>
      </c>
      <c r="G45">
        <v>1</v>
      </c>
      <c r="H45" t="s">
        <v>27</v>
      </c>
      <c r="I45">
        <v>41</v>
      </c>
      <c r="J45">
        <v>2</v>
      </c>
      <c r="K45" t="s">
        <v>27</v>
      </c>
      <c r="L45" t="s">
        <v>22</v>
      </c>
      <c r="M45" t="s">
        <v>23</v>
      </c>
      <c r="N45">
        <v>0</v>
      </c>
      <c r="O45" t="s">
        <v>27</v>
      </c>
      <c r="P45">
        <v>0</v>
      </c>
      <c r="Q45">
        <v>5</v>
      </c>
      <c r="R45" t="s">
        <v>72</v>
      </c>
      <c r="S45" t="s">
        <v>33</v>
      </c>
    </row>
    <row r="46" spans="1:19" x14ac:dyDescent="0.35">
      <c r="A46">
        <v>22045</v>
      </c>
      <c r="B46">
        <v>2022</v>
      </c>
      <c r="C46" t="s">
        <v>19</v>
      </c>
      <c r="D46" t="s">
        <v>73</v>
      </c>
      <c r="E46" t="s">
        <v>26</v>
      </c>
      <c r="F46">
        <v>66</v>
      </c>
      <c r="G46">
        <v>2</v>
      </c>
      <c r="H46" t="s">
        <v>35</v>
      </c>
      <c r="I46">
        <v>57</v>
      </c>
      <c r="J46">
        <v>1</v>
      </c>
      <c r="K46" t="s">
        <v>35</v>
      </c>
      <c r="L46" t="s">
        <v>65</v>
      </c>
      <c r="M46" t="s">
        <v>23</v>
      </c>
      <c r="N46">
        <v>0</v>
      </c>
      <c r="O46" t="s">
        <v>35</v>
      </c>
      <c r="P46">
        <v>6</v>
      </c>
      <c r="Q46">
        <v>0</v>
      </c>
      <c r="R46" t="s">
        <v>74</v>
      </c>
      <c r="S46" t="s">
        <v>25</v>
      </c>
    </row>
    <row r="47" spans="1:19" x14ac:dyDescent="0.35">
      <c r="A47">
        <v>22046</v>
      </c>
      <c r="B47">
        <v>2022</v>
      </c>
      <c r="C47" t="s">
        <v>37</v>
      </c>
      <c r="D47" s="1">
        <v>44682</v>
      </c>
      <c r="E47" t="s">
        <v>38</v>
      </c>
      <c r="F47">
        <v>58</v>
      </c>
      <c r="G47">
        <v>2</v>
      </c>
      <c r="H47" t="s">
        <v>20</v>
      </c>
      <c r="I47">
        <v>40</v>
      </c>
      <c r="J47">
        <v>0</v>
      </c>
      <c r="K47" t="s">
        <v>38</v>
      </c>
      <c r="L47" t="s">
        <v>22</v>
      </c>
      <c r="M47" t="s">
        <v>23</v>
      </c>
      <c r="N47">
        <v>0</v>
      </c>
      <c r="O47" t="s">
        <v>20</v>
      </c>
      <c r="P47">
        <v>13</v>
      </c>
      <c r="Q47">
        <v>0</v>
      </c>
      <c r="R47" t="s">
        <v>75</v>
      </c>
      <c r="S47" t="s">
        <v>41</v>
      </c>
    </row>
    <row r="48" spans="1:19" x14ac:dyDescent="0.35">
      <c r="A48">
        <v>22047</v>
      </c>
      <c r="B48">
        <v>2022</v>
      </c>
      <c r="C48" t="s">
        <v>19</v>
      </c>
      <c r="D48" s="1">
        <v>44683</v>
      </c>
      <c r="E48" t="s">
        <v>21</v>
      </c>
      <c r="F48">
        <v>32</v>
      </c>
      <c r="G48">
        <v>2</v>
      </c>
      <c r="H48" t="s">
        <v>39</v>
      </c>
      <c r="I48">
        <v>38</v>
      </c>
      <c r="J48">
        <v>1</v>
      </c>
      <c r="K48" t="s">
        <v>21</v>
      </c>
      <c r="L48" t="s">
        <v>22</v>
      </c>
      <c r="M48" t="s">
        <v>23</v>
      </c>
      <c r="N48">
        <v>0</v>
      </c>
      <c r="O48" t="s">
        <v>21</v>
      </c>
      <c r="P48">
        <v>0</v>
      </c>
      <c r="Q48">
        <v>7</v>
      </c>
      <c r="R48" t="s">
        <v>76</v>
      </c>
      <c r="S48" t="s">
        <v>25</v>
      </c>
    </row>
    <row r="49" spans="1:19" x14ac:dyDescent="0.35">
      <c r="A49">
        <v>22048</v>
      </c>
      <c r="B49">
        <v>2022</v>
      </c>
      <c r="C49" t="s">
        <v>19</v>
      </c>
      <c r="D49" s="1">
        <v>44684</v>
      </c>
      <c r="E49" t="s">
        <v>34</v>
      </c>
      <c r="F49">
        <v>42</v>
      </c>
      <c r="G49">
        <v>2</v>
      </c>
      <c r="H49" t="s">
        <v>30</v>
      </c>
      <c r="I49">
        <v>43</v>
      </c>
      <c r="J49">
        <v>1</v>
      </c>
      <c r="K49" t="s">
        <v>34</v>
      </c>
      <c r="L49" t="s">
        <v>65</v>
      </c>
      <c r="M49" t="s">
        <v>23</v>
      </c>
      <c r="N49">
        <v>0</v>
      </c>
      <c r="O49" t="s">
        <v>30</v>
      </c>
      <c r="P49">
        <v>0</v>
      </c>
      <c r="Q49">
        <v>8</v>
      </c>
      <c r="R49" t="s">
        <v>77</v>
      </c>
      <c r="S49" t="s">
        <v>33</v>
      </c>
    </row>
    <row r="50" spans="1:19" x14ac:dyDescent="0.35">
      <c r="A50">
        <v>22049</v>
      </c>
      <c r="B50">
        <v>2022</v>
      </c>
      <c r="C50" t="s">
        <v>37</v>
      </c>
      <c r="D50" s="1">
        <v>44685</v>
      </c>
      <c r="E50" t="s">
        <v>31</v>
      </c>
      <c r="F50">
        <v>57</v>
      </c>
      <c r="G50">
        <v>0</v>
      </c>
      <c r="H50" t="s">
        <v>20</v>
      </c>
      <c r="I50">
        <v>51</v>
      </c>
      <c r="J50">
        <v>0</v>
      </c>
      <c r="K50" t="s">
        <v>20</v>
      </c>
      <c r="L50" t="s">
        <v>22</v>
      </c>
      <c r="M50" t="s">
        <v>23</v>
      </c>
      <c r="N50">
        <v>0</v>
      </c>
      <c r="O50" t="s">
        <v>31</v>
      </c>
      <c r="P50">
        <v>13</v>
      </c>
      <c r="Q50">
        <v>0</v>
      </c>
      <c r="R50" t="s">
        <v>78</v>
      </c>
      <c r="S50" t="s">
        <v>41</v>
      </c>
    </row>
    <row r="51" spans="1:19" x14ac:dyDescent="0.35">
      <c r="A51">
        <v>22050</v>
      </c>
      <c r="B51">
        <v>2022</v>
      </c>
      <c r="C51" t="s">
        <v>19</v>
      </c>
      <c r="D51" s="1">
        <v>44686</v>
      </c>
      <c r="E51" t="s">
        <v>26</v>
      </c>
      <c r="F51">
        <v>50</v>
      </c>
      <c r="G51">
        <v>2</v>
      </c>
      <c r="H51" t="s">
        <v>38</v>
      </c>
      <c r="I51">
        <v>35</v>
      </c>
      <c r="J51">
        <v>2</v>
      </c>
      <c r="K51" t="s">
        <v>38</v>
      </c>
      <c r="L51" t="s">
        <v>22</v>
      </c>
      <c r="M51" t="s">
        <v>23</v>
      </c>
      <c r="N51">
        <v>0</v>
      </c>
      <c r="O51" t="s">
        <v>26</v>
      </c>
      <c r="P51">
        <v>21</v>
      </c>
      <c r="Q51">
        <v>0</v>
      </c>
      <c r="R51" t="s">
        <v>79</v>
      </c>
      <c r="S51" t="s">
        <v>29</v>
      </c>
    </row>
    <row r="52" spans="1:19" x14ac:dyDescent="0.35">
      <c r="A52">
        <v>22051</v>
      </c>
      <c r="B52">
        <v>2022</v>
      </c>
      <c r="C52" t="s">
        <v>19</v>
      </c>
      <c r="D52" s="1">
        <v>44687</v>
      </c>
      <c r="E52" t="s">
        <v>34</v>
      </c>
      <c r="F52">
        <v>54</v>
      </c>
      <c r="G52">
        <v>0</v>
      </c>
      <c r="H52" t="s">
        <v>27</v>
      </c>
      <c r="I52">
        <v>63</v>
      </c>
      <c r="J52">
        <v>0</v>
      </c>
      <c r="K52" t="s">
        <v>34</v>
      </c>
      <c r="L52" t="s">
        <v>22</v>
      </c>
      <c r="M52" t="s">
        <v>23</v>
      </c>
      <c r="N52">
        <v>0</v>
      </c>
      <c r="O52" t="s">
        <v>27</v>
      </c>
      <c r="P52">
        <v>5</v>
      </c>
      <c r="Q52">
        <v>0</v>
      </c>
      <c r="R52" t="s">
        <v>80</v>
      </c>
      <c r="S52" t="s">
        <v>29</v>
      </c>
    </row>
    <row r="53" spans="1:19" x14ac:dyDescent="0.35">
      <c r="A53">
        <v>22052</v>
      </c>
      <c r="B53">
        <v>2022</v>
      </c>
      <c r="C53" t="s">
        <v>19</v>
      </c>
      <c r="D53" s="1">
        <v>44688</v>
      </c>
      <c r="E53" t="s">
        <v>30</v>
      </c>
      <c r="F53">
        <v>48</v>
      </c>
      <c r="G53">
        <v>1</v>
      </c>
      <c r="H53" t="s">
        <v>39</v>
      </c>
      <c r="I53">
        <v>67</v>
      </c>
      <c r="J53">
        <v>1</v>
      </c>
      <c r="K53" t="s">
        <v>30</v>
      </c>
      <c r="L53" t="s">
        <v>65</v>
      </c>
      <c r="M53" t="s">
        <v>23</v>
      </c>
      <c r="N53">
        <v>0</v>
      </c>
      <c r="O53" t="s">
        <v>39</v>
      </c>
      <c r="P53">
        <v>0</v>
      </c>
      <c r="Q53">
        <v>6</v>
      </c>
      <c r="R53" t="s">
        <v>81</v>
      </c>
      <c r="S53" t="s">
        <v>25</v>
      </c>
    </row>
    <row r="54" spans="1:19" x14ac:dyDescent="0.35">
      <c r="A54">
        <v>22053</v>
      </c>
      <c r="B54">
        <v>2022</v>
      </c>
      <c r="C54" t="s">
        <v>37</v>
      </c>
      <c r="D54" s="1">
        <f>D53</f>
        <v>44688</v>
      </c>
      <c r="E54" t="s">
        <v>35</v>
      </c>
      <c r="F54">
        <v>66</v>
      </c>
      <c r="G54">
        <v>1</v>
      </c>
      <c r="H54" t="s">
        <v>21</v>
      </c>
      <c r="I54">
        <v>25</v>
      </c>
      <c r="J54">
        <v>3</v>
      </c>
      <c r="K54" t="s">
        <v>21</v>
      </c>
      <c r="L54" t="s">
        <v>22</v>
      </c>
      <c r="M54" t="s">
        <v>23</v>
      </c>
      <c r="N54">
        <v>0</v>
      </c>
      <c r="O54" t="str">
        <f>H54</f>
        <v>Kolkata Knight Riders</v>
      </c>
      <c r="P54">
        <v>75</v>
      </c>
      <c r="Q54">
        <v>0</v>
      </c>
      <c r="R54" t="s">
        <v>47</v>
      </c>
      <c r="S54" t="s">
        <v>41</v>
      </c>
    </row>
    <row r="55" spans="1:19" x14ac:dyDescent="0.35">
      <c r="A55">
        <v>22054</v>
      </c>
      <c r="B55">
        <v>2022</v>
      </c>
      <c r="C55" t="s">
        <v>19</v>
      </c>
      <c r="D55" s="1">
        <v>44689</v>
      </c>
      <c r="E55" t="s">
        <v>38</v>
      </c>
      <c r="F55">
        <v>39</v>
      </c>
      <c r="G55">
        <v>2</v>
      </c>
      <c r="H55" t="s">
        <v>31</v>
      </c>
      <c r="I55">
        <v>47</v>
      </c>
      <c r="J55">
        <v>1</v>
      </c>
      <c r="K55" t="s">
        <v>31</v>
      </c>
      <c r="L55" t="s">
        <v>65</v>
      </c>
      <c r="M55" t="s">
        <v>23</v>
      </c>
      <c r="N55">
        <v>0</v>
      </c>
      <c r="O55" t="s">
        <v>31</v>
      </c>
      <c r="P55">
        <v>67</v>
      </c>
      <c r="Q55">
        <v>0</v>
      </c>
      <c r="R55" t="s">
        <v>42</v>
      </c>
      <c r="S55" t="s">
        <v>25</v>
      </c>
    </row>
    <row r="56" spans="1:19" x14ac:dyDescent="0.35">
      <c r="A56">
        <v>22055</v>
      </c>
      <c r="B56">
        <v>2022</v>
      </c>
      <c r="C56" t="s">
        <v>19</v>
      </c>
      <c r="D56" s="1">
        <f>D55</f>
        <v>44689</v>
      </c>
      <c r="E56" t="s">
        <v>20</v>
      </c>
      <c r="F56">
        <v>57</v>
      </c>
      <c r="G56">
        <v>0</v>
      </c>
      <c r="H56" t="s">
        <v>26</v>
      </c>
      <c r="I56">
        <v>59</v>
      </c>
      <c r="J56">
        <v>2</v>
      </c>
      <c r="K56" t="s">
        <v>26</v>
      </c>
      <c r="L56" t="s">
        <v>22</v>
      </c>
      <c r="M56" t="s">
        <v>23</v>
      </c>
      <c r="N56">
        <v>0</v>
      </c>
      <c r="O56" t="s">
        <v>20</v>
      </c>
      <c r="P56">
        <v>91</v>
      </c>
      <c r="Q56">
        <v>0</v>
      </c>
      <c r="R56" t="s">
        <v>82</v>
      </c>
      <c r="S56" t="s">
        <v>33</v>
      </c>
    </row>
    <row r="57" spans="1:19" x14ac:dyDescent="0.35">
      <c r="A57">
        <v>22056</v>
      </c>
      <c r="B57">
        <v>2022</v>
      </c>
      <c r="C57" t="s">
        <v>19</v>
      </c>
      <c r="D57" s="1">
        <v>44690</v>
      </c>
      <c r="E57" t="s">
        <v>27</v>
      </c>
      <c r="F57">
        <v>37</v>
      </c>
      <c r="G57">
        <v>2</v>
      </c>
      <c r="H57" t="s">
        <v>21</v>
      </c>
      <c r="I57">
        <v>64</v>
      </c>
      <c r="J57">
        <v>1</v>
      </c>
      <c r="K57" t="s">
        <v>27</v>
      </c>
      <c r="L57" t="s">
        <v>22</v>
      </c>
      <c r="M57" t="s">
        <v>23</v>
      </c>
      <c r="N57">
        <v>0</v>
      </c>
      <c r="O57" t="s">
        <v>21</v>
      </c>
      <c r="P57">
        <v>52</v>
      </c>
      <c r="Q57">
        <v>0</v>
      </c>
      <c r="R57" t="s">
        <v>83</v>
      </c>
      <c r="S57" t="s">
        <v>33</v>
      </c>
    </row>
    <row r="58" spans="1:19" x14ac:dyDescent="0.35">
      <c r="A58">
        <v>22057</v>
      </c>
      <c r="B58">
        <v>2022</v>
      </c>
      <c r="C58" t="s">
        <v>37</v>
      </c>
      <c r="D58" s="1">
        <v>44691</v>
      </c>
      <c r="E58" t="s">
        <v>35</v>
      </c>
      <c r="F58">
        <v>37</v>
      </c>
      <c r="G58">
        <v>3</v>
      </c>
      <c r="H58" t="s">
        <v>34</v>
      </c>
      <c r="I58">
        <v>35</v>
      </c>
      <c r="J58">
        <v>2</v>
      </c>
      <c r="K58" t="s">
        <v>34</v>
      </c>
      <c r="L58" t="s">
        <v>65</v>
      </c>
      <c r="M58" t="s">
        <v>23</v>
      </c>
      <c r="N58">
        <v>0</v>
      </c>
      <c r="O58" t="s">
        <v>34</v>
      </c>
      <c r="P58">
        <v>62</v>
      </c>
      <c r="Q58">
        <v>0</v>
      </c>
      <c r="R58" t="s">
        <v>51</v>
      </c>
      <c r="S58" t="s">
        <v>41</v>
      </c>
    </row>
    <row r="59" spans="1:19" x14ac:dyDescent="0.35">
      <c r="A59">
        <v>22058</v>
      </c>
      <c r="B59">
        <v>2022</v>
      </c>
      <c r="C59" t="s">
        <v>19</v>
      </c>
      <c r="D59" s="1">
        <v>44692</v>
      </c>
      <c r="E59" t="s">
        <v>39</v>
      </c>
      <c r="F59">
        <v>43</v>
      </c>
      <c r="G59">
        <v>1</v>
      </c>
      <c r="H59" t="s">
        <v>26</v>
      </c>
      <c r="I59">
        <v>38</v>
      </c>
      <c r="J59">
        <v>1</v>
      </c>
      <c r="K59" t="s">
        <v>26</v>
      </c>
      <c r="L59" t="s">
        <v>22</v>
      </c>
      <c r="M59" t="s">
        <v>23</v>
      </c>
      <c r="N59">
        <v>0</v>
      </c>
      <c r="O59" t="s">
        <v>26</v>
      </c>
      <c r="P59">
        <v>0</v>
      </c>
      <c r="Q59">
        <v>8</v>
      </c>
      <c r="R59" t="s">
        <v>84</v>
      </c>
      <c r="S59" t="s">
        <v>33</v>
      </c>
    </row>
    <row r="60" spans="1:19" x14ac:dyDescent="0.35">
      <c r="A60">
        <v>22059</v>
      </c>
      <c r="B60">
        <v>2022</v>
      </c>
      <c r="C60" t="s">
        <v>19</v>
      </c>
      <c r="D60" s="1">
        <v>44693</v>
      </c>
      <c r="E60" t="s">
        <v>20</v>
      </c>
      <c r="F60">
        <v>32</v>
      </c>
      <c r="G60">
        <v>5</v>
      </c>
      <c r="H60" t="s">
        <v>27</v>
      </c>
      <c r="I60">
        <v>36</v>
      </c>
      <c r="J60">
        <v>4</v>
      </c>
      <c r="K60" t="s">
        <v>27</v>
      </c>
      <c r="L60" t="s">
        <v>22</v>
      </c>
      <c r="M60" t="s">
        <v>23</v>
      </c>
      <c r="N60">
        <v>0</v>
      </c>
      <c r="O60" t="s">
        <v>27</v>
      </c>
      <c r="P60">
        <v>0</v>
      </c>
      <c r="Q60">
        <v>5</v>
      </c>
      <c r="R60" t="s">
        <v>85</v>
      </c>
      <c r="S60" t="s">
        <v>25</v>
      </c>
    </row>
    <row r="61" spans="1:19" x14ac:dyDescent="0.35">
      <c r="A61">
        <v>22060</v>
      </c>
      <c r="B61">
        <v>2022</v>
      </c>
      <c r="C61" t="s">
        <v>19</v>
      </c>
      <c r="D61" s="1">
        <v>44694</v>
      </c>
      <c r="E61" t="s">
        <v>31</v>
      </c>
      <c r="F61">
        <v>44</v>
      </c>
      <c r="G61">
        <v>3</v>
      </c>
      <c r="H61" t="s">
        <v>30</v>
      </c>
      <c r="I61">
        <v>83</v>
      </c>
      <c r="J61">
        <v>1</v>
      </c>
      <c r="K61" t="s">
        <v>31</v>
      </c>
      <c r="L61" t="s">
        <v>22</v>
      </c>
      <c r="M61" t="s">
        <v>23</v>
      </c>
      <c r="N61">
        <v>0</v>
      </c>
      <c r="O61" t="s">
        <v>30</v>
      </c>
      <c r="P61">
        <v>54</v>
      </c>
      <c r="Q61">
        <v>0</v>
      </c>
      <c r="R61" t="s">
        <v>86</v>
      </c>
      <c r="S61" t="s">
        <v>29</v>
      </c>
    </row>
    <row r="62" spans="1:19" x14ac:dyDescent="0.35">
      <c r="A62">
        <v>22061</v>
      </c>
      <c r="B62">
        <v>2022</v>
      </c>
      <c r="C62" t="s">
        <v>37</v>
      </c>
      <c r="D62" s="1">
        <v>44695</v>
      </c>
      <c r="E62" t="s">
        <v>21</v>
      </c>
      <c r="F62">
        <v>55</v>
      </c>
      <c r="G62">
        <v>1</v>
      </c>
      <c r="H62" t="s">
        <v>38</v>
      </c>
      <c r="I62">
        <v>31</v>
      </c>
      <c r="J62">
        <v>1</v>
      </c>
      <c r="K62" t="s">
        <v>21</v>
      </c>
      <c r="L62" t="s">
        <v>65</v>
      </c>
      <c r="M62" t="s">
        <v>23</v>
      </c>
      <c r="N62">
        <v>0</v>
      </c>
      <c r="O62" t="s">
        <v>21</v>
      </c>
      <c r="P62">
        <v>54</v>
      </c>
      <c r="Q62">
        <v>0</v>
      </c>
      <c r="R62" t="s">
        <v>87</v>
      </c>
      <c r="S62" t="s">
        <v>41</v>
      </c>
    </row>
    <row r="63" spans="1:19" x14ac:dyDescent="0.35">
      <c r="A63">
        <v>22062</v>
      </c>
      <c r="B63">
        <v>2022</v>
      </c>
      <c r="C63" t="s">
        <v>19</v>
      </c>
      <c r="D63" s="1">
        <v>44696</v>
      </c>
      <c r="E63" t="s">
        <v>20</v>
      </c>
      <c r="F63">
        <v>47</v>
      </c>
      <c r="G63">
        <v>1</v>
      </c>
      <c r="H63" t="s">
        <v>34</v>
      </c>
      <c r="I63">
        <v>53</v>
      </c>
      <c r="J63">
        <v>0</v>
      </c>
      <c r="K63" t="s">
        <v>20</v>
      </c>
      <c r="L63" t="s">
        <v>65</v>
      </c>
      <c r="M63" t="s">
        <v>23</v>
      </c>
      <c r="N63">
        <v>0</v>
      </c>
      <c r="O63" t="s">
        <v>34</v>
      </c>
      <c r="P63">
        <v>0</v>
      </c>
      <c r="Q63">
        <v>7</v>
      </c>
      <c r="R63" t="s">
        <v>88</v>
      </c>
      <c r="S63" t="s">
        <v>25</v>
      </c>
    </row>
    <row r="64" spans="1:19" x14ac:dyDescent="0.35">
      <c r="A64">
        <v>22063</v>
      </c>
      <c r="B64">
        <v>2022</v>
      </c>
      <c r="C64" t="s">
        <v>19</v>
      </c>
      <c r="D64" s="1">
        <f>D63</f>
        <v>44696</v>
      </c>
      <c r="E64" t="s">
        <v>35</v>
      </c>
      <c r="F64">
        <v>34</v>
      </c>
      <c r="G64">
        <v>3</v>
      </c>
      <c r="H64" t="s">
        <v>39</v>
      </c>
      <c r="I64">
        <v>51</v>
      </c>
      <c r="J64">
        <v>1</v>
      </c>
      <c r="K64" t="s">
        <v>39</v>
      </c>
      <c r="L64" t="s">
        <v>65</v>
      </c>
      <c r="M64" t="s">
        <v>23</v>
      </c>
      <c r="N64">
        <v>0</v>
      </c>
      <c r="O64" t="s">
        <v>39</v>
      </c>
      <c r="P64">
        <v>24</v>
      </c>
      <c r="Q64">
        <v>0</v>
      </c>
      <c r="R64" t="s">
        <v>89</v>
      </c>
      <c r="S64" t="s">
        <v>29</v>
      </c>
    </row>
    <row r="65" spans="1:19" x14ac:dyDescent="0.35">
      <c r="A65">
        <v>22064</v>
      </c>
      <c r="B65">
        <v>2022</v>
      </c>
      <c r="C65" t="s">
        <v>19</v>
      </c>
      <c r="D65" s="1">
        <v>44697</v>
      </c>
      <c r="E65" t="s">
        <v>30</v>
      </c>
      <c r="F65">
        <v>54</v>
      </c>
      <c r="G65">
        <v>3</v>
      </c>
      <c r="H65" t="s">
        <v>26</v>
      </c>
      <c r="I65">
        <v>59</v>
      </c>
      <c r="J65">
        <v>2</v>
      </c>
      <c r="K65" t="s">
        <v>30</v>
      </c>
      <c r="L65" t="s">
        <v>22</v>
      </c>
      <c r="M65" t="s">
        <v>23</v>
      </c>
      <c r="N65">
        <v>0</v>
      </c>
      <c r="O65" t="s">
        <v>26</v>
      </c>
      <c r="P65">
        <v>17</v>
      </c>
      <c r="Q65">
        <v>0</v>
      </c>
      <c r="R65" t="s">
        <v>90</v>
      </c>
      <c r="S65" t="s">
        <v>33</v>
      </c>
    </row>
    <row r="66" spans="1:19" x14ac:dyDescent="0.35">
      <c r="A66">
        <v>22065</v>
      </c>
      <c r="B66">
        <v>2022</v>
      </c>
      <c r="C66" t="s">
        <v>19</v>
      </c>
      <c r="D66" s="1">
        <v>44698</v>
      </c>
      <c r="E66" t="s">
        <v>27</v>
      </c>
      <c r="F66">
        <v>51</v>
      </c>
      <c r="G66">
        <v>0</v>
      </c>
      <c r="H66" t="s">
        <v>38</v>
      </c>
      <c r="I66">
        <v>57</v>
      </c>
      <c r="J66">
        <v>1</v>
      </c>
      <c r="K66" t="s">
        <v>27</v>
      </c>
      <c r="L66" t="s">
        <v>65</v>
      </c>
      <c r="M66" t="s">
        <v>23</v>
      </c>
      <c r="N66">
        <v>0</v>
      </c>
      <c r="O66" t="s">
        <v>38</v>
      </c>
      <c r="P66">
        <v>3</v>
      </c>
      <c r="Q66">
        <v>0</v>
      </c>
      <c r="R66" t="s">
        <v>59</v>
      </c>
      <c r="S66" t="s">
        <v>25</v>
      </c>
    </row>
    <row r="67" spans="1:19" x14ac:dyDescent="0.35">
      <c r="A67">
        <v>22066</v>
      </c>
      <c r="B67">
        <v>2022</v>
      </c>
      <c r="C67" t="s">
        <v>19</v>
      </c>
      <c r="D67" s="1">
        <v>44699</v>
      </c>
      <c r="E67" t="s">
        <v>21</v>
      </c>
      <c r="F67">
        <v>60</v>
      </c>
      <c r="G67">
        <v>2</v>
      </c>
      <c r="H67" t="s">
        <v>35</v>
      </c>
      <c r="I67">
        <v>44</v>
      </c>
      <c r="J67">
        <v>0</v>
      </c>
      <c r="K67" t="s">
        <v>35</v>
      </c>
      <c r="L67" t="s">
        <v>65</v>
      </c>
      <c r="M67" t="s">
        <v>23</v>
      </c>
      <c r="N67">
        <v>0</v>
      </c>
      <c r="O67" t="s">
        <v>35</v>
      </c>
      <c r="P67">
        <v>2</v>
      </c>
      <c r="Q67">
        <v>0</v>
      </c>
      <c r="R67" t="s">
        <v>50</v>
      </c>
      <c r="S67" t="s">
        <v>33</v>
      </c>
    </row>
    <row r="68" spans="1:19" x14ac:dyDescent="0.35">
      <c r="A68">
        <v>22067</v>
      </c>
      <c r="B68">
        <v>2022</v>
      </c>
      <c r="C68" t="s">
        <v>19</v>
      </c>
      <c r="D68" s="1">
        <v>44700</v>
      </c>
      <c r="E68" t="s">
        <v>31</v>
      </c>
      <c r="F68">
        <v>55</v>
      </c>
      <c r="G68">
        <v>0</v>
      </c>
      <c r="H68" t="s">
        <v>34</v>
      </c>
      <c r="I68">
        <v>38</v>
      </c>
      <c r="J68">
        <v>2</v>
      </c>
      <c r="K68" t="s">
        <v>34</v>
      </c>
      <c r="L68" t="s">
        <v>65</v>
      </c>
      <c r="M68" t="s">
        <v>23</v>
      </c>
      <c r="N68">
        <v>0</v>
      </c>
      <c r="O68" t="s">
        <v>31</v>
      </c>
      <c r="P68">
        <v>0</v>
      </c>
      <c r="Q68">
        <v>8</v>
      </c>
      <c r="R68" t="s">
        <v>91</v>
      </c>
      <c r="S68" t="s">
        <v>25</v>
      </c>
    </row>
    <row r="69" spans="1:19" x14ac:dyDescent="0.35">
      <c r="A69">
        <v>22068</v>
      </c>
      <c r="B69">
        <v>2022</v>
      </c>
      <c r="C69" t="s">
        <v>19</v>
      </c>
      <c r="D69" s="1">
        <v>44701</v>
      </c>
      <c r="E69" t="s">
        <v>39</v>
      </c>
      <c r="F69">
        <v>52</v>
      </c>
      <c r="G69">
        <v>1</v>
      </c>
      <c r="H69" t="s">
        <v>20</v>
      </c>
      <c r="I69">
        <v>75</v>
      </c>
      <c r="J69">
        <v>1</v>
      </c>
      <c r="K69" t="s">
        <v>20</v>
      </c>
      <c r="L69" t="s">
        <v>65</v>
      </c>
      <c r="M69" t="s">
        <v>23</v>
      </c>
      <c r="N69">
        <v>0</v>
      </c>
      <c r="O69" t="s">
        <v>39</v>
      </c>
      <c r="P69">
        <v>5</v>
      </c>
      <c r="Q69">
        <v>0</v>
      </c>
      <c r="R69" t="s">
        <v>92</v>
      </c>
      <c r="S69" t="s">
        <v>29</v>
      </c>
    </row>
    <row r="70" spans="1:19" x14ac:dyDescent="0.35">
      <c r="A70">
        <v>22069</v>
      </c>
      <c r="B70">
        <v>2022</v>
      </c>
      <c r="C70" t="s">
        <v>19</v>
      </c>
      <c r="D70" s="1">
        <v>44702</v>
      </c>
      <c r="E70" t="s">
        <v>26</v>
      </c>
      <c r="F70">
        <v>37</v>
      </c>
      <c r="G70">
        <v>3</v>
      </c>
      <c r="H70" t="s">
        <v>27</v>
      </c>
      <c r="I70">
        <v>27</v>
      </c>
      <c r="J70">
        <v>1</v>
      </c>
      <c r="K70" t="s">
        <v>27</v>
      </c>
      <c r="L70" t="s">
        <v>22</v>
      </c>
      <c r="M70" t="s">
        <v>23</v>
      </c>
      <c r="N70">
        <v>0</v>
      </c>
      <c r="O70" t="s">
        <v>27</v>
      </c>
      <c r="P70">
        <v>0</v>
      </c>
      <c r="Q70">
        <v>5</v>
      </c>
      <c r="R70" t="s">
        <v>83</v>
      </c>
      <c r="S70" t="s">
        <v>25</v>
      </c>
    </row>
    <row r="71" spans="1:19" x14ac:dyDescent="0.35">
      <c r="A71">
        <v>22070</v>
      </c>
      <c r="B71">
        <v>2022</v>
      </c>
      <c r="C71" t="s">
        <v>19</v>
      </c>
      <c r="D71" s="1">
        <v>44703</v>
      </c>
      <c r="E71" t="s">
        <v>38</v>
      </c>
      <c r="F71">
        <v>43</v>
      </c>
      <c r="G71">
        <v>1</v>
      </c>
      <c r="H71" t="s">
        <v>30</v>
      </c>
      <c r="I71">
        <v>62</v>
      </c>
      <c r="J71">
        <v>1</v>
      </c>
      <c r="K71" t="s">
        <v>38</v>
      </c>
      <c r="L71" t="s">
        <v>65</v>
      </c>
      <c r="M71" t="s">
        <v>23</v>
      </c>
      <c r="N71">
        <v>0</v>
      </c>
      <c r="O71" t="s">
        <v>30</v>
      </c>
      <c r="P71">
        <v>0</v>
      </c>
      <c r="Q71">
        <v>5</v>
      </c>
      <c r="R71" t="s">
        <v>93</v>
      </c>
      <c r="S71" t="s">
        <v>25</v>
      </c>
    </row>
    <row r="72" spans="1:19" x14ac:dyDescent="0.35">
      <c r="A72">
        <v>22071</v>
      </c>
      <c r="B72">
        <v>2022</v>
      </c>
      <c r="C72" t="s">
        <v>94</v>
      </c>
      <c r="D72" s="1">
        <v>44705</v>
      </c>
      <c r="E72" t="s">
        <v>34</v>
      </c>
      <c r="F72">
        <v>64</v>
      </c>
      <c r="G72">
        <v>1</v>
      </c>
      <c r="H72" t="s">
        <v>39</v>
      </c>
      <c r="I72">
        <v>55</v>
      </c>
      <c r="J72">
        <v>1</v>
      </c>
      <c r="K72" t="s">
        <v>34</v>
      </c>
      <c r="L72" t="s">
        <v>22</v>
      </c>
      <c r="M72" t="s">
        <v>23</v>
      </c>
      <c r="N72">
        <v>0</v>
      </c>
      <c r="O72" t="s">
        <v>34</v>
      </c>
      <c r="P72">
        <v>0</v>
      </c>
      <c r="Q72">
        <v>7</v>
      </c>
      <c r="R72" t="s">
        <v>62</v>
      </c>
      <c r="S72" t="s">
        <v>95</v>
      </c>
    </row>
    <row r="73" spans="1:19" x14ac:dyDescent="0.35">
      <c r="A73">
        <v>22072</v>
      </c>
      <c r="B73">
        <v>2022</v>
      </c>
      <c r="C73" t="s">
        <v>94</v>
      </c>
      <c r="D73" s="1">
        <v>44706</v>
      </c>
      <c r="E73" t="s">
        <v>35</v>
      </c>
      <c r="F73">
        <v>62</v>
      </c>
      <c r="G73">
        <v>2</v>
      </c>
      <c r="H73" t="s">
        <v>31</v>
      </c>
      <c r="I73">
        <v>52</v>
      </c>
      <c r="J73">
        <v>1</v>
      </c>
      <c r="K73" t="s">
        <v>35</v>
      </c>
      <c r="L73" t="s">
        <v>22</v>
      </c>
      <c r="M73" t="s">
        <v>23</v>
      </c>
      <c r="N73">
        <v>0</v>
      </c>
      <c r="O73" t="s">
        <v>31</v>
      </c>
      <c r="P73">
        <v>14</v>
      </c>
      <c r="Q73">
        <v>0</v>
      </c>
      <c r="R73" t="s">
        <v>96</v>
      </c>
      <c r="S73" t="s">
        <v>95</v>
      </c>
    </row>
    <row r="74" spans="1:19" x14ac:dyDescent="0.35">
      <c r="A74">
        <v>22073</v>
      </c>
      <c r="B74">
        <v>2022</v>
      </c>
      <c r="C74" t="s">
        <v>97</v>
      </c>
      <c r="D74" s="1">
        <v>44708</v>
      </c>
      <c r="E74" t="s">
        <v>39</v>
      </c>
      <c r="F74">
        <v>67</v>
      </c>
      <c r="G74">
        <v>1</v>
      </c>
      <c r="H74" t="s">
        <v>31</v>
      </c>
      <c r="I74">
        <v>46</v>
      </c>
      <c r="J74">
        <v>1</v>
      </c>
      <c r="K74" t="s">
        <v>39</v>
      </c>
      <c r="L74" t="s">
        <v>22</v>
      </c>
      <c r="M74" t="s">
        <v>23</v>
      </c>
      <c r="N74">
        <v>0</v>
      </c>
      <c r="O74" t="s">
        <v>39</v>
      </c>
      <c r="P74">
        <v>0</v>
      </c>
      <c r="Q74">
        <v>7</v>
      </c>
      <c r="R74" t="s">
        <v>44</v>
      </c>
      <c r="S74" t="s">
        <v>98</v>
      </c>
    </row>
    <row r="75" spans="1:19" x14ac:dyDescent="0.35">
      <c r="A75">
        <v>22074</v>
      </c>
      <c r="B75">
        <v>2022</v>
      </c>
      <c r="C75" t="s">
        <v>97</v>
      </c>
      <c r="D75" s="1">
        <v>44710</v>
      </c>
      <c r="E75" t="s">
        <v>34</v>
      </c>
      <c r="F75">
        <v>31</v>
      </c>
      <c r="G75">
        <v>1</v>
      </c>
      <c r="H75" t="s">
        <v>39</v>
      </c>
      <c r="I75">
        <v>44</v>
      </c>
      <c r="J75">
        <v>1</v>
      </c>
      <c r="K75" t="s">
        <v>39</v>
      </c>
      <c r="L75" t="s">
        <v>65</v>
      </c>
      <c r="M75" t="s">
        <v>23</v>
      </c>
      <c r="N75">
        <v>0</v>
      </c>
      <c r="O75" t="s">
        <v>34</v>
      </c>
      <c r="P75">
        <v>0</v>
      </c>
      <c r="Q75">
        <v>7</v>
      </c>
      <c r="R75" t="s">
        <v>58</v>
      </c>
      <c r="S75" t="s">
        <v>98</v>
      </c>
    </row>
  </sheetData>
  <autoFilter ref="A1:S68" xr:uid="{00000000-0001-0000-00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BEEB-D5D2-45E5-BE7C-790B7CD3D97C}">
  <sheetPr codeName="Sheet10"/>
  <dimension ref="A1:S20"/>
  <sheetViews>
    <sheetView workbookViewId="0">
      <selection activeCell="F2" sqref="F2:F15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22003</v>
      </c>
      <c r="B2">
        <v>2022</v>
      </c>
      <c r="C2" t="s">
        <v>19</v>
      </c>
      <c r="D2" s="1">
        <v>44647</v>
      </c>
      <c r="E2" t="s">
        <v>30</v>
      </c>
      <c r="F2">
        <v>63</v>
      </c>
      <c r="G2">
        <v>0</v>
      </c>
      <c r="H2" t="s">
        <v>31</v>
      </c>
      <c r="I2">
        <v>41</v>
      </c>
      <c r="J2">
        <v>0</v>
      </c>
      <c r="K2" t="s">
        <v>30</v>
      </c>
      <c r="L2" t="s">
        <v>22</v>
      </c>
      <c r="M2" t="s">
        <v>23</v>
      </c>
      <c r="N2">
        <v>0</v>
      </c>
      <c r="O2" t="s">
        <v>30</v>
      </c>
      <c r="P2">
        <v>0</v>
      </c>
      <c r="Q2">
        <v>5</v>
      </c>
      <c r="R2" t="s">
        <v>32</v>
      </c>
      <c r="S2" t="s">
        <v>33</v>
      </c>
    </row>
    <row r="3" spans="1:19" x14ac:dyDescent="0.35">
      <c r="A3">
        <v>22008</v>
      </c>
      <c r="B3">
        <v>2022</v>
      </c>
      <c r="C3" t="s">
        <v>19</v>
      </c>
      <c r="D3" s="1">
        <f>'Match Details'!D9</f>
        <v>44652</v>
      </c>
      <c r="E3" t="s">
        <v>30</v>
      </c>
      <c r="F3">
        <v>62</v>
      </c>
      <c r="G3">
        <v>3</v>
      </c>
      <c r="H3" t="s">
        <v>21</v>
      </c>
      <c r="I3">
        <v>51</v>
      </c>
      <c r="J3">
        <v>2</v>
      </c>
      <c r="K3" t="s">
        <v>21</v>
      </c>
      <c r="L3" t="s">
        <v>22</v>
      </c>
      <c r="M3" t="s">
        <v>23</v>
      </c>
      <c r="N3">
        <v>0</v>
      </c>
      <c r="O3" t="s">
        <v>21</v>
      </c>
      <c r="P3">
        <v>0</v>
      </c>
      <c r="Q3">
        <v>6</v>
      </c>
      <c r="R3" t="s">
        <v>24</v>
      </c>
      <c r="S3" t="s">
        <v>25</v>
      </c>
    </row>
    <row r="4" spans="1:19" x14ac:dyDescent="0.35">
      <c r="A4">
        <v>22011</v>
      </c>
      <c r="B4">
        <v>2022</v>
      </c>
      <c r="C4" t="s">
        <v>19</v>
      </c>
      <c r="D4" s="1">
        <v>44654</v>
      </c>
      <c r="E4" t="s">
        <v>30</v>
      </c>
      <c r="F4">
        <v>72</v>
      </c>
      <c r="G4">
        <v>2</v>
      </c>
      <c r="H4" t="s">
        <v>20</v>
      </c>
      <c r="I4">
        <v>27</v>
      </c>
      <c r="J4">
        <v>4</v>
      </c>
      <c r="K4" t="s">
        <v>20</v>
      </c>
      <c r="L4" t="s">
        <v>22</v>
      </c>
      <c r="M4" t="s">
        <v>23</v>
      </c>
      <c r="N4">
        <v>0</v>
      </c>
      <c r="O4" t="s">
        <v>30</v>
      </c>
      <c r="P4">
        <v>54</v>
      </c>
      <c r="Q4">
        <v>0</v>
      </c>
      <c r="R4" t="s">
        <v>46</v>
      </c>
      <c r="S4" t="s">
        <v>29</v>
      </c>
    </row>
    <row r="5" spans="1:19" x14ac:dyDescent="0.35">
      <c r="A5">
        <v>22016</v>
      </c>
      <c r="B5">
        <v>2022</v>
      </c>
      <c r="C5" t="s">
        <v>19</v>
      </c>
      <c r="D5" s="1">
        <v>44659</v>
      </c>
      <c r="E5" t="s">
        <v>30</v>
      </c>
      <c r="F5">
        <v>43</v>
      </c>
      <c r="G5">
        <v>2</v>
      </c>
      <c r="H5" t="s">
        <v>34</v>
      </c>
      <c r="I5">
        <v>53</v>
      </c>
      <c r="J5">
        <v>1</v>
      </c>
      <c r="K5" t="s">
        <v>34</v>
      </c>
      <c r="L5" t="s">
        <v>22</v>
      </c>
      <c r="M5" t="s">
        <v>23</v>
      </c>
      <c r="N5">
        <v>0</v>
      </c>
      <c r="O5" t="s">
        <v>34</v>
      </c>
      <c r="P5">
        <v>0</v>
      </c>
      <c r="Q5">
        <v>6</v>
      </c>
      <c r="R5" t="s">
        <v>51</v>
      </c>
      <c r="S5" t="s">
        <v>29</v>
      </c>
    </row>
    <row r="6" spans="1:19" x14ac:dyDescent="0.35">
      <c r="A6">
        <v>22023</v>
      </c>
      <c r="B6">
        <v>2022</v>
      </c>
      <c r="C6" t="s">
        <v>37</v>
      </c>
      <c r="D6" s="1">
        <v>44664</v>
      </c>
      <c r="E6" t="s">
        <v>30</v>
      </c>
      <c r="F6">
        <v>65</v>
      </c>
      <c r="G6">
        <v>0</v>
      </c>
      <c r="H6" t="s">
        <v>27</v>
      </c>
      <c r="I6">
        <v>42</v>
      </c>
      <c r="J6">
        <v>2</v>
      </c>
      <c r="K6" t="s">
        <v>27</v>
      </c>
      <c r="L6" t="s">
        <v>22</v>
      </c>
      <c r="M6" t="s">
        <v>23</v>
      </c>
      <c r="N6">
        <v>0</v>
      </c>
      <c r="O6" t="s">
        <v>30</v>
      </c>
      <c r="P6">
        <v>12</v>
      </c>
      <c r="Q6">
        <v>0</v>
      </c>
      <c r="R6" t="s">
        <v>57</v>
      </c>
      <c r="S6" t="s">
        <v>41</v>
      </c>
    </row>
    <row r="7" spans="1:19" x14ac:dyDescent="0.35">
      <c r="A7">
        <v>22028</v>
      </c>
      <c r="B7">
        <v>2022</v>
      </c>
      <c r="C7" t="s">
        <v>19</v>
      </c>
      <c r="D7" s="1">
        <v>44668</v>
      </c>
      <c r="E7" t="s">
        <v>30</v>
      </c>
      <c r="F7">
        <v>48</v>
      </c>
      <c r="G7">
        <v>2</v>
      </c>
      <c r="H7" t="s">
        <v>38</v>
      </c>
      <c r="I7">
        <v>39</v>
      </c>
      <c r="J7">
        <v>1</v>
      </c>
      <c r="K7" t="s">
        <v>38</v>
      </c>
      <c r="L7" t="s">
        <v>22</v>
      </c>
      <c r="M7" t="s">
        <v>23</v>
      </c>
      <c r="N7">
        <v>0</v>
      </c>
      <c r="O7" t="s">
        <v>38</v>
      </c>
      <c r="P7">
        <v>0</v>
      </c>
      <c r="Q7">
        <v>7</v>
      </c>
      <c r="R7" t="s">
        <v>61</v>
      </c>
      <c r="S7" t="s">
        <v>33</v>
      </c>
    </row>
    <row r="8" spans="1:19" x14ac:dyDescent="0.35">
      <c r="A8">
        <v>22032</v>
      </c>
      <c r="B8">
        <v>2022</v>
      </c>
      <c r="C8" t="s">
        <v>19</v>
      </c>
      <c r="D8" s="1">
        <v>44671</v>
      </c>
      <c r="E8" t="s">
        <v>30</v>
      </c>
      <c r="F8">
        <v>47</v>
      </c>
      <c r="G8">
        <v>3</v>
      </c>
      <c r="H8" t="s">
        <v>26</v>
      </c>
      <c r="I8">
        <v>81</v>
      </c>
      <c r="J8">
        <v>0</v>
      </c>
      <c r="K8" t="s">
        <v>26</v>
      </c>
      <c r="L8" t="s">
        <v>22</v>
      </c>
      <c r="M8" t="s">
        <v>23</v>
      </c>
      <c r="N8">
        <v>0</v>
      </c>
      <c r="O8" t="s">
        <v>26</v>
      </c>
      <c r="P8">
        <v>0</v>
      </c>
      <c r="Q8">
        <v>9</v>
      </c>
      <c r="R8" t="s">
        <v>28</v>
      </c>
      <c r="S8" t="s">
        <v>29</v>
      </c>
    </row>
    <row r="9" spans="1:19" x14ac:dyDescent="0.35">
      <c r="A9">
        <v>22038</v>
      </c>
      <c r="B9">
        <v>2022</v>
      </c>
      <c r="C9" t="s">
        <v>19</v>
      </c>
      <c r="D9" s="1">
        <v>44706</v>
      </c>
      <c r="E9" t="s">
        <v>30</v>
      </c>
      <c r="F9">
        <v>37</v>
      </c>
      <c r="G9">
        <v>1</v>
      </c>
      <c r="H9" t="s">
        <v>20</v>
      </c>
      <c r="I9">
        <v>32</v>
      </c>
      <c r="J9">
        <v>2</v>
      </c>
      <c r="K9" t="s">
        <v>20</v>
      </c>
      <c r="L9" t="s">
        <v>22</v>
      </c>
      <c r="M9" t="s">
        <v>23</v>
      </c>
      <c r="N9">
        <v>0</v>
      </c>
      <c r="O9" t="s">
        <v>30</v>
      </c>
      <c r="P9">
        <v>11</v>
      </c>
      <c r="Q9">
        <v>0</v>
      </c>
      <c r="R9" t="s">
        <v>68</v>
      </c>
      <c r="S9" t="s">
        <v>25</v>
      </c>
    </row>
    <row r="10" spans="1:19" x14ac:dyDescent="0.35">
      <c r="A10">
        <v>22042</v>
      </c>
      <c r="B10">
        <v>2022</v>
      </c>
      <c r="C10" t="s">
        <v>37</v>
      </c>
      <c r="D10" s="1">
        <v>44680</v>
      </c>
      <c r="E10" t="s">
        <v>30</v>
      </c>
      <c r="F10">
        <v>46</v>
      </c>
      <c r="G10">
        <v>1</v>
      </c>
      <c r="H10" t="s">
        <v>35</v>
      </c>
      <c r="I10">
        <v>39</v>
      </c>
      <c r="J10">
        <v>1</v>
      </c>
      <c r="K10" t="s">
        <v>30</v>
      </c>
      <c r="L10" t="s">
        <v>22</v>
      </c>
      <c r="M10" t="s">
        <v>23</v>
      </c>
      <c r="N10">
        <v>0</v>
      </c>
      <c r="O10" t="s">
        <v>35</v>
      </c>
      <c r="P10">
        <v>20</v>
      </c>
      <c r="Q10">
        <v>0</v>
      </c>
      <c r="R10" t="s">
        <v>70</v>
      </c>
      <c r="S10" t="s">
        <v>41</v>
      </c>
    </row>
    <row r="11" spans="1:19" x14ac:dyDescent="0.35">
      <c r="A11">
        <v>22048</v>
      </c>
      <c r="B11">
        <v>2022</v>
      </c>
      <c r="C11" t="s">
        <v>19</v>
      </c>
      <c r="D11" s="1">
        <v>44684</v>
      </c>
      <c r="E11" t="s">
        <v>30</v>
      </c>
      <c r="F11">
        <v>43</v>
      </c>
      <c r="G11">
        <v>1</v>
      </c>
      <c r="H11" t="s">
        <v>34</v>
      </c>
      <c r="I11">
        <v>42</v>
      </c>
      <c r="J11">
        <v>2</v>
      </c>
      <c r="K11" t="s">
        <v>34</v>
      </c>
      <c r="L11" t="s">
        <v>65</v>
      </c>
      <c r="M11" t="s">
        <v>23</v>
      </c>
      <c r="N11">
        <v>0</v>
      </c>
      <c r="O11" t="s">
        <v>30</v>
      </c>
      <c r="P11">
        <v>0</v>
      </c>
      <c r="Q11">
        <v>8</v>
      </c>
      <c r="R11" t="s">
        <v>77</v>
      </c>
      <c r="S11" t="s">
        <v>33</v>
      </c>
    </row>
    <row r="12" spans="1:19" x14ac:dyDescent="0.35">
      <c r="A12">
        <v>22052</v>
      </c>
      <c r="B12">
        <v>2022</v>
      </c>
      <c r="C12" t="s">
        <v>19</v>
      </c>
      <c r="D12" s="1">
        <v>44688</v>
      </c>
      <c r="E12" t="s">
        <v>30</v>
      </c>
      <c r="F12">
        <v>48</v>
      </c>
      <c r="G12">
        <v>1</v>
      </c>
      <c r="H12" t="s">
        <v>39</v>
      </c>
      <c r="I12">
        <v>67</v>
      </c>
      <c r="J12">
        <v>1</v>
      </c>
      <c r="K12" t="s">
        <v>30</v>
      </c>
      <c r="L12" t="s">
        <v>65</v>
      </c>
      <c r="M12" t="s">
        <v>23</v>
      </c>
      <c r="N12">
        <v>0</v>
      </c>
      <c r="O12" t="s">
        <v>39</v>
      </c>
      <c r="P12">
        <v>0</v>
      </c>
      <c r="Q12">
        <v>6</v>
      </c>
      <c r="R12" t="s">
        <v>81</v>
      </c>
      <c r="S12" t="s">
        <v>25</v>
      </c>
    </row>
    <row r="13" spans="1:19" x14ac:dyDescent="0.35">
      <c r="A13">
        <v>22060</v>
      </c>
      <c r="B13">
        <v>2022</v>
      </c>
      <c r="C13" t="s">
        <v>19</v>
      </c>
      <c r="D13" s="1">
        <v>44694</v>
      </c>
      <c r="E13" t="s">
        <v>30</v>
      </c>
      <c r="F13">
        <v>83</v>
      </c>
      <c r="G13">
        <v>1</v>
      </c>
      <c r="H13" t="s">
        <v>31</v>
      </c>
      <c r="I13">
        <v>44</v>
      </c>
      <c r="J13">
        <v>3</v>
      </c>
      <c r="K13" t="s">
        <v>31</v>
      </c>
      <c r="L13" t="s">
        <v>22</v>
      </c>
      <c r="M13" t="s">
        <v>23</v>
      </c>
      <c r="N13">
        <v>0</v>
      </c>
      <c r="O13" t="s">
        <v>30</v>
      </c>
      <c r="P13">
        <v>54</v>
      </c>
      <c r="Q13">
        <v>0</v>
      </c>
      <c r="R13" t="s">
        <v>86</v>
      </c>
      <c r="S13" t="s">
        <v>29</v>
      </c>
    </row>
    <row r="14" spans="1:19" x14ac:dyDescent="0.35">
      <c r="A14">
        <v>22064</v>
      </c>
      <c r="B14">
        <v>2022</v>
      </c>
      <c r="C14" t="s">
        <v>19</v>
      </c>
      <c r="D14" s="1">
        <v>44697</v>
      </c>
      <c r="E14" t="s">
        <v>30</v>
      </c>
      <c r="F14">
        <v>54</v>
      </c>
      <c r="G14">
        <v>3</v>
      </c>
      <c r="H14" t="s">
        <v>26</v>
      </c>
      <c r="I14">
        <v>59</v>
      </c>
      <c r="J14">
        <v>2</v>
      </c>
      <c r="K14" t="s">
        <v>30</v>
      </c>
      <c r="L14" t="s">
        <v>22</v>
      </c>
      <c r="M14" t="s">
        <v>23</v>
      </c>
      <c r="N14">
        <v>0</v>
      </c>
      <c r="O14" t="s">
        <v>26</v>
      </c>
      <c r="P14">
        <v>17</v>
      </c>
      <c r="Q14">
        <v>0</v>
      </c>
      <c r="R14" t="s">
        <v>90</v>
      </c>
      <c r="S14" t="s">
        <v>33</v>
      </c>
    </row>
    <row r="15" spans="1:19" x14ac:dyDescent="0.35">
      <c r="A15">
        <v>22070</v>
      </c>
      <c r="B15">
        <v>2022</v>
      </c>
      <c r="C15" t="s">
        <v>19</v>
      </c>
      <c r="D15" s="1">
        <v>44703</v>
      </c>
      <c r="E15" t="s">
        <v>30</v>
      </c>
      <c r="F15">
        <v>62</v>
      </c>
      <c r="G15">
        <v>1</v>
      </c>
      <c r="H15" t="s">
        <v>38</v>
      </c>
      <c r="I15">
        <v>43</v>
      </c>
      <c r="J15">
        <v>1</v>
      </c>
      <c r="K15" t="s">
        <v>38</v>
      </c>
      <c r="L15" t="s">
        <v>65</v>
      </c>
      <c r="M15" t="s">
        <v>23</v>
      </c>
      <c r="N15">
        <v>0</v>
      </c>
      <c r="O15" t="s">
        <v>30</v>
      </c>
      <c r="P15">
        <v>0</v>
      </c>
      <c r="Q15">
        <v>5</v>
      </c>
      <c r="R15" t="s">
        <v>93</v>
      </c>
      <c r="S15" t="s">
        <v>25</v>
      </c>
    </row>
    <row r="19" spans="2:10" x14ac:dyDescent="0.35">
      <c r="B19" t="s">
        <v>99</v>
      </c>
      <c r="C19">
        <f>COUNT(A2:A15)</f>
        <v>14</v>
      </c>
      <c r="E19" t="s">
        <v>100</v>
      </c>
      <c r="F19">
        <f>SUM(F2:F16)</f>
        <v>773</v>
      </c>
      <c r="I19" t="s">
        <v>101</v>
      </c>
      <c r="J19">
        <f>SUM(I2:I15)</f>
        <v>660</v>
      </c>
    </row>
    <row r="20" spans="2:10" x14ac:dyDescent="0.35">
      <c r="E20" t="s">
        <v>102</v>
      </c>
      <c r="F20">
        <f>SUM(G2:G16)</f>
        <v>21</v>
      </c>
      <c r="I20" t="s">
        <v>103</v>
      </c>
      <c r="J20">
        <f>SUM(J2:J15)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0C-1390-4444-8D8C-D273875A98BB}">
  <sheetPr codeName="Sheet7"/>
  <dimension ref="A1:S20"/>
  <sheetViews>
    <sheetView workbookViewId="0">
      <selection activeCell="F2" sqref="F2:F16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22004</v>
      </c>
      <c r="B2">
        <v>2022</v>
      </c>
      <c r="C2" t="s">
        <v>19</v>
      </c>
      <c r="D2" s="1">
        <v>44648</v>
      </c>
      <c r="E2" t="s">
        <v>35</v>
      </c>
      <c r="F2">
        <v>32</v>
      </c>
      <c r="G2">
        <v>4</v>
      </c>
      <c r="H2" t="s">
        <v>34</v>
      </c>
      <c r="I2">
        <v>44</v>
      </c>
      <c r="J2">
        <v>2</v>
      </c>
      <c r="K2" t="s">
        <v>34</v>
      </c>
      <c r="L2" t="s">
        <v>22</v>
      </c>
      <c r="M2" t="s">
        <v>23</v>
      </c>
      <c r="N2">
        <v>0</v>
      </c>
      <c r="O2" t="s">
        <v>34</v>
      </c>
      <c r="P2">
        <v>0</v>
      </c>
      <c r="Q2">
        <v>5</v>
      </c>
      <c r="R2" t="s">
        <v>36</v>
      </c>
      <c r="S2" t="s">
        <v>25</v>
      </c>
    </row>
    <row r="3" spans="1:19" x14ac:dyDescent="0.35">
      <c r="A3">
        <v>22007</v>
      </c>
      <c r="B3">
        <v>2022</v>
      </c>
      <c r="C3" t="s">
        <v>19</v>
      </c>
      <c r="D3" s="1">
        <v>44651</v>
      </c>
      <c r="E3" t="s">
        <v>35</v>
      </c>
      <c r="F3">
        <v>55</v>
      </c>
      <c r="G3">
        <v>0</v>
      </c>
      <c r="H3" t="s">
        <v>20</v>
      </c>
      <c r="I3">
        <v>73</v>
      </c>
      <c r="J3">
        <v>1</v>
      </c>
      <c r="K3" t="s">
        <v>35</v>
      </c>
      <c r="L3" t="s">
        <v>22</v>
      </c>
      <c r="M3" t="s">
        <v>23</v>
      </c>
      <c r="N3">
        <v>0</v>
      </c>
      <c r="O3" t="s">
        <v>35</v>
      </c>
      <c r="P3">
        <v>0</v>
      </c>
      <c r="Q3">
        <v>6</v>
      </c>
      <c r="R3" t="s">
        <v>43</v>
      </c>
      <c r="S3" t="s">
        <v>29</v>
      </c>
    </row>
    <row r="4" spans="1:19" x14ac:dyDescent="0.35">
      <c r="A4">
        <v>22012</v>
      </c>
      <c r="B4">
        <v>2022</v>
      </c>
      <c r="C4" t="s">
        <v>19</v>
      </c>
      <c r="D4" s="1">
        <v>44655</v>
      </c>
      <c r="E4" t="s">
        <v>35</v>
      </c>
      <c r="F4">
        <v>32</v>
      </c>
      <c r="G4">
        <v>3</v>
      </c>
      <c r="H4" t="s">
        <v>38</v>
      </c>
      <c r="I4">
        <v>40</v>
      </c>
      <c r="J4">
        <v>2</v>
      </c>
      <c r="K4" t="s">
        <v>38</v>
      </c>
      <c r="L4" t="s">
        <v>22</v>
      </c>
      <c r="M4" t="s">
        <v>23</v>
      </c>
      <c r="N4">
        <v>0</v>
      </c>
      <c r="O4" t="s">
        <v>35</v>
      </c>
      <c r="P4">
        <v>12</v>
      </c>
      <c r="Q4">
        <v>0</v>
      </c>
      <c r="R4" t="s">
        <v>47</v>
      </c>
      <c r="S4" t="s">
        <v>33</v>
      </c>
    </row>
    <row r="5" spans="1:19" x14ac:dyDescent="0.35">
      <c r="A5">
        <v>22015</v>
      </c>
      <c r="B5">
        <v>2022</v>
      </c>
      <c r="C5" t="s">
        <v>19</v>
      </c>
      <c r="D5" s="1">
        <v>44658</v>
      </c>
      <c r="E5" t="s">
        <v>35</v>
      </c>
      <c r="F5">
        <v>48</v>
      </c>
      <c r="G5">
        <v>0</v>
      </c>
      <c r="H5" t="s">
        <v>26</v>
      </c>
      <c r="I5">
        <v>52</v>
      </c>
      <c r="J5">
        <v>0</v>
      </c>
      <c r="K5" t="s">
        <v>35</v>
      </c>
      <c r="L5" t="s">
        <v>22</v>
      </c>
      <c r="M5" t="s">
        <v>23</v>
      </c>
      <c r="N5">
        <v>0</v>
      </c>
      <c r="O5" t="s">
        <v>35</v>
      </c>
      <c r="P5">
        <v>0</v>
      </c>
      <c r="Q5">
        <v>6</v>
      </c>
      <c r="R5" t="s">
        <v>50</v>
      </c>
      <c r="S5" t="s">
        <v>33</v>
      </c>
    </row>
    <row r="6" spans="1:19" x14ac:dyDescent="0.35">
      <c r="A6">
        <v>22020</v>
      </c>
      <c r="B6">
        <v>2022</v>
      </c>
      <c r="C6" t="s">
        <v>19</v>
      </c>
      <c r="D6" s="1">
        <v>44661</v>
      </c>
      <c r="E6" t="s">
        <v>35</v>
      </c>
      <c r="F6">
        <v>31</v>
      </c>
      <c r="G6">
        <v>3</v>
      </c>
      <c r="H6" t="s">
        <v>39</v>
      </c>
      <c r="I6">
        <v>44</v>
      </c>
      <c r="J6">
        <v>1</v>
      </c>
      <c r="K6" t="s">
        <v>35</v>
      </c>
      <c r="L6" t="s">
        <v>22</v>
      </c>
      <c r="M6" t="s">
        <v>23</v>
      </c>
      <c r="N6">
        <v>0</v>
      </c>
      <c r="O6" t="s">
        <v>39</v>
      </c>
      <c r="P6">
        <v>0</v>
      </c>
      <c r="Q6">
        <v>3</v>
      </c>
      <c r="R6" t="s">
        <v>54</v>
      </c>
      <c r="S6" t="s">
        <v>25</v>
      </c>
    </row>
    <row r="7" spans="1:19" x14ac:dyDescent="0.35">
      <c r="A7">
        <v>22026</v>
      </c>
      <c r="B7">
        <v>2022</v>
      </c>
      <c r="C7" t="s">
        <v>19</v>
      </c>
      <c r="D7" s="1">
        <v>44667</v>
      </c>
      <c r="E7" t="s">
        <v>35</v>
      </c>
      <c r="F7">
        <v>57</v>
      </c>
      <c r="G7">
        <v>1</v>
      </c>
      <c r="H7" t="s">
        <v>27</v>
      </c>
      <c r="I7">
        <v>57</v>
      </c>
      <c r="J7">
        <v>2</v>
      </c>
      <c r="K7" t="s">
        <v>27</v>
      </c>
      <c r="L7" t="s">
        <v>22</v>
      </c>
      <c r="M7" t="s">
        <v>23</v>
      </c>
      <c r="N7">
        <v>0</v>
      </c>
      <c r="O7" t="s">
        <v>35</v>
      </c>
      <c r="P7">
        <v>18</v>
      </c>
      <c r="Q7">
        <v>0</v>
      </c>
      <c r="R7" t="s">
        <v>60</v>
      </c>
      <c r="S7" t="s">
        <v>29</v>
      </c>
    </row>
    <row r="8" spans="1:19" x14ac:dyDescent="0.35">
      <c r="A8">
        <v>22031</v>
      </c>
      <c r="B8">
        <v>2022</v>
      </c>
      <c r="C8" t="s">
        <v>19</v>
      </c>
      <c r="D8" s="1">
        <v>44670</v>
      </c>
      <c r="E8" t="s">
        <v>35</v>
      </c>
      <c r="F8">
        <v>44</v>
      </c>
      <c r="G8">
        <v>2</v>
      </c>
      <c r="H8" t="s">
        <v>31</v>
      </c>
      <c r="I8">
        <v>47</v>
      </c>
      <c r="J8">
        <v>3</v>
      </c>
      <c r="K8" t="s">
        <v>35</v>
      </c>
      <c r="L8" t="s">
        <v>22</v>
      </c>
      <c r="M8" t="s">
        <v>23</v>
      </c>
      <c r="N8">
        <v>0</v>
      </c>
      <c r="O8" t="s">
        <v>31</v>
      </c>
      <c r="P8">
        <v>18</v>
      </c>
      <c r="Q8">
        <v>0</v>
      </c>
      <c r="R8" t="s">
        <v>63</v>
      </c>
      <c r="S8" t="s">
        <v>33</v>
      </c>
    </row>
    <row r="9" spans="1:19" x14ac:dyDescent="0.35">
      <c r="A9">
        <v>22037</v>
      </c>
      <c r="B9">
        <v>2022</v>
      </c>
      <c r="C9" t="s">
        <v>19</v>
      </c>
      <c r="D9" s="1">
        <v>44675</v>
      </c>
      <c r="E9" t="s">
        <v>35</v>
      </c>
      <c r="F9">
        <v>32</v>
      </c>
      <c r="G9">
        <v>1</v>
      </c>
      <c r="H9" t="s">
        <v>27</v>
      </c>
      <c r="I9">
        <v>43</v>
      </c>
      <c r="J9">
        <v>0</v>
      </c>
      <c r="K9" t="s">
        <v>27</v>
      </c>
      <c r="L9" t="s">
        <v>22</v>
      </c>
      <c r="M9" t="s">
        <v>23</v>
      </c>
      <c r="N9">
        <v>0</v>
      </c>
      <c r="O9" t="s">
        <v>35</v>
      </c>
      <c r="P9">
        <v>36</v>
      </c>
      <c r="Q9">
        <v>0</v>
      </c>
      <c r="R9" t="s">
        <v>60</v>
      </c>
      <c r="S9" t="s">
        <v>25</v>
      </c>
    </row>
    <row r="10" spans="1:19" x14ac:dyDescent="0.35">
      <c r="A10">
        <v>22042</v>
      </c>
      <c r="B10">
        <v>2022</v>
      </c>
      <c r="C10" t="s">
        <v>37</v>
      </c>
      <c r="D10" s="1">
        <v>44680</v>
      </c>
      <c r="E10" t="s">
        <v>35</v>
      </c>
      <c r="F10">
        <v>39</v>
      </c>
      <c r="G10">
        <v>1</v>
      </c>
      <c r="H10" t="s">
        <v>30</v>
      </c>
      <c r="I10">
        <v>46</v>
      </c>
      <c r="J10">
        <v>1</v>
      </c>
      <c r="K10" t="s">
        <v>30</v>
      </c>
      <c r="L10" t="s">
        <v>22</v>
      </c>
      <c r="M10" t="s">
        <v>23</v>
      </c>
      <c r="N10">
        <v>0</v>
      </c>
      <c r="O10" t="s">
        <v>35</v>
      </c>
      <c r="P10">
        <v>20</v>
      </c>
      <c r="Q10">
        <v>0</v>
      </c>
      <c r="R10" t="s">
        <v>70</v>
      </c>
      <c r="S10" t="s">
        <v>41</v>
      </c>
    </row>
    <row r="11" spans="1:19" x14ac:dyDescent="0.35">
      <c r="A11">
        <v>22045</v>
      </c>
      <c r="B11">
        <v>2022</v>
      </c>
      <c r="C11" t="s">
        <v>19</v>
      </c>
      <c r="D11" t="s">
        <v>73</v>
      </c>
      <c r="E11" t="s">
        <v>35</v>
      </c>
      <c r="F11">
        <v>57</v>
      </c>
      <c r="G11">
        <v>1</v>
      </c>
      <c r="H11" t="s">
        <v>26</v>
      </c>
      <c r="I11">
        <v>66</v>
      </c>
      <c r="J11">
        <v>2</v>
      </c>
      <c r="K11" t="s">
        <v>35</v>
      </c>
      <c r="L11" t="s">
        <v>65</v>
      </c>
      <c r="M11" t="s">
        <v>23</v>
      </c>
      <c r="N11">
        <v>0</v>
      </c>
      <c r="O11" t="s">
        <v>35</v>
      </c>
      <c r="P11">
        <v>6</v>
      </c>
      <c r="Q11">
        <v>0</v>
      </c>
      <c r="R11" t="s">
        <v>74</v>
      </c>
      <c r="S11" t="s">
        <v>25</v>
      </c>
    </row>
    <row r="12" spans="1:19" x14ac:dyDescent="0.35">
      <c r="A12">
        <v>22053</v>
      </c>
      <c r="B12">
        <v>2022</v>
      </c>
      <c r="C12" t="s">
        <v>37</v>
      </c>
      <c r="D12" s="1" t="str">
        <f>D11</f>
        <v>31-04-2022</v>
      </c>
      <c r="E12" t="s">
        <v>35</v>
      </c>
      <c r="F12">
        <v>66</v>
      </c>
      <c r="G12">
        <v>1</v>
      </c>
      <c r="H12" t="s">
        <v>21</v>
      </c>
      <c r="I12">
        <v>25</v>
      </c>
      <c r="J12">
        <v>3</v>
      </c>
      <c r="K12" t="s">
        <v>21</v>
      </c>
      <c r="L12" t="s">
        <v>22</v>
      </c>
      <c r="M12" t="s">
        <v>23</v>
      </c>
      <c r="N12">
        <v>0</v>
      </c>
      <c r="O12" t="str">
        <f>H12</f>
        <v>Kolkata Knight Riders</v>
      </c>
      <c r="P12">
        <v>75</v>
      </c>
      <c r="Q12">
        <v>0</v>
      </c>
      <c r="R12" t="s">
        <v>47</v>
      </c>
      <c r="S12" t="s">
        <v>41</v>
      </c>
    </row>
    <row r="13" spans="1:19" x14ac:dyDescent="0.35">
      <c r="A13">
        <v>22057</v>
      </c>
      <c r="B13">
        <v>2022</v>
      </c>
      <c r="C13" t="s">
        <v>37</v>
      </c>
      <c r="D13" s="1">
        <v>44691</v>
      </c>
      <c r="E13" t="s">
        <v>35</v>
      </c>
      <c r="F13">
        <v>37</v>
      </c>
      <c r="G13">
        <v>3</v>
      </c>
      <c r="H13" t="s">
        <v>34</v>
      </c>
      <c r="I13">
        <v>35</v>
      </c>
      <c r="J13">
        <v>2</v>
      </c>
      <c r="K13" t="s">
        <v>34</v>
      </c>
      <c r="L13" t="s">
        <v>65</v>
      </c>
      <c r="M13" t="s">
        <v>23</v>
      </c>
      <c r="N13">
        <v>0</v>
      </c>
      <c r="O13" t="s">
        <v>34</v>
      </c>
      <c r="P13">
        <v>62</v>
      </c>
      <c r="Q13">
        <v>0</v>
      </c>
      <c r="R13" t="s">
        <v>51</v>
      </c>
      <c r="S13" t="s">
        <v>41</v>
      </c>
    </row>
    <row r="14" spans="1:19" x14ac:dyDescent="0.35">
      <c r="A14">
        <v>22063</v>
      </c>
      <c r="B14">
        <v>2022</v>
      </c>
      <c r="C14" t="s">
        <v>19</v>
      </c>
      <c r="D14" s="1">
        <v>44696</v>
      </c>
      <c r="E14" t="s">
        <v>35</v>
      </c>
      <c r="F14">
        <v>34</v>
      </c>
      <c r="G14">
        <v>3</v>
      </c>
      <c r="H14" t="s">
        <v>39</v>
      </c>
      <c r="I14">
        <v>51</v>
      </c>
      <c r="J14">
        <v>1</v>
      </c>
      <c r="K14" t="s">
        <v>39</v>
      </c>
      <c r="L14" t="s">
        <v>65</v>
      </c>
      <c r="M14" t="s">
        <v>23</v>
      </c>
      <c r="N14">
        <v>0</v>
      </c>
      <c r="O14" t="s">
        <v>39</v>
      </c>
      <c r="P14">
        <v>24</v>
      </c>
      <c r="Q14">
        <v>0</v>
      </c>
      <c r="R14" t="s">
        <v>89</v>
      </c>
      <c r="S14" t="s">
        <v>29</v>
      </c>
    </row>
    <row r="15" spans="1:19" x14ac:dyDescent="0.35">
      <c r="A15">
        <v>22066</v>
      </c>
      <c r="B15">
        <v>2022</v>
      </c>
      <c r="C15" t="s">
        <v>19</v>
      </c>
      <c r="D15" s="1">
        <v>44699</v>
      </c>
      <c r="E15" t="s">
        <v>35</v>
      </c>
      <c r="F15">
        <v>44</v>
      </c>
      <c r="G15">
        <v>0</v>
      </c>
      <c r="H15" t="s">
        <v>21</v>
      </c>
      <c r="I15">
        <v>60</v>
      </c>
      <c r="J15">
        <v>2</v>
      </c>
      <c r="K15" t="s">
        <v>35</v>
      </c>
      <c r="L15" t="s">
        <v>65</v>
      </c>
      <c r="M15" t="s">
        <v>23</v>
      </c>
      <c r="N15">
        <v>0</v>
      </c>
      <c r="O15" t="s">
        <v>35</v>
      </c>
      <c r="P15">
        <v>2</v>
      </c>
      <c r="Q15">
        <v>0</v>
      </c>
      <c r="R15" t="s">
        <v>50</v>
      </c>
      <c r="S15" t="s">
        <v>33</v>
      </c>
    </row>
    <row r="16" spans="1:19" x14ac:dyDescent="0.35">
      <c r="A16">
        <v>22072</v>
      </c>
      <c r="B16">
        <v>2022</v>
      </c>
      <c r="C16" t="s">
        <v>94</v>
      </c>
      <c r="D16" s="1">
        <v>44706</v>
      </c>
      <c r="E16" t="s">
        <v>35</v>
      </c>
      <c r="F16">
        <v>62</v>
      </c>
      <c r="G16">
        <v>2</v>
      </c>
      <c r="H16" t="s">
        <v>31</v>
      </c>
      <c r="I16">
        <v>52</v>
      </c>
      <c r="J16">
        <v>1</v>
      </c>
      <c r="K16" t="s">
        <v>35</v>
      </c>
      <c r="L16" t="s">
        <v>22</v>
      </c>
      <c r="M16" t="s">
        <v>23</v>
      </c>
      <c r="N16">
        <v>0</v>
      </c>
      <c r="O16" t="s">
        <v>31</v>
      </c>
      <c r="P16">
        <v>14</v>
      </c>
      <c r="Q16">
        <v>0</v>
      </c>
      <c r="R16" t="s">
        <v>96</v>
      </c>
      <c r="S16" t="s">
        <v>95</v>
      </c>
    </row>
    <row r="17" spans="2:10" x14ac:dyDescent="0.35">
      <c r="E17" s="1"/>
    </row>
    <row r="19" spans="2:10" x14ac:dyDescent="0.35">
      <c r="B19" t="s">
        <v>99</v>
      </c>
      <c r="C19">
        <f>COUNT(A2:A16)</f>
        <v>15</v>
      </c>
      <c r="E19" t="s">
        <v>100</v>
      </c>
      <c r="F19">
        <f>SUM(F2:F16)</f>
        <v>670</v>
      </c>
      <c r="I19" t="s">
        <v>101</v>
      </c>
      <c r="J19">
        <f>SUM(I2:I16)</f>
        <v>735</v>
      </c>
    </row>
    <row r="20" spans="2:10" x14ac:dyDescent="0.35">
      <c r="E20" t="s">
        <v>102</v>
      </c>
      <c r="F20">
        <f>SUM(G2:G16)</f>
        <v>25</v>
      </c>
      <c r="I20" t="s">
        <v>103</v>
      </c>
      <c r="J20">
        <f>SUM(J2:J16)</f>
        <v>23</v>
      </c>
    </row>
  </sheetData>
  <autoFilter ref="A1:S15" xr:uid="{B9B0B60C-1390-4444-8D8C-D273875A98BB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6538-2024-4D89-93DC-D2C0720B56AC}">
  <sheetPr codeName="Sheet5"/>
  <dimension ref="A1:S32"/>
  <sheetViews>
    <sheetView workbookViewId="0">
      <selection activeCell="A2" sqref="A2:A15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22001</v>
      </c>
      <c r="B2">
        <v>2022</v>
      </c>
      <c r="C2" t="s">
        <v>19</v>
      </c>
      <c r="D2" s="1">
        <v>44646</v>
      </c>
      <c r="E2" t="s">
        <v>21</v>
      </c>
      <c r="F2">
        <v>43</v>
      </c>
      <c r="G2">
        <v>0</v>
      </c>
      <c r="H2" t="s">
        <v>20</v>
      </c>
      <c r="I2">
        <v>35</v>
      </c>
      <c r="J2">
        <v>2</v>
      </c>
      <c r="K2" t="s">
        <v>21</v>
      </c>
      <c r="L2" t="s">
        <v>22</v>
      </c>
      <c r="M2" t="s">
        <v>23</v>
      </c>
      <c r="N2">
        <v>0</v>
      </c>
      <c r="O2" t="s">
        <v>21</v>
      </c>
      <c r="P2">
        <v>0</v>
      </c>
      <c r="Q2">
        <v>6</v>
      </c>
      <c r="R2" t="s">
        <v>24</v>
      </c>
      <c r="S2" t="s">
        <v>25</v>
      </c>
    </row>
    <row r="3" spans="1:19" x14ac:dyDescent="0.35">
      <c r="A3">
        <f>'Match Details'!A7</f>
        <v>22006</v>
      </c>
      <c r="B3">
        <v>2022</v>
      </c>
      <c r="C3" t="s">
        <v>19</v>
      </c>
      <c r="D3" s="1">
        <f>'Match Details'!D7</f>
        <v>44650</v>
      </c>
      <c r="E3" t="s">
        <v>21</v>
      </c>
      <c r="F3">
        <v>44</v>
      </c>
      <c r="G3">
        <v>3</v>
      </c>
      <c r="H3" t="s">
        <v>31</v>
      </c>
      <c r="I3">
        <v>36</v>
      </c>
      <c r="J3">
        <v>3</v>
      </c>
      <c r="K3" t="str">
        <f>H3</f>
        <v>Royal Challengers Bangalore</v>
      </c>
      <c r="L3" t="s">
        <v>22</v>
      </c>
      <c r="M3" t="s">
        <v>23</v>
      </c>
      <c r="N3">
        <v>0</v>
      </c>
      <c r="O3" t="s">
        <v>31</v>
      </c>
      <c r="P3">
        <v>0</v>
      </c>
      <c r="Q3">
        <v>3</v>
      </c>
      <c r="R3" t="s">
        <v>42</v>
      </c>
      <c r="S3" t="s">
        <v>33</v>
      </c>
    </row>
    <row r="4" spans="1:19" x14ac:dyDescent="0.35">
      <c r="A4">
        <v>22008</v>
      </c>
      <c r="B4">
        <v>2022</v>
      </c>
      <c r="C4" t="s">
        <v>19</v>
      </c>
      <c r="D4" s="1">
        <v>44652</v>
      </c>
      <c r="E4" t="s">
        <v>21</v>
      </c>
      <c r="F4">
        <v>51</v>
      </c>
      <c r="G4">
        <v>2</v>
      </c>
      <c r="H4" t="s">
        <v>30</v>
      </c>
      <c r="I4">
        <v>62</v>
      </c>
      <c r="J4">
        <v>3</v>
      </c>
      <c r="K4" t="s">
        <v>21</v>
      </c>
      <c r="L4" t="s">
        <v>22</v>
      </c>
      <c r="M4" t="s">
        <v>23</v>
      </c>
      <c r="N4">
        <v>0</v>
      </c>
      <c r="O4" t="s">
        <v>21</v>
      </c>
      <c r="P4">
        <v>0</v>
      </c>
      <c r="Q4">
        <v>6</v>
      </c>
      <c r="R4" t="s">
        <v>24</v>
      </c>
      <c r="S4" t="s">
        <v>25</v>
      </c>
    </row>
    <row r="5" spans="1:19" x14ac:dyDescent="0.35">
      <c r="A5">
        <v>22014</v>
      </c>
      <c r="B5">
        <v>2022</v>
      </c>
      <c r="C5" t="s">
        <v>37</v>
      </c>
      <c r="D5" s="1">
        <v>44657</v>
      </c>
      <c r="E5" t="s">
        <v>21</v>
      </c>
      <c r="F5">
        <v>35</v>
      </c>
      <c r="G5">
        <v>2</v>
      </c>
      <c r="H5" t="s">
        <v>27</v>
      </c>
      <c r="I5">
        <v>35</v>
      </c>
      <c r="J5">
        <v>1</v>
      </c>
      <c r="K5" t="s">
        <v>21</v>
      </c>
      <c r="L5" t="s">
        <v>22</v>
      </c>
      <c r="M5" t="s">
        <v>23</v>
      </c>
      <c r="N5">
        <v>0</v>
      </c>
      <c r="O5" t="s">
        <v>21</v>
      </c>
      <c r="P5">
        <v>0</v>
      </c>
      <c r="Q5">
        <v>5</v>
      </c>
      <c r="R5" t="s">
        <v>49</v>
      </c>
      <c r="S5" t="s">
        <v>41</v>
      </c>
    </row>
    <row r="6" spans="1:19" x14ac:dyDescent="0.35">
      <c r="A6">
        <v>22019</v>
      </c>
      <c r="B6">
        <v>2022</v>
      </c>
      <c r="C6" t="s">
        <v>19</v>
      </c>
      <c r="D6" s="1">
        <v>44661</v>
      </c>
      <c r="E6" t="s">
        <v>21</v>
      </c>
      <c r="F6">
        <v>43</v>
      </c>
      <c r="G6">
        <v>2</v>
      </c>
      <c r="H6" t="s">
        <v>26</v>
      </c>
      <c r="I6">
        <v>68</v>
      </c>
      <c r="J6">
        <v>0</v>
      </c>
      <c r="K6" t="s">
        <v>21</v>
      </c>
      <c r="L6" t="s">
        <v>22</v>
      </c>
      <c r="M6" t="s">
        <v>23</v>
      </c>
      <c r="N6">
        <v>0</v>
      </c>
      <c r="O6" t="s">
        <v>26</v>
      </c>
      <c r="P6">
        <v>0</v>
      </c>
      <c r="Q6">
        <v>44</v>
      </c>
      <c r="R6" t="s">
        <v>28</v>
      </c>
      <c r="S6" t="s">
        <v>29</v>
      </c>
    </row>
    <row r="7" spans="1:19" x14ac:dyDescent="0.35">
      <c r="A7">
        <v>22025</v>
      </c>
      <c r="B7">
        <v>2022</v>
      </c>
      <c r="C7" t="s">
        <v>19</v>
      </c>
      <c r="D7" s="1">
        <v>44666</v>
      </c>
      <c r="E7" t="s">
        <v>21</v>
      </c>
      <c r="F7">
        <v>38</v>
      </c>
      <c r="G7">
        <v>3</v>
      </c>
      <c r="H7" t="s">
        <v>38</v>
      </c>
      <c r="I7">
        <v>46</v>
      </c>
      <c r="J7">
        <v>2</v>
      </c>
      <c r="K7" t="s">
        <v>38</v>
      </c>
      <c r="L7" t="s">
        <v>22</v>
      </c>
      <c r="M7" t="s">
        <v>23</v>
      </c>
      <c r="N7">
        <v>0</v>
      </c>
      <c r="O7" t="s">
        <v>38</v>
      </c>
      <c r="P7">
        <v>0</v>
      </c>
      <c r="Q7">
        <v>7</v>
      </c>
      <c r="R7" t="s">
        <v>59</v>
      </c>
      <c r="S7" t="s">
        <v>29</v>
      </c>
    </row>
    <row r="8" spans="1:19" x14ac:dyDescent="0.35">
      <c r="A8">
        <v>22030</v>
      </c>
      <c r="B8">
        <v>2022</v>
      </c>
      <c r="C8" t="s">
        <v>19</v>
      </c>
      <c r="D8" s="1">
        <v>44669</v>
      </c>
      <c r="E8" t="s">
        <v>21</v>
      </c>
      <c r="F8">
        <v>57</v>
      </c>
      <c r="G8">
        <v>1</v>
      </c>
      <c r="H8" t="s">
        <v>39</v>
      </c>
      <c r="I8">
        <v>60</v>
      </c>
      <c r="J8">
        <v>0</v>
      </c>
      <c r="K8" t="s">
        <v>21</v>
      </c>
      <c r="L8" t="s">
        <v>22</v>
      </c>
      <c r="M8" t="s">
        <v>23</v>
      </c>
      <c r="N8">
        <v>0</v>
      </c>
      <c r="O8" t="s">
        <v>39</v>
      </c>
      <c r="P8">
        <v>7</v>
      </c>
      <c r="Q8">
        <v>0</v>
      </c>
      <c r="R8" t="s">
        <v>54</v>
      </c>
      <c r="S8" t="s">
        <v>29</v>
      </c>
    </row>
    <row r="9" spans="1:19" x14ac:dyDescent="0.35">
      <c r="A9">
        <v>22035</v>
      </c>
      <c r="B9">
        <v>2022</v>
      </c>
      <c r="C9" t="s">
        <v>19</v>
      </c>
      <c r="D9" s="1">
        <v>44674</v>
      </c>
      <c r="E9" t="s">
        <v>21</v>
      </c>
      <c r="F9">
        <v>34</v>
      </c>
      <c r="G9">
        <v>3</v>
      </c>
      <c r="H9" t="s">
        <v>34</v>
      </c>
      <c r="I9">
        <v>47</v>
      </c>
      <c r="J9">
        <v>1</v>
      </c>
      <c r="K9" t="s">
        <v>34</v>
      </c>
      <c r="L9" t="s">
        <v>65</v>
      </c>
      <c r="M9" t="s">
        <v>23</v>
      </c>
      <c r="N9">
        <v>0</v>
      </c>
      <c r="O9" t="s">
        <v>34</v>
      </c>
      <c r="P9">
        <v>8</v>
      </c>
      <c r="Q9">
        <v>0</v>
      </c>
      <c r="R9" t="s">
        <v>66</v>
      </c>
      <c r="S9" t="s">
        <v>33</v>
      </c>
    </row>
    <row r="10" spans="1:19" x14ac:dyDescent="0.35">
      <c r="A10">
        <v>22041</v>
      </c>
      <c r="B10">
        <v>2022</v>
      </c>
      <c r="C10" t="s">
        <v>19</v>
      </c>
      <c r="D10" s="1">
        <v>44679</v>
      </c>
      <c r="E10" t="s">
        <v>21</v>
      </c>
      <c r="F10">
        <v>29</v>
      </c>
      <c r="G10">
        <v>2</v>
      </c>
      <c r="H10" t="s">
        <v>26</v>
      </c>
      <c r="I10">
        <v>47</v>
      </c>
      <c r="J10">
        <v>2</v>
      </c>
      <c r="K10" t="s">
        <v>26</v>
      </c>
      <c r="L10" t="s">
        <v>22</v>
      </c>
      <c r="M10" t="s">
        <v>23</v>
      </c>
      <c r="N10">
        <v>0</v>
      </c>
      <c r="O10" t="s">
        <v>26</v>
      </c>
      <c r="P10">
        <v>0</v>
      </c>
      <c r="Q10">
        <v>4</v>
      </c>
      <c r="R10" t="s">
        <v>28</v>
      </c>
      <c r="S10" t="s">
        <v>25</v>
      </c>
    </row>
    <row r="11" spans="1:19" x14ac:dyDescent="0.35">
      <c r="A11">
        <v>22047</v>
      </c>
      <c r="B11">
        <v>2022</v>
      </c>
      <c r="C11" t="s">
        <v>19</v>
      </c>
      <c r="D11" s="1">
        <v>44683</v>
      </c>
      <c r="E11" t="s">
        <v>21</v>
      </c>
      <c r="F11">
        <v>32</v>
      </c>
      <c r="G11">
        <v>2</v>
      </c>
      <c r="H11" t="s">
        <v>39</v>
      </c>
      <c r="I11">
        <v>38</v>
      </c>
      <c r="J11">
        <v>1</v>
      </c>
      <c r="K11" t="s">
        <v>21</v>
      </c>
      <c r="L11" t="s">
        <v>22</v>
      </c>
      <c r="M11" t="s">
        <v>23</v>
      </c>
      <c r="N11">
        <v>0</v>
      </c>
      <c r="O11" t="s">
        <v>21</v>
      </c>
      <c r="P11">
        <v>0</v>
      </c>
      <c r="Q11">
        <v>7</v>
      </c>
      <c r="R11" t="s">
        <v>76</v>
      </c>
      <c r="S11" t="s">
        <v>25</v>
      </c>
    </row>
    <row r="12" spans="1:19" x14ac:dyDescent="0.35">
      <c r="A12">
        <v>22053</v>
      </c>
      <c r="B12">
        <v>2022</v>
      </c>
      <c r="C12" t="s">
        <v>37</v>
      </c>
      <c r="D12" s="1">
        <f>D11</f>
        <v>44683</v>
      </c>
      <c r="E12" t="s">
        <v>21</v>
      </c>
      <c r="F12">
        <v>25</v>
      </c>
      <c r="G12">
        <v>3</v>
      </c>
      <c r="H12" t="s">
        <v>35</v>
      </c>
      <c r="I12">
        <v>66</v>
      </c>
      <c r="J12">
        <v>1</v>
      </c>
      <c r="K12" t="s">
        <v>21</v>
      </c>
      <c r="L12" t="s">
        <v>22</v>
      </c>
      <c r="M12" t="s">
        <v>23</v>
      </c>
      <c r="N12">
        <v>0</v>
      </c>
      <c r="O12" t="str">
        <f>H12</f>
        <v>Lucknow Super Giants</v>
      </c>
      <c r="P12">
        <v>75</v>
      </c>
      <c r="Q12">
        <v>0</v>
      </c>
      <c r="R12" t="s">
        <v>47</v>
      </c>
      <c r="S12" t="s">
        <v>41</v>
      </c>
    </row>
    <row r="13" spans="1:19" x14ac:dyDescent="0.35">
      <c r="A13">
        <v>22056</v>
      </c>
      <c r="B13">
        <v>2022</v>
      </c>
      <c r="C13" t="s">
        <v>19</v>
      </c>
      <c r="D13" s="1">
        <v>44690</v>
      </c>
      <c r="E13" t="s">
        <v>21</v>
      </c>
      <c r="F13">
        <v>64</v>
      </c>
      <c r="G13">
        <v>1</v>
      </c>
      <c r="H13" t="s">
        <v>27</v>
      </c>
      <c r="I13">
        <v>37</v>
      </c>
      <c r="J13">
        <v>2</v>
      </c>
      <c r="K13" t="s">
        <v>27</v>
      </c>
      <c r="L13" t="s">
        <v>22</v>
      </c>
      <c r="M13" t="s">
        <v>23</v>
      </c>
      <c r="N13">
        <v>0</v>
      </c>
      <c r="O13" t="s">
        <v>21</v>
      </c>
      <c r="P13">
        <v>52</v>
      </c>
      <c r="Q13">
        <v>0</v>
      </c>
      <c r="R13" t="s">
        <v>83</v>
      </c>
      <c r="S13" t="s">
        <v>33</v>
      </c>
    </row>
    <row r="14" spans="1:19" x14ac:dyDescent="0.35">
      <c r="A14">
        <v>22061</v>
      </c>
      <c r="B14">
        <v>2022</v>
      </c>
      <c r="C14" t="s">
        <v>37</v>
      </c>
      <c r="D14" s="1">
        <v>44695</v>
      </c>
      <c r="E14" t="s">
        <v>21</v>
      </c>
      <c r="F14">
        <v>55</v>
      </c>
      <c r="G14">
        <v>1</v>
      </c>
      <c r="H14" t="s">
        <v>38</v>
      </c>
      <c r="I14">
        <v>31</v>
      </c>
      <c r="J14">
        <v>1</v>
      </c>
      <c r="K14" t="s">
        <v>21</v>
      </c>
      <c r="L14" t="s">
        <v>65</v>
      </c>
      <c r="M14" t="s">
        <v>23</v>
      </c>
      <c r="N14">
        <v>0</v>
      </c>
      <c r="O14" t="s">
        <v>21</v>
      </c>
      <c r="P14">
        <v>54</v>
      </c>
      <c r="Q14">
        <v>0</v>
      </c>
      <c r="R14" t="s">
        <v>87</v>
      </c>
      <c r="S14" t="s">
        <v>41</v>
      </c>
    </row>
    <row r="15" spans="1:19" x14ac:dyDescent="0.35">
      <c r="A15">
        <v>22066</v>
      </c>
      <c r="B15">
        <v>2022</v>
      </c>
      <c r="C15" t="s">
        <v>19</v>
      </c>
      <c r="D15" s="1">
        <v>44699</v>
      </c>
      <c r="E15" t="s">
        <v>21</v>
      </c>
      <c r="F15">
        <v>60</v>
      </c>
      <c r="G15">
        <v>2</v>
      </c>
      <c r="H15" t="s">
        <v>35</v>
      </c>
      <c r="I15">
        <v>44</v>
      </c>
      <c r="J15">
        <v>0</v>
      </c>
      <c r="K15" t="s">
        <v>35</v>
      </c>
      <c r="L15" t="s">
        <v>65</v>
      </c>
      <c r="M15" t="s">
        <v>23</v>
      </c>
      <c r="N15">
        <v>0</v>
      </c>
      <c r="O15" t="s">
        <v>35</v>
      </c>
      <c r="P15">
        <v>2</v>
      </c>
      <c r="Q15">
        <v>0</v>
      </c>
      <c r="R15" t="s">
        <v>50</v>
      </c>
      <c r="S15" t="s">
        <v>33</v>
      </c>
    </row>
    <row r="19" spans="2:14" x14ac:dyDescent="0.35">
      <c r="B19" t="s">
        <v>99</v>
      </c>
      <c r="C19">
        <f>COUNT(A2:A15)</f>
        <v>14</v>
      </c>
      <c r="E19" t="s">
        <v>100</v>
      </c>
      <c r="F19">
        <f>SUM(F2:F16)</f>
        <v>610</v>
      </c>
      <c r="I19" t="s">
        <v>101</v>
      </c>
      <c r="J19">
        <f>SUM(I2:I15)</f>
        <v>652</v>
      </c>
    </row>
    <row r="20" spans="2:14" x14ac:dyDescent="0.35">
      <c r="E20" t="s">
        <v>102</v>
      </c>
      <c r="F20">
        <f>SUM(G2:G15)</f>
        <v>27</v>
      </c>
      <c r="I20" t="s">
        <v>103</v>
      </c>
      <c r="J20">
        <f>SUM(J2:J15)</f>
        <v>19</v>
      </c>
    </row>
    <row r="32" spans="2:14" x14ac:dyDescent="0.35">
      <c r="N3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4A05-0F9A-4E0A-AE80-D7DD3E99E2EC}">
  <sheetPr codeName="Sheet9" filterMode="1"/>
  <dimension ref="A1:S20"/>
  <sheetViews>
    <sheetView workbookViewId="0">
      <selection activeCell="L20" sqref="L20"/>
    </sheetView>
  </sheetViews>
  <sheetFormatPr defaultRowHeight="14.5" x14ac:dyDescent="0.35"/>
  <cols>
    <col min="4" max="4" width="10.1796875" bestFit="1" customWidth="1"/>
    <col min="5" max="5" width="13.81640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22005</v>
      </c>
      <c r="B2">
        <v>2022</v>
      </c>
      <c r="C2" t="s">
        <v>37</v>
      </c>
      <c r="D2" s="1">
        <v>44649</v>
      </c>
      <c r="E2" t="s">
        <v>38</v>
      </c>
      <c r="F2">
        <v>14</v>
      </c>
      <c r="G2">
        <v>3</v>
      </c>
      <c r="H2" t="s">
        <v>39</v>
      </c>
      <c r="I2">
        <v>58</v>
      </c>
      <c r="J2">
        <v>0</v>
      </c>
      <c r="K2" t="s">
        <v>38</v>
      </c>
      <c r="L2" t="s">
        <v>22</v>
      </c>
      <c r="M2" t="s">
        <v>23</v>
      </c>
      <c r="N2">
        <v>0</v>
      </c>
      <c r="O2" t="s">
        <v>39</v>
      </c>
      <c r="P2">
        <v>61</v>
      </c>
      <c r="Q2">
        <v>0</v>
      </c>
      <c r="R2" t="s">
        <v>40</v>
      </c>
      <c r="S2" t="s">
        <v>41</v>
      </c>
    </row>
    <row r="3" spans="1:19" x14ac:dyDescent="0.35">
      <c r="A3">
        <v>22012</v>
      </c>
      <c r="B3">
        <v>2022</v>
      </c>
      <c r="C3" t="s">
        <v>19</v>
      </c>
      <c r="D3" s="1">
        <v>44655</v>
      </c>
      <c r="E3" t="s">
        <v>38</v>
      </c>
      <c r="F3">
        <v>40</v>
      </c>
      <c r="G3">
        <v>2</v>
      </c>
      <c r="H3" t="s">
        <v>35</v>
      </c>
      <c r="I3">
        <v>32</v>
      </c>
      <c r="J3">
        <v>3</v>
      </c>
      <c r="K3" t="s">
        <v>38</v>
      </c>
      <c r="L3" t="s">
        <v>22</v>
      </c>
      <c r="M3" t="s">
        <v>23</v>
      </c>
      <c r="N3">
        <v>0</v>
      </c>
      <c r="O3" t="s">
        <v>35</v>
      </c>
      <c r="P3">
        <v>12</v>
      </c>
      <c r="Q3">
        <v>0</v>
      </c>
      <c r="R3" t="s">
        <v>47</v>
      </c>
      <c r="S3" t="s">
        <v>33</v>
      </c>
    </row>
    <row r="4" spans="1:19" x14ac:dyDescent="0.35">
      <c r="A4">
        <v>22017</v>
      </c>
      <c r="B4">
        <v>2022</v>
      </c>
      <c r="C4" t="s">
        <v>19</v>
      </c>
      <c r="D4" s="1">
        <v>44660</v>
      </c>
      <c r="E4" t="s">
        <v>38</v>
      </c>
      <c r="F4">
        <v>37</v>
      </c>
      <c r="G4">
        <v>0</v>
      </c>
      <c r="H4" t="s">
        <v>20</v>
      </c>
      <c r="I4">
        <v>41</v>
      </c>
      <c r="J4">
        <v>2</v>
      </c>
      <c r="K4" t="s">
        <v>38</v>
      </c>
      <c r="L4" t="s">
        <v>22</v>
      </c>
      <c r="M4" t="s">
        <v>23</v>
      </c>
      <c r="N4">
        <v>0</v>
      </c>
      <c r="O4" t="s">
        <v>38</v>
      </c>
      <c r="P4">
        <v>0</v>
      </c>
      <c r="Q4">
        <v>8</v>
      </c>
      <c r="R4" t="s">
        <v>52</v>
      </c>
      <c r="S4" t="s">
        <v>33</v>
      </c>
    </row>
    <row r="5" spans="1:19" x14ac:dyDescent="0.35">
      <c r="A5">
        <v>22021</v>
      </c>
      <c r="B5">
        <v>2022</v>
      </c>
      <c r="C5" t="s">
        <v>19</v>
      </c>
      <c r="D5" s="1">
        <v>44662</v>
      </c>
      <c r="E5" t="s">
        <v>38</v>
      </c>
      <c r="F5">
        <v>42</v>
      </c>
      <c r="G5">
        <v>0</v>
      </c>
      <c r="H5" t="s">
        <v>34</v>
      </c>
      <c r="I5">
        <v>51</v>
      </c>
      <c r="J5">
        <v>2</v>
      </c>
      <c r="K5" t="s">
        <v>38</v>
      </c>
      <c r="L5" t="s">
        <v>22</v>
      </c>
      <c r="M5" t="s">
        <v>23</v>
      </c>
      <c r="N5">
        <v>0</v>
      </c>
      <c r="O5" t="s">
        <v>38</v>
      </c>
      <c r="P5">
        <v>0</v>
      </c>
      <c r="Q5">
        <v>8</v>
      </c>
      <c r="R5" t="s">
        <v>55</v>
      </c>
      <c r="S5" t="s">
        <v>33</v>
      </c>
    </row>
    <row r="6" spans="1:19" x14ac:dyDescent="0.35">
      <c r="A6">
        <v>22025</v>
      </c>
      <c r="B6">
        <v>2022</v>
      </c>
      <c r="C6" t="s">
        <v>19</v>
      </c>
      <c r="D6" s="1">
        <v>44666</v>
      </c>
      <c r="E6" t="s">
        <v>38</v>
      </c>
      <c r="F6">
        <v>46</v>
      </c>
      <c r="G6">
        <v>2</v>
      </c>
      <c r="H6" t="s">
        <v>21</v>
      </c>
      <c r="I6">
        <v>38</v>
      </c>
      <c r="J6">
        <v>3</v>
      </c>
      <c r="K6" t="s">
        <v>38</v>
      </c>
      <c r="L6" t="s">
        <v>22</v>
      </c>
      <c r="M6" t="s">
        <v>23</v>
      </c>
      <c r="N6">
        <v>0</v>
      </c>
      <c r="O6" t="s">
        <v>38</v>
      </c>
      <c r="P6">
        <v>0</v>
      </c>
      <c r="Q6">
        <v>7</v>
      </c>
      <c r="R6" t="s">
        <v>59</v>
      </c>
      <c r="S6" t="s">
        <v>29</v>
      </c>
    </row>
    <row r="7" spans="1:19" x14ac:dyDescent="0.35">
      <c r="A7">
        <v>22028</v>
      </c>
      <c r="B7">
        <v>2022</v>
      </c>
      <c r="C7" t="s">
        <v>19</v>
      </c>
      <c r="D7" s="1">
        <v>44668</v>
      </c>
      <c r="E7" t="s">
        <v>38</v>
      </c>
      <c r="F7">
        <v>39</v>
      </c>
      <c r="G7">
        <v>1</v>
      </c>
      <c r="H7" t="s">
        <v>30</v>
      </c>
      <c r="I7">
        <v>48</v>
      </c>
      <c r="J7">
        <v>2</v>
      </c>
      <c r="K7" t="s">
        <v>38</v>
      </c>
      <c r="L7" t="s">
        <v>22</v>
      </c>
      <c r="M7" t="s">
        <v>23</v>
      </c>
      <c r="N7">
        <v>0</v>
      </c>
      <c r="O7" t="s">
        <v>38</v>
      </c>
      <c r="P7">
        <v>0</v>
      </c>
      <c r="Q7">
        <v>7</v>
      </c>
      <c r="R7" t="s">
        <v>61</v>
      </c>
      <c r="S7" t="s">
        <v>33</v>
      </c>
    </row>
    <row r="8" spans="1:19" x14ac:dyDescent="0.35">
      <c r="A8">
        <v>22036</v>
      </c>
      <c r="B8">
        <v>2022</v>
      </c>
      <c r="C8" t="s">
        <v>19</v>
      </c>
      <c r="D8" s="1">
        <f>D7</f>
        <v>44668</v>
      </c>
      <c r="E8" t="s">
        <v>38</v>
      </c>
      <c r="F8">
        <v>56</v>
      </c>
      <c r="G8">
        <v>0</v>
      </c>
      <c r="H8" t="s">
        <v>31</v>
      </c>
      <c r="I8">
        <v>31</v>
      </c>
      <c r="J8">
        <v>4</v>
      </c>
      <c r="K8" t="s">
        <v>38</v>
      </c>
      <c r="L8" t="s">
        <v>22</v>
      </c>
      <c r="M8" t="s">
        <v>23</v>
      </c>
      <c r="N8">
        <v>0</v>
      </c>
      <c r="O8" t="s">
        <v>38</v>
      </c>
      <c r="P8">
        <v>0</v>
      </c>
      <c r="Q8">
        <v>9</v>
      </c>
      <c r="R8" t="s">
        <v>67</v>
      </c>
      <c r="S8" t="s">
        <v>29</v>
      </c>
    </row>
    <row r="9" spans="1:19" hidden="1" x14ac:dyDescent="0.35">
      <c r="A9">
        <v>22040</v>
      </c>
      <c r="B9">
        <v>2022</v>
      </c>
      <c r="C9" t="s">
        <v>19</v>
      </c>
      <c r="D9" s="1">
        <v>44678</v>
      </c>
      <c r="E9" t="s">
        <v>38</v>
      </c>
      <c r="F9">
        <v>53</v>
      </c>
      <c r="G9">
        <v>2</v>
      </c>
      <c r="H9" t="s">
        <v>34</v>
      </c>
      <c r="I9">
        <v>59</v>
      </c>
      <c r="J9">
        <v>0</v>
      </c>
      <c r="K9" t="s">
        <v>34</v>
      </c>
      <c r="L9" t="s">
        <v>22</v>
      </c>
      <c r="M9" t="s">
        <v>23</v>
      </c>
      <c r="N9">
        <v>0</v>
      </c>
      <c r="O9" t="s">
        <v>34</v>
      </c>
      <c r="P9">
        <v>0</v>
      </c>
      <c r="Q9">
        <v>5</v>
      </c>
      <c r="R9" t="s">
        <v>61</v>
      </c>
      <c r="S9" t="s">
        <v>25</v>
      </c>
    </row>
    <row r="10" spans="1:19" x14ac:dyDescent="0.35">
      <c r="A10">
        <v>22046</v>
      </c>
      <c r="B10">
        <v>2022</v>
      </c>
      <c r="C10" t="s">
        <v>37</v>
      </c>
      <c r="D10" s="1">
        <v>44682</v>
      </c>
      <c r="E10" t="s">
        <v>38</v>
      </c>
      <c r="F10">
        <v>58</v>
      </c>
      <c r="G10">
        <v>2</v>
      </c>
      <c r="H10" t="s">
        <v>20</v>
      </c>
      <c r="I10">
        <v>40</v>
      </c>
      <c r="J10">
        <v>0</v>
      </c>
      <c r="K10" t="s">
        <v>38</v>
      </c>
      <c r="L10" t="s">
        <v>22</v>
      </c>
      <c r="M10" t="s">
        <v>23</v>
      </c>
      <c r="N10">
        <v>0</v>
      </c>
      <c r="O10" t="s">
        <v>20</v>
      </c>
      <c r="P10">
        <v>13</v>
      </c>
      <c r="Q10">
        <v>0</v>
      </c>
      <c r="R10" t="s">
        <v>75</v>
      </c>
      <c r="S10" t="s">
        <v>41</v>
      </c>
    </row>
    <row r="11" spans="1:19" x14ac:dyDescent="0.35">
      <c r="A11">
        <v>22050</v>
      </c>
      <c r="B11">
        <v>2022</v>
      </c>
      <c r="C11" t="s">
        <v>19</v>
      </c>
      <c r="D11" s="1">
        <v>44686</v>
      </c>
      <c r="E11" t="s">
        <v>38</v>
      </c>
      <c r="F11">
        <v>35</v>
      </c>
      <c r="G11">
        <v>2</v>
      </c>
      <c r="H11" t="s">
        <v>26</v>
      </c>
      <c r="I11">
        <v>50</v>
      </c>
      <c r="J11">
        <v>2</v>
      </c>
      <c r="K11" t="s">
        <v>38</v>
      </c>
      <c r="L11" t="s">
        <v>22</v>
      </c>
      <c r="M11" t="s">
        <v>23</v>
      </c>
      <c r="N11">
        <v>0</v>
      </c>
      <c r="O11" t="s">
        <v>26</v>
      </c>
      <c r="P11">
        <v>21</v>
      </c>
      <c r="Q11">
        <v>0</v>
      </c>
      <c r="R11" t="s">
        <v>79</v>
      </c>
      <c r="S11" t="s">
        <v>29</v>
      </c>
    </row>
    <row r="12" spans="1:19" hidden="1" x14ac:dyDescent="0.35">
      <c r="A12">
        <v>22054</v>
      </c>
      <c r="B12">
        <v>2022</v>
      </c>
      <c r="C12" t="s">
        <v>19</v>
      </c>
      <c r="D12" s="1">
        <v>44689</v>
      </c>
      <c r="E12" t="s">
        <v>38</v>
      </c>
      <c r="F12">
        <v>39</v>
      </c>
      <c r="G12">
        <v>2</v>
      </c>
      <c r="H12" t="s">
        <v>31</v>
      </c>
      <c r="I12">
        <v>47</v>
      </c>
      <c r="J12">
        <v>1</v>
      </c>
      <c r="K12" t="s">
        <v>31</v>
      </c>
      <c r="L12" t="s">
        <v>65</v>
      </c>
      <c r="M12" t="s">
        <v>23</v>
      </c>
      <c r="N12">
        <v>0</v>
      </c>
      <c r="O12" t="s">
        <v>31</v>
      </c>
      <c r="P12">
        <v>67</v>
      </c>
      <c r="Q12">
        <v>0</v>
      </c>
      <c r="R12" t="s">
        <v>42</v>
      </c>
      <c r="S12" t="s">
        <v>25</v>
      </c>
    </row>
    <row r="13" spans="1:19" hidden="1" x14ac:dyDescent="0.35">
      <c r="A13">
        <v>22061</v>
      </c>
      <c r="B13">
        <v>2022</v>
      </c>
      <c r="C13" t="s">
        <v>37</v>
      </c>
      <c r="D13" s="1">
        <v>44695</v>
      </c>
      <c r="E13" t="s">
        <v>38</v>
      </c>
      <c r="F13">
        <v>31</v>
      </c>
      <c r="G13">
        <v>1</v>
      </c>
      <c r="H13" t="s">
        <v>21</v>
      </c>
      <c r="I13">
        <v>55</v>
      </c>
      <c r="J13">
        <v>1</v>
      </c>
      <c r="K13" t="s">
        <v>21</v>
      </c>
      <c r="L13" t="s">
        <v>65</v>
      </c>
      <c r="M13" t="s">
        <v>23</v>
      </c>
      <c r="N13">
        <v>0</v>
      </c>
      <c r="O13" t="s">
        <v>21</v>
      </c>
      <c r="P13">
        <v>54</v>
      </c>
      <c r="Q13">
        <v>0</v>
      </c>
      <c r="R13" t="s">
        <v>87</v>
      </c>
      <c r="S13" t="s">
        <v>41</v>
      </c>
    </row>
    <row r="14" spans="1:19" hidden="1" x14ac:dyDescent="0.35">
      <c r="A14">
        <v>22065</v>
      </c>
      <c r="B14">
        <v>2022</v>
      </c>
      <c r="C14" t="s">
        <v>19</v>
      </c>
      <c r="D14" s="1">
        <v>44698</v>
      </c>
      <c r="E14" t="s">
        <v>38</v>
      </c>
      <c r="F14">
        <v>57</v>
      </c>
      <c r="G14">
        <v>1</v>
      </c>
      <c r="H14" t="s">
        <v>27</v>
      </c>
      <c r="I14">
        <v>51</v>
      </c>
      <c r="J14">
        <v>0</v>
      </c>
      <c r="K14" t="s">
        <v>27</v>
      </c>
      <c r="L14" t="s">
        <v>65</v>
      </c>
      <c r="M14" t="s">
        <v>23</v>
      </c>
      <c r="N14">
        <v>0</v>
      </c>
      <c r="O14" t="s">
        <v>38</v>
      </c>
      <c r="P14">
        <v>3</v>
      </c>
      <c r="Q14">
        <v>0</v>
      </c>
      <c r="R14" t="s">
        <v>59</v>
      </c>
      <c r="S14" t="s">
        <v>25</v>
      </c>
    </row>
    <row r="15" spans="1:19" x14ac:dyDescent="0.35">
      <c r="A15">
        <v>22070</v>
      </c>
      <c r="B15">
        <v>2022</v>
      </c>
      <c r="C15" t="s">
        <v>19</v>
      </c>
      <c r="D15" s="1">
        <v>44703</v>
      </c>
      <c r="E15" t="s">
        <v>38</v>
      </c>
      <c r="F15">
        <v>43</v>
      </c>
      <c r="G15">
        <v>1</v>
      </c>
      <c r="H15" t="s">
        <v>30</v>
      </c>
      <c r="I15">
        <v>62</v>
      </c>
      <c r="J15">
        <v>1</v>
      </c>
      <c r="K15" t="s">
        <v>38</v>
      </c>
      <c r="L15" t="s">
        <v>65</v>
      </c>
      <c r="M15" t="s">
        <v>23</v>
      </c>
      <c r="N15">
        <v>0</v>
      </c>
      <c r="O15" t="s">
        <v>30</v>
      </c>
      <c r="P15">
        <v>0</v>
      </c>
      <c r="Q15">
        <v>5</v>
      </c>
      <c r="R15" t="s">
        <v>93</v>
      </c>
      <c r="S15" t="s">
        <v>25</v>
      </c>
    </row>
    <row r="19" spans="2:10" x14ac:dyDescent="0.35">
      <c r="B19" t="s">
        <v>99</v>
      </c>
      <c r="C19">
        <f>COUNT(A2:A15)</f>
        <v>14</v>
      </c>
      <c r="E19" t="s">
        <v>105</v>
      </c>
      <c r="F19">
        <f>SUM(F2:F16)</f>
        <v>590</v>
      </c>
      <c r="I19" t="s">
        <v>101</v>
      </c>
      <c r="J19">
        <f>SUM(I2:I15)</f>
        <v>663</v>
      </c>
    </row>
    <row r="20" spans="2:10" x14ac:dyDescent="0.35">
      <c r="E20" t="s">
        <v>102</v>
      </c>
      <c r="F20">
        <f>SUM(G2:G16)</f>
        <v>19</v>
      </c>
      <c r="I20" t="s">
        <v>103</v>
      </c>
      <c r="J20">
        <f>SUM(J2:J15)</f>
        <v>21</v>
      </c>
    </row>
  </sheetData>
  <autoFilter ref="A1:S15" xr:uid="{DC644A05-0F9A-4E0A-AE80-D7DD3E99E2EC}">
    <filterColumn colId="10">
      <filters>
        <filter val="Sunrisers Hyderabad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74-9C82-4591-B3C0-2227077DD2C7}">
  <sheetPr codeName="Sheet3"/>
  <dimension ref="A1:S20"/>
  <sheetViews>
    <sheetView workbookViewId="0">
      <selection activeCell="A2" sqref="A2:A15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22002</v>
      </c>
      <c r="B2">
        <v>2022</v>
      </c>
      <c r="C2" t="s">
        <v>19</v>
      </c>
      <c r="D2" s="1">
        <v>44647</v>
      </c>
      <c r="E2" t="s">
        <v>26</v>
      </c>
      <c r="F2">
        <v>46</v>
      </c>
      <c r="G2">
        <v>3</v>
      </c>
      <c r="H2" t="s">
        <v>27</v>
      </c>
      <c r="I2">
        <v>53</v>
      </c>
      <c r="J2">
        <v>0</v>
      </c>
      <c r="K2" t="s">
        <v>26</v>
      </c>
      <c r="L2" t="s">
        <v>22</v>
      </c>
      <c r="M2" t="s">
        <v>23</v>
      </c>
      <c r="N2">
        <v>0</v>
      </c>
      <c r="O2" t="s">
        <v>26</v>
      </c>
      <c r="P2">
        <v>0</v>
      </c>
      <c r="Q2">
        <v>4</v>
      </c>
      <c r="R2" t="s">
        <v>28</v>
      </c>
      <c r="S2" t="s">
        <v>29</v>
      </c>
    </row>
    <row r="3" spans="1:19" x14ac:dyDescent="0.35">
      <c r="A3">
        <v>22010</v>
      </c>
      <c r="B3">
        <v>2022</v>
      </c>
      <c r="C3" t="s">
        <v>37</v>
      </c>
      <c r="D3" s="1">
        <f>'Match Details'!D11</f>
        <v>44653</v>
      </c>
      <c r="E3" t="s">
        <v>26</v>
      </c>
      <c r="F3">
        <v>43</v>
      </c>
      <c r="G3">
        <v>3</v>
      </c>
      <c r="H3" t="s">
        <v>34</v>
      </c>
      <c r="I3">
        <v>44</v>
      </c>
      <c r="J3">
        <v>1</v>
      </c>
      <c r="K3" t="s">
        <v>26</v>
      </c>
      <c r="L3" t="s">
        <v>22</v>
      </c>
      <c r="M3" t="s">
        <v>23</v>
      </c>
      <c r="N3">
        <v>0</v>
      </c>
      <c r="O3" t="s">
        <v>34</v>
      </c>
      <c r="P3">
        <v>14</v>
      </c>
      <c r="Q3">
        <v>0</v>
      </c>
      <c r="R3" t="s">
        <v>45</v>
      </c>
      <c r="S3" t="s">
        <v>41</v>
      </c>
    </row>
    <row r="4" spans="1:19" x14ac:dyDescent="0.35">
      <c r="A4">
        <v>22015</v>
      </c>
      <c r="B4">
        <v>2022</v>
      </c>
      <c r="C4" t="s">
        <v>19</v>
      </c>
      <c r="D4" s="1">
        <v>44658</v>
      </c>
      <c r="E4" t="s">
        <v>26</v>
      </c>
      <c r="F4">
        <v>52</v>
      </c>
      <c r="G4">
        <v>0</v>
      </c>
      <c r="H4" t="s">
        <v>35</v>
      </c>
      <c r="I4">
        <v>48</v>
      </c>
      <c r="J4">
        <v>0</v>
      </c>
      <c r="K4" t="str">
        <f>H4</f>
        <v>Lucknow Super Giants</v>
      </c>
      <c r="L4" t="s">
        <v>22</v>
      </c>
      <c r="M4" t="s">
        <v>23</v>
      </c>
      <c r="N4">
        <v>0</v>
      </c>
      <c r="O4" t="s">
        <v>35</v>
      </c>
      <c r="P4">
        <v>0</v>
      </c>
      <c r="Q4">
        <v>6</v>
      </c>
      <c r="R4" t="s">
        <v>50</v>
      </c>
      <c r="S4" t="s">
        <v>33</v>
      </c>
    </row>
    <row r="5" spans="1:19" x14ac:dyDescent="0.35">
      <c r="A5">
        <v>22019</v>
      </c>
      <c r="B5">
        <v>2022</v>
      </c>
      <c r="C5" t="s">
        <v>19</v>
      </c>
      <c r="D5" s="1">
        <v>44661</v>
      </c>
      <c r="E5" t="s">
        <v>26</v>
      </c>
      <c r="F5">
        <v>68</v>
      </c>
      <c r="G5">
        <v>0</v>
      </c>
      <c r="H5" t="s">
        <v>21</v>
      </c>
      <c r="I5">
        <v>43</v>
      </c>
      <c r="J5">
        <v>2</v>
      </c>
      <c r="K5" t="s">
        <v>21</v>
      </c>
      <c r="L5" t="s">
        <v>22</v>
      </c>
      <c r="M5" t="s">
        <v>23</v>
      </c>
      <c r="N5">
        <v>0</v>
      </c>
      <c r="O5" t="s">
        <v>26</v>
      </c>
      <c r="P5">
        <v>0</v>
      </c>
      <c r="Q5">
        <v>44</v>
      </c>
      <c r="R5" t="s">
        <v>28</v>
      </c>
      <c r="S5" t="s">
        <v>29</v>
      </c>
    </row>
    <row r="6" spans="1:19" x14ac:dyDescent="0.35">
      <c r="A6">
        <v>22027</v>
      </c>
      <c r="B6">
        <v>2022</v>
      </c>
      <c r="C6" t="s">
        <v>19</v>
      </c>
      <c r="D6" s="1">
        <f>D5</f>
        <v>44661</v>
      </c>
      <c r="E6" t="s">
        <v>26</v>
      </c>
      <c r="F6">
        <v>57</v>
      </c>
      <c r="G6">
        <v>1</v>
      </c>
      <c r="H6" t="s">
        <v>31</v>
      </c>
      <c r="I6">
        <v>40</v>
      </c>
      <c r="J6">
        <v>2</v>
      </c>
      <c r="K6" t="s">
        <v>26</v>
      </c>
      <c r="L6" t="s">
        <v>22</v>
      </c>
      <c r="M6" t="s">
        <v>23</v>
      </c>
      <c r="N6">
        <v>0</v>
      </c>
      <c r="O6" t="s">
        <v>31</v>
      </c>
      <c r="P6">
        <v>16</v>
      </c>
      <c r="Q6">
        <v>0</v>
      </c>
      <c r="R6" t="s">
        <v>48</v>
      </c>
      <c r="S6" t="s">
        <v>25</v>
      </c>
    </row>
    <row r="7" spans="1:19" x14ac:dyDescent="0.35">
      <c r="A7">
        <v>22032</v>
      </c>
      <c r="B7">
        <v>2022</v>
      </c>
      <c r="C7" t="s">
        <v>19</v>
      </c>
      <c r="D7" s="1">
        <v>44671</v>
      </c>
      <c r="E7" t="s">
        <v>26</v>
      </c>
      <c r="F7">
        <v>81</v>
      </c>
      <c r="G7">
        <v>0</v>
      </c>
      <c r="H7" t="s">
        <v>30</v>
      </c>
      <c r="I7">
        <v>47</v>
      </c>
      <c r="J7">
        <v>3</v>
      </c>
      <c r="K7" t="s">
        <v>26</v>
      </c>
      <c r="L7" t="s">
        <v>22</v>
      </c>
      <c r="M7" t="s">
        <v>23</v>
      </c>
      <c r="N7">
        <v>0</v>
      </c>
      <c r="O7" t="s">
        <v>26</v>
      </c>
      <c r="P7">
        <v>0</v>
      </c>
      <c r="Q7">
        <v>9</v>
      </c>
      <c r="R7" t="s">
        <v>28</v>
      </c>
      <c r="S7" t="s">
        <v>29</v>
      </c>
    </row>
    <row r="8" spans="1:19" x14ac:dyDescent="0.35">
      <c r="A8">
        <v>22034</v>
      </c>
      <c r="B8">
        <v>2022</v>
      </c>
      <c r="C8" t="s">
        <v>19</v>
      </c>
      <c r="D8" s="1">
        <v>44673</v>
      </c>
      <c r="E8" t="s">
        <v>26</v>
      </c>
      <c r="F8">
        <v>55</v>
      </c>
      <c r="G8">
        <v>2</v>
      </c>
      <c r="H8" t="s">
        <v>39</v>
      </c>
      <c r="I8">
        <v>44</v>
      </c>
      <c r="J8">
        <v>0</v>
      </c>
      <c r="K8" t="s">
        <v>26</v>
      </c>
      <c r="L8" t="s">
        <v>22</v>
      </c>
      <c r="M8" t="s">
        <v>23</v>
      </c>
      <c r="N8">
        <v>0</v>
      </c>
      <c r="O8" t="s">
        <v>39</v>
      </c>
      <c r="P8">
        <v>15</v>
      </c>
      <c r="Q8">
        <v>0</v>
      </c>
      <c r="R8" t="s">
        <v>44</v>
      </c>
      <c r="S8" t="s">
        <v>25</v>
      </c>
    </row>
    <row r="9" spans="1:19" x14ac:dyDescent="0.35">
      <c r="A9">
        <v>22041</v>
      </c>
      <c r="B9">
        <v>2022</v>
      </c>
      <c r="C9" t="s">
        <v>19</v>
      </c>
      <c r="D9" s="1">
        <v>44679</v>
      </c>
      <c r="E9" t="s">
        <v>26</v>
      </c>
      <c r="F9">
        <v>47</v>
      </c>
      <c r="G9">
        <v>2</v>
      </c>
      <c r="H9" t="s">
        <v>21</v>
      </c>
      <c r="I9">
        <v>29</v>
      </c>
      <c r="J9">
        <v>2</v>
      </c>
      <c r="K9" t="s">
        <v>26</v>
      </c>
      <c r="L9" t="s">
        <v>22</v>
      </c>
      <c r="M9" t="s">
        <v>23</v>
      </c>
      <c r="N9">
        <v>0</v>
      </c>
      <c r="O9" t="s">
        <v>26</v>
      </c>
      <c r="P9">
        <v>0</v>
      </c>
      <c r="Q9">
        <v>4</v>
      </c>
      <c r="R9" t="s">
        <v>28</v>
      </c>
      <c r="S9" t="s">
        <v>25</v>
      </c>
    </row>
    <row r="10" spans="1:19" x14ac:dyDescent="0.35">
      <c r="A10">
        <v>22045</v>
      </c>
      <c r="B10">
        <v>2022</v>
      </c>
      <c r="C10" t="s">
        <v>19</v>
      </c>
      <c r="D10" t="s">
        <v>73</v>
      </c>
      <c r="E10" t="s">
        <v>26</v>
      </c>
      <c r="F10">
        <v>66</v>
      </c>
      <c r="G10">
        <v>2</v>
      </c>
      <c r="H10" t="s">
        <v>35</v>
      </c>
      <c r="I10">
        <v>57</v>
      </c>
      <c r="J10">
        <v>1</v>
      </c>
      <c r="K10" t="s">
        <v>35</v>
      </c>
      <c r="L10" t="s">
        <v>65</v>
      </c>
      <c r="M10" t="s">
        <v>23</v>
      </c>
      <c r="N10">
        <v>0</v>
      </c>
      <c r="O10" t="s">
        <v>35</v>
      </c>
      <c r="P10">
        <v>6</v>
      </c>
      <c r="Q10">
        <v>0</v>
      </c>
      <c r="R10" t="s">
        <v>74</v>
      </c>
      <c r="S10" t="s">
        <v>25</v>
      </c>
    </row>
    <row r="11" spans="1:19" x14ac:dyDescent="0.35">
      <c r="A11">
        <v>22050</v>
      </c>
      <c r="B11">
        <v>2022</v>
      </c>
      <c r="C11" t="s">
        <v>19</v>
      </c>
      <c r="D11" s="1">
        <v>44686</v>
      </c>
      <c r="E11" t="s">
        <v>26</v>
      </c>
      <c r="F11">
        <v>50</v>
      </c>
      <c r="G11">
        <v>2</v>
      </c>
      <c r="H11" t="s">
        <v>38</v>
      </c>
      <c r="I11">
        <v>35</v>
      </c>
      <c r="J11">
        <v>2</v>
      </c>
      <c r="K11" t="s">
        <v>38</v>
      </c>
      <c r="L11" t="s">
        <v>22</v>
      </c>
      <c r="M11" t="s">
        <v>23</v>
      </c>
      <c r="N11">
        <v>0</v>
      </c>
      <c r="O11" t="s">
        <v>26</v>
      </c>
      <c r="P11">
        <v>21</v>
      </c>
      <c r="Q11">
        <v>0</v>
      </c>
      <c r="R11" t="s">
        <v>79</v>
      </c>
      <c r="S11" t="s">
        <v>29</v>
      </c>
    </row>
    <row r="12" spans="1:19" x14ac:dyDescent="0.35">
      <c r="A12">
        <v>22055</v>
      </c>
      <c r="B12">
        <v>2022</v>
      </c>
      <c r="C12" t="s">
        <v>19</v>
      </c>
      <c r="D12" s="1">
        <v>44689</v>
      </c>
      <c r="E12" t="s">
        <v>26</v>
      </c>
      <c r="F12">
        <v>59</v>
      </c>
      <c r="G12">
        <v>2</v>
      </c>
      <c r="H12" t="s">
        <v>20</v>
      </c>
      <c r="I12">
        <v>57</v>
      </c>
      <c r="J12">
        <v>0</v>
      </c>
      <c r="K12" t="s">
        <v>26</v>
      </c>
      <c r="L12" t="s">
        <v>22</v>
      </c>
      <c r="M12" t="s">
        <v>23</v>
      </c>
      <c r="N12">
        <v>0</v>
      </c>
      <c r="O12" t="s">
        <v>20</v>
      </c>
      <c r="P12">
        <v>91</v>
      </c>
      <c r="Q12">
        <v>0</v>
      </c>
      <c r="R12" t="s">
        <v>82</v>
      </c>
      <c r="S12" t="s">
        <v>33</v>
      </c>
    </row>
    <row r="13" spans="1:19" x14ac:dyDescent="0.35">
      <c r="A13">
        <v>22058</v>
      </c>
      <c r="B13">
        <v>2022</v>
      </c>
      <c r="C13" t="s">
        <v>19</v>
      </c>
      <c r="D13" s="1">
        <v>44692</v>
      </c>
      <c r="E13" t="s">
        <v>26</v>
      </c>
      <c r="F13">
        <v>38</v>
      </c>
      <c r="G13">
        <v>1</v>
      </c>
      <c r="H13" t="s">
        <v>39</v>
      </c>
      <c r="I13">
        <v>43</v>
      </c>
      <c r="J13">
        <v>1</v>
      </c>
      <c r="K13" t="s">
        <v>26</v>
      </c>
      <c r="L13" t="s">
        <v>22</v>
      </c>
      <c r="M13" t="s">
        <v>23</v>
      </c>
      <c r="N13">
        <v>0</v>
      </c>
      <c r="O13" t="s">
        <v>26</v>
      </c>
      <c r="P13">
        <v>0</v>
      </c>
      <c r="Q13">
        <v>8</v>
      </c>
      <c r="R13" t="s">
        <v>84</v>
      </c>
      <c r="S13" t="s">
        <v>33</v>
      </c>
    </row>
    <row r="14" spans="1:19" x14ac:dyDescent="0.35">
      <c r="A14">
        <v>22064</v>
      </c>
      <c r="B14">
        <v>2022</v>
      </c>
      <c r="C14" t="s">
        <v>19</v>
      </c>
      <c r="D14" s="1">
        <v>44697</v>
      </c>
      <c r="E14" t="s">
        <v>26</v>
      </c>
      <c r="F14">
        <v>59</v>
      </c>
      <c r="G14">
        <v>2</v>
      </c>
      <c r="H14" t="s">
        <v>30</v>
      </c>
      <c r="I14">
        <v>54</v>
      </c>
      <c r="J14">
        <v>3</v>
      </c>
      <c r="K14" t="s">
        <v>30</v>
      </c>
      <c r="L14" t="s">
        <v>22</v>
      </c>
      <c r="M14" t="s">
        <v>23</v>
      </c>
      <c r="N14">
        <v>0</v>
      </c>
      <c r="O14" t="s">
        <v>26</v>
      </c>
      <c r="P14">
        <v>17</v>
      </c>
      <c r="Q14">
        <v>0</v>
      </c>
      <c r="R14" t="s">
        <v>90</v>
      </c>
      <c r="S14" t="s">
        <v>33</v>
      </c>
    </row>
    <row r="15" spans="1:19" x14ac:dyDescent="0.35">
      <c r="A15">
        <v>22069</v>
      </c>
      <c r="B15">
        <v>2022</v>
      </c>
      <c r="C15" t="s">
        <v>19</v>
      </c>
      <c r="D15" s="1">
        <v>44702</v>
      </c>
      <c r="E15" t="s">
        <v>26</v>
      </c>
      <c r="F15">
        <v>37</v>
      </c>
      <c r="G15">
        <v>3</v>
      </c>
      <c r="H15" t="s">
        <v>27</v>
      </c>
      <c r="I15">
        <v>27</v>
      </c>
      <c r="J15">
        <v>1</v>
      </c>
      <c r="K15" t="s">
        <v>27</v>
      </c>
      <c r="L15" t="s">
        <v>22</v>
      </c>
      <c r="M15" t="s">
        <v>23</v>
      </c>
      <c r="N15">
        <v>0</v>
      </c>
      <c r="O15" t="s">
        <v>27</v>
      </c>
      <c r="P15">
        <v>0</v>
      </c>
      <c r="Q15">
        <v>5</v>
      </c>
      <c r="R15" t="s">
        <v>83</v>
      </c>
      <c r="S15" t="s">
        <v>25</v>
      </c>
    </row>
    <row r="19" spans="2:10" x14ac:dyDescent="0.35">
      <c r="B19" t="s">
        <v>99</v>
      </c>
      <c r="C19">
        <f>COUNT(A2:A15)</f>
        <v>14</v>
      </c>
      <c r="E19" t="s">
        <v>100</v>
      </c>
      <c r="F19">
        <f>SUM(F2:F16)</f>
        <v>758</v>
      </c>
      <c r="I19" t="s">
        <v>101</v>
      </c>
      <c r="J19">
        <f>SUM(I2:I15)</f>
        <v>621</v>
      </c>
    </row>
    <row r="20" spans="2:10" x14ac:dyDescent="0.35">
      <c r="E20" t="s">
        <v>102</v>
      </c>
      <c r="F20">
        <f>SUM(G2:G16)</f>
        <v>23</v>
      </c>
      <c r="I20" t="s">
        <v>103</v>
      </c>
      <c r="J20">
        <f>SUM(J2:J15)</f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22C0-FA62-4B29-A9B6-72069DF9FF8F}">
  <sheetPr codeName="Sheet2"/>
  <dimension ref="A1:S20"/>
  <sheetViews>
    <sheetView workbookViewId="0">
      <selection activeCell="A2" sqref="A2:A15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22002</v>
      </c>
      <c r="B2">
        <v>2022</v>
      </c>
      <c r="C2" t="s">
        <v>19</v>
      </c>
      <c r="D2" s="1">
        <f>'Match Details'!D3</f>
        <v>44647</v>
      </c>
      <c r="E2" t="s">
        <v>27</v>
      </c>
      <c r="F2">
        <v>53</v>
      </c>
      <c r="G2">
        <v>0</v>
      </c>
      <c r="H2" t="s">
        <v>26</v>
      </c>
      <c r="I2">
        <v>46</v>
      </c>
      <c r="J2">
        <v>3</v>
      </c>
      <c r="K2" t="s">
        <v>26</v>
      </c>
      <c r="L2" t="s">
        <v>22</v>
      </c>
      <c r="M2" t="s">
        <v>23</v>
      </c>
      <c r="N2">
        <v>0</v>
      </c>
      <c r="O2" t="s">
        <v>26</v>
      </c>
      <c r="P2">
        <v>0</v>
      </c>
      <c r="Q2">
        <v>4</v>
      </c>
      <c r="R2" t="s">
        <v>28</v>
      </c>
      <c r="S2" t="s">
        <v>29</v>
      </c>
    </row>
    <row r="3" spans="1:19" x14ac:dyDescent="0.35">
      <c r="A3">
        <v>22009</v>
      </c>
      <c r="B3">
        <v>2022</v>
      </c>
      <c r="C3" t="s">
        <v>19</v>
      </c>
      <c r="D3" s="1">
        <f>'Match Details'!D10</f>
        <v>44653</v>
      </c>
      <c r="E3" t="s">
        <v>27</v>
      </c>
      <c r="F3">
        <v>50</v>
      </c>
      <c r="G3">
        <v>2</v>
      </c>
      <c r="H3" t="s">
        <v>39</v>
      </c>
      <c r="I3">
        <v>48</v>
      </c>
      <c r="J3">
        <v>2</v>
      </c>
      <c r="K3" t="s">
        <v>27</v>
      </c>
      <c r="L3" t="s">
        <v>22</v>
      </c>
      <c r="M3" t="s">
        <v>23</v>
      </c>
      <c r="N3">
        <v>0</v>
      </c>
      <c r="O3" t="s">
        <v>39</v>
      </c>
      <c r="P3">
        <v>23</v>
      </c>
      <c r="Q3">
        <v>0</v>
      </c>
      <c r="R3" t="s">
        <v>44</v>
      </c>
      <c r="S3" t="s">
        <v>33</v>
      </c>
    </row>
    <row r="4" spans="1:19" x14ac:dyDescent="0.35">
      <c r="A4">
        <v>22014</v>
      </c>
      <c r="B4">
        <v>2022</v>
      </c>
      <c r="C4" t="s">
        <v>37</v>
      </c>
      <c r="D4" s="1">
        <v>44657</v>
      </c>
      <c r="E4" t="s">
        <v>27</v>
      </c>
      <c r="F4">
        <v>35</v>
      </c>
      <c r="G4">
        <v>1</v>
      </c>
      <c r="H4" t="s">
        <v>21</v>
      </c>
      <c r="I4">
        <v>35</v>
      </c>
      <c r="J4">
        <v>2</v>
      </c>
      <c r="K4" t="s">
        <v>21</v>
      </c>
      <c r="L4" t="s">
        <v>22</v>
      </c>
      <c r="M4" t="s">
        <v>23</v>
      </c>
      <c r="N4">
        <v>0</v>
      </c>
      <c r="O4" t="s">
        <v>21</v>
      </c>
      <c r="P4">
        <v>0</v>
      </c>
      <c r="Q4">
        <v>5</v>
      </c>
      <c r="R4" t="s">
        <v>49</v>
      </c>
      <c r="S4" t="s">
        <v>41</v>
      </c>
    </row>
    <row r="5" spans="1:19" x14ac:dyDescent="0.35">
      <c r="A5">
        <v>22018</v>
      </c>
      <c r="B5">
        <v>2022</v>
      </c>
      <c r="C5" t="s">
        <v>37</v>
      </c>
      <c r="D5" s="1">
        <v>44660</v>
      </c>
      <c r="E5" t="s">
        <v>27</v>
      </c>
      <c r="F5">
        <v>49</v>
      </c>
      <c r="G5">
        <v>0</v>
      </c>
      <c r="H5" t="s">
        <v>31</v>
      </c>
      <c r="I5">
        <v>30</v>
      </c>
      <c r="J5">
        <v>0</v>
      </c>
      <c r="K5" t="str">
        <f>H5</f>
        <v>Royal Challengers Bangalore</v>
      </c>
      <c r="L5" t="s">
        <v>22</v>
      </c>
      <c r="M5" t="s">
        <v>23</v>
      </c>
      <c r="N5">
        <v>0</v>
      </c>
      <c r="O5" t="s">
        <v>31</v>
      </c>
      <c r="P5">
        <v>0</v>
      </c>
      <c r="Q5">
        <v>7</v>
      </c>
      <c r="R5" t="s">
        <v>53</v>
      </c>
      <c r="S5" t="s">
        <v>41</v>
      </c>
    </row>
    <row r="6" spans="1:19" x14ac:dyDescent="0.35">
      <c r="A6">
        <v>22023</v>
      </c>
      <c r="B6">
        <v>2022</v>
      </c>
      <c r="C6" t="s">
        <v>37</v>
      </c>
      <c r="D6" s="1">
        <v>44664</v>
      </c>
      <c r="E6" t="s">
        <v>27</v>
      </c>
      <c r="F6">
        <v>42</v>
      </c>
      <c r="G6">
        <v>2</v>
      </c>
      <c r="H6" t="s">
        <v>30</v>
      </c>
      <c r="I6">
        <v>65</v>
      </c>
      <c r="J6">
        <v>0</v>
      </c>
      <c r="K6" t="s">
        <v>27</v>
      </c>
      <c r="L6" t="s">
        <v>22</v>
      </c>
      <c r="M6" t="s">
        <v>23</v>
      </c>
      <c r="N6">
        <v>0</v>
      </c>
      <c r="O6" t="s">
        <v>30</v>
      </c>
      <c r="P6">
        <v>12</v>
      </c>
      <c r="Q6">
        <v>0</v>
      </c>
      <c r="R6" t="s">
        <v>57</v>
      </c>
      <c r="S6" t="s">
        <v>41</v>
      </c>
    </row>
    <row r="7" spans="1:19" x14ac:dyDescent="0.35">
      <c r="A7">
        <v>22026</v>
      </c>
      <c r="B7">
        <v>2022</v>
      </c>
      <c r="C7" t="s">
        <v>19</v>
      </c>
      <c r="D7" s="1">
        <v>44667</v>
      </c>
      <c r="E7" t="s">
        <v>27</v>
      </c>
      <c r="F7">
        <v>57</v>
      </c>
      <c r="G7">
        <v>2</v>
      </c>
      <c r="H7" t="s">
        <v>35</v>
      </c>
      <c r="I7">
        <v>57</v>
      </c>
      <c r="J7">
        <v>1</v>
      </c>
      <c r="K7" t="s">
        <v>27</v>
      </c>
      <c r="L7" t="s">
        <v>22</v>
      </c>
      <c r="M7" t="s">
        <v>23</v>
      </c>
      <c r="N7">
        <v>0</v>
      </c>
      <c r="O7" t="s">
        <v>35</v>
      </c>
      <c r="P7">
        <v>18</v>
      </c>
      <c r="Q7">
        <v>0</v>
      </c>
      <c r="R7" t="s">
        <v>60</v>
      </c>
      <c r="S7" t="s">
        <v>29</v>
      </c>
    </row>
    <row r="8" spans="1:19" x14ac:dyDescent="0.35">
      <c r="A8">
        <v>22033</v>
      </c>
      <c r="B8">
        <v>2022</v>
      </c>
      <c r="C8" t="s">
        <v>19</v>
      </c>
      <c r="D8" s="1">
        <v>44672</v>
      </c>
      <c r="E8" t="s">
        <v>27</v>
      </c>
      <c r="F8">
        <v>42</v>
      </c>
      <c r="G8">
        <v>3</v>
      </c>
      <c r="H8" t="s">
        <v>20</v>
      </c>
      <c r="I8">
        <v>46</v>
      </c>
      <c r="J8">
        <v>2</v>
      </c>
      <c r="K8" t="s">
        <v>20</v>
      </c>
      <c r="L8" t="s">
        <v>22</v>
      </c>
      <c r="M8" t="s">
        <v>23</v>
      </c>
      <c r="N8">
        <v>0</v>
      </c>
      <c r="O8" t="s">
        <v>20</v>
      </c>
      <c r="P8">
        <v>0</v>
      </c>
      <c r="Q8">
        <v>3</v>
      </c>
      <c r="R8" t="s">
        <v>64</v>
      </c>
      <c r="S8" t="s">
        <v>33</v>
      </c>
    </row>
    <row r="9" spans="1:19" x14ac:dyDescent="0.35">
      <c r="A9">
        <v>22037</v>
      </c>
      <c r="B9">
        <v>2022</v>
      </c>
      <c r="C9" t="s">
        <v>19</v>
      </c>
      <c r="D9" s="1">
        <v>44675</v>
      </c>
      <c r="E9" t="s">
        <v>27</v>
      </c>
      <c r="F9">
        <v>43</v>
      </c>
      <c r="G9">
        <v>0</v>
      </c>
      <c r="H9" t="s">
        <v>35</v>
      </c>
      <c r="I9">
        <v>32</v>
      </c>
      <c r="J9">
        <v>1</v>
      </c>
      <c r="K9" t="s">
        <v>27</v>
      </c>
      <c r="L9" t="s">
        <v>22</v>
      </c>
      <c r="M9" t="s">
        <v>23</v>
      </c>
      <c r="N9">
        <v>0</v>
      </c>
      <c r="O9" t="s">
        <v>35</v>
      </c>
      <c r="P9">
        <v>36</v>
      </c>
      <c r="Q9">
        <v>0</v>
      </c>
      <c r="R9" t="s">
        <v>60</v>
      </c>
      <c r="S9" t="s">
        <v>25</v>
      </c>
    </row>
    <row r="10" spans="1:19" x14ac:dyDescent="0.35">
      <c r="A10">
        <v>22044</v>
      </c>
      <c r="B10">
        <v>2022</v>
      </c>
      <c r="C10" t="s">
        <v>19</v>
      </c>
      <c r="D10" s="1">
        <f>D9</f>
        <v>44675</v>
      </c>
      <c r="E10" t="s">
        <v>27</v>
      </c>
      <c r="F10">
        <v>41</v>
      </c>
      <c r="G10">
        <v>2</v>
      </c>
      <c r="H10" t="s">
        <v>39</v>
      </c>
      <c r="I10">
        <v>40</v>
      </c>
      <c r="J10">
        <v>1</v>
      </c>
      <c r="K10" t="s">
        <v>27</v>
      </c>
      <c r="L10" t="s">
        <v>22</v>
      </c>
      <c r="M10" t="s">
        <v>23</v>
      </c>
      <c r="N10">
        <v>0</v>
      </c>
      <c r="O10" t="s">
        <v>27</v>
      </c>
      <c r="P10">
        <v>0</v>
      </c>
      <c r="Q10">
        <v>5</v>
      </c>
      <c r="R10" t="s">
        <v>72</v>
      </c>
      <c r="S10" t="s">
        <v>33</v>
      </c>
    </row>
    <row r="11" spans="1:19" x14ac:dyDescent="0.35">
      <c r="A11">
        <v>22051</v>
      </c>
      <c r="B11">
        <v>2022</v>
      </c>
      <c r="C11" t="s">
        <v>19</v>
      </c>
      <c r="D11" s="1">
        <v>44718</v>
      </c>
      <c r="E11" t="s">
        <v>27</v>
      </c>
      <c r="F11">
        <v>63</v>
      </c>
      <c r="G11">
        <v>0</v>
      </c>
      <c r="H11" t="s">
        <v>34</v>
      </c>
      <c r="I11">
        <v>54</v>
      </c>
      <c r="J11">
        <v>0</v>
      </c>
      <c r="K11" t="s">
        <v>34</v>
      </c>
      <c r="L11" t="s">
        <v>22</v>
      </c>
      <c r="M11" t="s">
        <v>23</v>
      </c>
      <c r="N11">
        <v>0</v>
      </c>
      <c r="O11" t="s">
        <v>27</v>
      </c>
      <c r="P11">
        <v>0</v>
      </c>
      <c r="Q11">
        <v>5</v>
      </c>
      <c r="R11" t="s">
        <v>80</v>
      </c>
      <c r="S11" t="s">
        <v>29</v>
      </c>
    </row>
    <row r="12" spans="1:19" x14ac:dyDescent="0.35">
      <c r="A12">
        <v>22056</v>
      </c>
      <c r="B12">
        <v>2022</v>
      </c>
      <c r="C12" t="s">
        <v>19</v>
      </c>
      <c r="D12" s="1">
        <v>44690</v>
      </c>
      <c r="E12" t="s">
        <v>27</v>
      </c>
      <c r="F12">
        <v>37</v>
      </c>
      <c r="G12">
        <v>2</v>
      </c>
      <c r="H12" t="s">
        <v>21</v>
      </c>
      <c r="I12">
        <v>64</v>
      </c>
      <c r="J12">
        <v>1</v>
      </c>
      <c r="K12" t="s">
        <v>27</v>
      </c>
      <c r="L12" t="s">
        <v>22</v>
      </c>
      <c r="M12" t="s">
        <v>23</v>
      </c>
      <c r="N12">
        <v>0</v>
      </c>
      <c r="O12" t="s">
        <v>21</v>
      </c>
      <c r="P12">
        <v>52</v>
      </c>
      <c r="Q12">
        <v>0</v>
      </c>
      <c r="R12" t="s">
        <v>83</v>
      </c>
      <c r="S12" t="s">
        <v>33</v>
      </c>
    </row>
    <row r="13" spans="1:19" x14ac:dyDescent="0.35">
      <c r="A13">
        <v>22059</v>
      </c>
      <c r="B13">
        <v>2022</v>
      </c>
      <c r="C13" t="s">
        <v>19</v>
      </c>
      <c r="D13" s="1">
        <v>44693</v>
      </c>
      <c r="E13" t="s">
        <v>27</v>
      </c>
      <c r="F13">
        <v>36</v>
      </c>
      <c r="G13">
        <v>4</v>
      </c>
      <c r="H13" t="s">
        <v>20</v>
      </c>
      <c r="I13">
        <v>32</v>
      </c>
      <c r="J13">
        <v>5</v>
      </c>
      <c r="K13" t="s">
        <v>27</v>
      </c>
      <c r="L13" t="s">
        <v>22</v>
      </c>
      <c r="M13" t="s">
        <v>23</v>
      </c>
      <c r="N13">
        <v>0</v>
      </c>
      <c r="O13" t="s">
        <v>27</v>
      </c>
      <c r="P13">
        <v>0</v>
      </c>
      <c r="Q13">
        <v>5</v>
      </c>
      <c r="R13" t="s">
        <v>85</v>
      </c>
      <c r="S13" t="s">
        <v>25</v>
      </c>
    </row>
    <row r="14" spans="1:19" x14ac:dyDescent="0.35">
      <c r="A14">
        <v>22065</v>
      </c>
      <c r="B14">
        <v>2022</v>
      </c>
      <c r="C14" t="s">
        <v>19</v>
      </c>
      <c r="D14" s="1">
        <v>44698</v>
      </c>
      <c r="E14" t="s">
        <v>27</v>
      </c>
      <c r="F14">
        <v>51</v>
      </c>
      <c r="G14">
        <v>0</v>
      </c>
      <c r="H14" t="s">
        <v>38</v>
      </c>
      <c r="I14">
        <v>57</v>
      </c>
      <c r="J14">
        <v>1</v>
      </c>
      <c r="K14" t="s">
        <v>27</v>
      </c>
      <c r="L14" t="s">
        <v>65</v>
      </c>
      <c r="M14" t="s">
        <v>23</v>
      </c>
      <c r="N14">
        <v>0</v>
      </c>
      <c r="O14" t="s">
        <v>38</v>
      </c>
      <c r="P14">
        <v>3</v>
      </c>
      <c r="Q14">
        <v>0</v>
      </c>
      <c r="R14" t="s">
        <v>59</v>
      </c>
      <c r="S14" t="s">
        <v>25</v>
      </c>
    </row>
    <row r="15" spans="1:19" x14ac:dyDescent="0.35">
      <c r="A15">
        <v>22069</v>
      </c>
      <c r="B15">
        <v>2022</v>
      </c>
      <c r="C15" t="s">
        <v>19</v>
      </c>
      <c r="D15" s="1">
        <v>44702</v>
      </c>
      <c r="E15" t="s">
        <v>27</v>
      </c>
      <c r="F15">
        <v>27</v>
      </c>
      <c r="G15">
        <v>1</v>
      </c>
      <c r="H15" t="s">
        <v>26</v>
      </c>
      <c r="I15">
        <v>37</v>
      </c>
      <c r="J15">
        <v>3</v>
      </c>
      <c r="K15" t="s">
        <v>27</v>
      </c>
      <c r="L15" t="s">
        <v>22</v>
      </c>
      <c r="M15" t="s">
        <v>23</v>
      </c>
      <c r="N15">
        <v>0</v>
      </c>
      <c r="O15" t="s">
        <v>27</v>
      </c>
      <c r="P15">
        <v>0</v>
      </c>
      <c r="Q15">
        <v>5</v>
      </c>
      <c r="R15" t="s">
        <v>83</v>
      </c>
      <c r="S15" t="s">
        <v>25</v>
      </c>
    </row>
    <row r="19" spans="2:10" x14ac:dyDescent="0.35">
      <c r="B19" t="s">
        <v>99</v>
      </c>
      <c r="C19">
        <f>COUNT(A2:A15)</f>
        <v>14</v>
      </c>
      <c r="E19" t="s">
        <v>100</v>
      </c>
      <c r="F19">
        <f>SUM(F2:F16)</f>
        <v>626</v>
      </c>
      <c r="I19" t="s">
        <v>101</v>
      </c>
      <c r="J19">
        <f>SUM(I2:I15)</f>
        <v>643</v>
      </c>
    </row>
    <row r="20" spans="2:10" x14ac:dyDescent="0.35">
      <c r="E20" t="s">
        <v>106</v>
      </c>
      <c r="F20">
        <f>SUM(G2:G16)</f>
        <v>19</v>
      </c>
      <c r="I20" t="s">
        <v>103</v>
      </c>
      <c r="J20">
        <f>SUM(J2:J15)</f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ACD4-218A-49FE-953C-356E1DADD297}">
  <sheetPr codeName="Sheet8"/>
  <dimension ref="A1:S20"/>
  <sheetViews>
    <sheetView workbookViewId="0">
      <selection activeCell="F2" sqref="F2:F17"/>
    </sheetView>
  </sheetViews>
  <sheetFormatPr defaultRowHeight="14.5" x14ac:dyDescent="0.35"/>
  <cols>
    <col min="4" max="4" width="10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22004</v>
      </c>
      <c r="B2">
        <v>2022</v>
      </c>
      <c r="C2" t="s">
        <v>19</v>
      </c>
      <c r="D2" s="1">
        <v>44648</v>
      </c>
      <c r="E2" t="s">
        <v>34</v>
      </c>
      <c r="F2">
        <v>44</v>
      </c>
      <c r="G2">
        <v>2</v>
      </c>
      <c r="H2" t="s">
        <v>35</v>
      </c>
      <c r="I2">
        <v>32</v>
      </c>
      <c r="J2">
        <v>4</v>
      </c>
      <c r="K2" t="s">
        <v>34</v>
      </c>
      <c r="L2" t="s">
        <v>22</v>
      </c>
      <c r="M2" t="s">
        <v>23</v>
      </c>
      <c r="N2">
        <v>0</v>
      </c>
      <c r="O2" t="s">
        <v>34</v>
      </c>
      <c r="P2">
        <v>0</v>
      </c>
      <c r="Q2">
        <v>5</v>
      </c>
      <c r="R2" t="s">
        <v>36</v>
      </c>
      <c r="S2" t="s">
        <v>25</v>
      </c>
    </row>
    <row r="3" spans="1:19" x14ac:dyDescent="0.35">
      <c r="A3">
        <v>22010</v>
      </c>
      <c r="B3">
        <v>2022</v>
      </c>
      <c r="C3" t="s">
        <v>37</v>
      </c>
      <c r="D3" s="1">
        <v>44653</v>
      </c>
      <c r="E3" t="s">
        <v>34</v>
      </c>
      <c r="F3">
        <v>44</v>
      </c>
      <c r="G3">
        <v>1</v>
      </c>
      <c r="H3" t="s">
        <v>26</v>
      </c>
      <c r="I3">
        <v>43</v>
      </c>
      <c r="J3">
        <v>3</v>
      </c>
      <c r="K3" t="s">
        <v>26</v>
      </c>
      <c r="L3" t="s">
        <v>22</v>
      </c>
      <c r="M3" t="s">
        <v>23</v>
      </c>
      <c r="N3">
        <v>0</v>
      </c>
      <c r="O3" t="s">
        <v>34</v>
      </c>
      <c r="P3">
        <v>14</v>
      </c>
      <c r="Q3">
        <v>0</v>
      </c>
      <c r="R3" t="s">
        <v>45</v>
      </c>
      <c r="S3" t="s">
        <v>41</v>
      </c>
    </row>
    <row r="4" spans="1:19" x14ac:dyDescent="0.35">
      <c r="A4">
        <v>22016</v>
      </c>
      <c r="B4">
        <v>2022</v>
      </c>
      <c r="C4" t="s">
        <v>19</v>
      </c>
      <c r="D4" s="1">
        <v>44659</v>
      </c>
      <c r="E4" t="s">
        <v>34</v>
      </c>
      <c r="F4">
        <v>53</v>
      </c>
      <c r="G4">
        <v>1</v>
      </c>
      <c r="H4" t="s">
        <v>30</v>
      </c>
      <c r="I4">
        <v>43</v>
      </c>
      <c r="J4">
        <v>2</v>
      </c>
      <c r="K4" t="s">
        <v>34</v>
      </c>
      <c r="L4" t="s">
        <v>22</v>
      </c>
      <c r="M4" t="s">
        <v>23</v>
      </c>
      <c r="N4">
        <v>0</v>
      </c>
      <c r="O4" t="s">
        <v>34</v>
      </c>
      <c r="P4">
        <v>0</v>
      </c>
      <c r="Q4">
        <v>6</v>
      </c>
      <c r="R4" t="s">
        <v>51</v>
      </c>
      <c r="S4" t="s">
        <v>29</v>
      </c>
    </row>
    <row r="5" spans="1:19" x14ac:dyDescent="0.35">
      <c r="A5">
        <v>22021</v>
      </c>
      <c r="B5">
        <v>2022</v>
      </c>
      <c r="C5" t="s">
        <v>19</v>
      </c>
      <c r="D5" s="1">
        <v>44662</v>
      </c>
      <c r="E5" t="s">
        <v>34</v>
      </c>
      <c r="F5">
        <v>51</v>
      </c>
      <c r="G5">
        <v>2</v>
      </c>
      <c r="H5" t="s">
        <v>38</v>
      </c>
      <c r="I5">
        <v>42</v>
      </c>
      <c r="J5">
        <v>0</v>
      </c>
      <c r="K5" t="str">
        <f>H5</f>
        <v>Sunrisers Hyderabad</v>
      </c>
      <c r="L5" t="s">
        <v>22</v>
      </c>
      <c r="M5" t="s">
        <v>23</v>
      </c>
      <c r="N5">
        <v>0</v>
      </c>
      <c r="O5" t="str">
        <f>K5</f>
        <v>Sunrisers Hyderabad</v>
      </c>
      <c r="P5">
        <v>0</v>
      </c>
      <c r="Q5">
        <v>8</v>
      </c>
      <c r="R5" t="s">
        <v>55</v>
      </c>
      <c r="S5" t="s">
        <v>33</v>
      </c>
    </row>
    <row r="6" spans="1:19" x14ac:dyDescent="0.35">
      <c r="A6">
        <v>22024</v>
      </c>
      <c r="B6">
        <v>2022</v>
      </c>
      <c r="C6" t="s">
        <v>19</v>
      </c>
      <c r="D6" s="1">
        <v>44665</v>
      </c>
      <c r="E6" t="s">
        <v>34</v>
      </c>
      <c r="F6">
        <v>42</v>
      </c>
      <c r="G6">
        <v>2</v>
      </c>
      <c r="H6" t="s">
        <v>39</v>
      </c>
      <c r="I6">
        <v>65</v>
      </c>
      <c r="J6">
        <v>3</v>
      </c>
      <c r="K6" t="s">
        <v>39</v>
      </c>
      <c r="L6" t="s">
        <v>22</v>
      </c>
      <c r="M6" t="s">
        <v>23</v>
      </c>
      <c r="N6">
        <v>0</v>
      </c>
      <c r="O6" t="s">
        <v>34</v>
      </c>
      <c r="P6">
        <v>37</v>
      </c>
      <c r="Q6">
        <v>0</v>
      </c>
      <c r="R6" t="s">
        <v>58</v>
      </c>
      <c r="S6" t="str">
        <f>S4</f>
        <v>Brabourne Stadium</v>
      </c>
    </row>
    <row r="7" spans="1:19" x14ac:dyDescent="0.35">
      <c r="A7">
        <v>22029</v>
      </c>
      <c r="B7">
        <v>2022</v>
      </c>
      <c r="C7" t="s">
        <v>37</v>
      </c>
      <c r="D7" s="1">
        <f>D6</f>
        <v>44665</v>
      </c>
      <c r="E7" t="s">
        <v>34</v>
      </c>
      <c r="F7">
        <v>37</v>
      </c>
      <c r="G7">
        <v>3</v>
      </c>
      <c r="H7" t="s">
        <v>20</v>
      </c>
      <c r="I7">
        <v>39</v>
      </c>
      <c r="J7">
        <v>2</v>
      </c>
      <c r="K7" t="s">
        <v>34</v>
      </c>
      <c r="L7" t="s">
        <v>22</v>
      </c>
      <c r="M7" t="s">
        <v>23</v>
      </c>
      <c r="N7">
        <v>0</v>
      </c>
      <c r="O7" t="s">
        <v>34</v>
      </c>
      <c r="P7">
        <v>0</v>
      </c>
      <c r="Q7">
        <v>3</v>
      </c>
      <c r="R7" t="s">
        <v>62</v>
      </c>
      <c r="S7" t="s">
        <v>41</v>
      </c>
    </row>
    <row r="8" spans="1:19" x14ac:dyDescent="0.35">
      <c r="A8">
        <v>22035</v>
      </c>
      <c r="B8">
        <v>2022</v>
      </c>
      <c r="C8" t="s">
        <v>19</v>
      </c>
      <c r="D8" s="1">
        <v>44674</v>
      </c>
      <c r="E8" t="s">
        <v>34</v>
      </c>
      <c r="F8">
        <v>47</v>
      </c>
      <c r="G8">
        <v>1</v>
      </c>
      <c r="H8" t="s">
        <v>21</v>
      </c>
      <c r="I8">
        <v>34</v>
      </c>
      <c r="J8">
        <v>3</v>
      </c>
      <c r="K8" t="s">
        <v>34</v>
      </c>
      <c r="L8" t="s">
        <v>65</v>
      </c>
      <c r="M8" t="s">
        <v>23</v>
      </c>
      <c r="N8">
        <v>0</v>
      </c>
      <c r="O8" t="s">
        <v>34</v>
      </c>
      <c r="P8">
        <v>8</v>
      </c>
      <c r="Q8">
        <v>0</v>
      </c>
      <c r="R8" t="s">
        <v>66</v>
      </c>
      <c r="S8" t="s">
        <v>33</v>
      </c>
    </row>
    <row r="9" spans="1:19" x14ac:dyDescent="0.35">
      <c r="A9">
        <v>22040</v>
      </c>
      <c r="B9">
        <v>2022</v>
      </c>
      <c r="C9" t="s">
        <v>19</v>
      </c>
      <c r="D9" s="1">
        <v>44678</v>
      </c>
      <c r="E9" t="s">
        <v>34</v>
      </c>
      <c r="F9">
        <v>59</v>
      </c>
      <c r="G9">
        <v>0</v>
      </c>
      <c r="H9" t="s">
        <v>38</v>
      </c>
      <c r="I9">
        <v>53</v>
      </c>
      <c r="J9">
        <v>2</v>
      </c>
      <c r="K9" t="s">
        <v>34</v>
      </c>
      <c r="L9" t="s">
        <v>22</v>
      </c>
      <c r="M9" t="s">
        <v>23</v>
      </c>
      <c r="N9">
        <v>0</v>
      </c>
      <c r="O9" t="s">
        <v>34</v>
      </c>
      <c r="P9">
        <v>0</v>
      </c>
      <c r="Q9">
        <v>5</v>
      </c>
      <c r="R9" t="s">
        <v>61</v>
      </c>
      <c r="S9" t="s">
        <v>25</v>
      </c>
    </row>
    <row r="10" spans="1:19" x14ac:dyDescent="0.35">
      <c r="A10">
        <v>22043</v>
      </c>
      <c r="B10">
        <v>2022</v>
      </c>
      <c r="C10" t="s">
        <v>19</v>
      </c>
      <c r="D10" s="1">
        <v>44681</v>
      </c>
      <c r="E10" t="s">
        <v>34</v>
      </c>
      <c r="F10">
        <v>46</v>
      </c>
      <c r="G10">
        <v>0</v>
      </c>
      <c r="H10" t="s">
        <v>31</v>
      </c>
      <c r="I10">
        <v>43</v>
      </c>
      <c r="J10">
        <v>1</v>
      </c>
      <c r="K10" t="s">
        <v>31</v>
      </c>
      <c r="L10" t="s">
        <v>65</v>
      </c>
      <c r="M10" t="s">
        <v>23</v>
      </c>
      <c r="N10">
        <v>0</v>
      </c>
      <c r="O10" t="s">
        <v>34</v>
      </c>
      <c r="P10">
        <v>0</v>
      </c>
      <c r="Q10">
        <v>6</v>
      </c>
      <c r="R10" t="s">
        <v>71</v>
      </c>
      <c r="S10" t="s">
        <v>29</v>
      </c>
    </row>
    <row r="11" spans="1:19" x14ac:dyDescent="0.35">
      <c r="A11">
        <v>22048</v>
      </c>
      <c r="B11">
        <v>2022</v>
      </c>
      <c r="C11" t="s">
        <v>19</v>
      </c>
      <c r="D11" s="1">
        <v>44684</v>
      </c>
      <c r="E11" t="s">
        <v>34</v>
      </c>
      <c r="F11">
        <v>42</v>
      </c>
      <c r="G11">
        <v>2</v>
      </c>
      <c r="H11" t="s">
        <v>30</v>
      </c>
      <c r="I11">
        <v>43</v>
      </c>
      <c r="J11">
        <v>1</v>
      </c>
      <c r="K11" t="s">
        <v>34</v>
      </c>
      <c r="L11" t="s">
        <v>65</v>
      </c>
      <c r="M11" t="s">
        <v>23</v>
      </c>
      <c r="N11">
        <v>0</v>
      </c>
      <c r="O11" t="s">
        <v>30</v>
      </c>
      <c r="P11">
        <v>0</v>
      </c>
      <c r="Q11">
        <v>8</v>
      </c>
      <c r="R11" t="s">
        <v>77</v>
      </c>
      <c r="S11" t="s">
        <v>33</v>
      </c>
    </row>
    <row r="12" spans="1:19" x14ac:dyDescent="0.35">
      <c r="A12">
        <v>22051</v>
      </c>
      <c r="B12">
        <v>2022</v>
      </c>
      <c r="C12" t="s">
        <v>19</v>
      </c>
      <c r="D12" s="1">
        <v>44718</v>
      </c>
      <c r="E12" t="s">
        <v>34</v>
      </c>
      <c r="F12">
        <v>54</v>
      </c>
      <c r="G12">
        <v>0</v>
      </c>
      <c r="H12" t="s">
        <v>27</v>
      </c>
      <c r="I12">
        <v>63</v>
      </c>
      <c r="J12">
        <v>0</v>
      </c>
      <c r="K12" t="s">
        <v>34</v>
      </c>
      <c r="L12" t="s">
        <v>22</v>
      </c>
      <c r="M12" t="s">
        <v>23</v>
      </c>
      <c r="N12">
        <v>0</v>
      </c>
      <c r="O12" t="s">
        <v>27</v>
      </c>
      <c r="P12">
        <v>0</v>
      </c>
      <c r="Q12">
        <v>5</v>
      </c>
      <c r="R12" t="s">
        <v>80</v>
      </c>
      <c r="S12" t="s">
        <v>29</v>
      </c>
    </row>
    <row r="13" spans="1:19" x14ac:dyDescent="0.35">
      <c r="A13">
        <v>22057</v>
      </c>
      <c r="B13">
        <v>2022</v>
      </c>
      <c r="C13" t="s">
        <v>37</v>
      </c>
      <c r="D13" s="1">
        <v>44691</v>
      </c>
      <c r="E13" t="s">
        <v>34</v>
      </c>
      <c r="F13">
        <v>35</v>
      </c>
      <c r="G13">
        <v>2</v>
      </c>
      <c r="H13" t="s">
        <v>35</v>
      </c>
      <c r="I13">
        <v>37</v>
      </c>
      <c r="J13">
        <v>3</v>
      </c>
      <c r="K13" t="s">
        <v>34</v>
      </c>
      <c r="L13" t="s">
        <v>65</v>
      </c>
      <c r="M13" t="s">
        <v>23</v>
      </c>
      <c r="N13">
        <v>0</v>
      </c>
      <c r="O13" t="s">
        <v>34</v>
      </c>
      <c r="P13">
        <v>62</v>
      </c>
      <c r="Q13">
        <v>0</v>
      </c>
      <c r="R13" t="s">
        <v>51</v>
      </c>
      <c r="S13" t="s">
        <v>41</v>
      </c>
    </row>
    <row r="14" spans="1:19" x14ac:dyDescent="0.35">
      <c r="A14">
        <v>22062</v>
      </c>
      <c r="B14">
        <v>2022</v>
      </c>
      <c r="C14" t="s">
        <v>19</v>
      </c>
      <c r="D14" s="1">
        <v>44696</v>
      </c>
      <c r="E14" t="s">
        <v>34</v>
      </c>
      <c r="F14">
        <v>53</v>
      </c>
      <c r="G14">
        <v>0</v>
      </c>
      <c r="H14" t="s">
        <v>20</v>
      </c>
      <c r="I14">
        <v>47</v>
      </c>
      <c r="J14">
        <v>1</v>
      </c>
      <c r="K14" t="s">
        <v>20</v>
      </c>
      <c r="L14" t="s">
        <v>65</v>
      </c>
      <c r="M14" t="s">
        <v>23</v>
      </c>
      <c r="N14">
        <v>0</v>
      </c>
      <c r="O14" t="s">
        <v>34</v>
      </c>
      <c r="P14">
        <v>0</v>
      </c>
      <c r="Q14">
        <v>7</v>
      </c>
      <c r="R14" t="s">
        <v>88</v>
      </c>
      <c r="S14" t="s">
        <v>25</v>
      </c>
    </row>
    <row r="15" spans="1:19" x14ac:dyDescent="0.35">
      <c r="A15">
        <v>22067</v>
      </c>
      <c r="B15">
        <v>2022</v>
      </c>
      <c r="C15" t="s">
        <v>19</v>
      </c>
      <c r="D15" s="1">
        <v>44700</v>
      </c>
      <c r="E15" t="s">
        <v>34</v>
      </c>
      <c r="F15">
        <v>38</v>
      </c>
      <c r="G15">
        <v>2</v>
      </c>
      <c r="H15" t="s">
        <v>31</v>
      </c>
      <c r="I15">
        <v>55</v>
      </c>
      <c r="J15">
        <v>0</v>
      </c>
      <c r="K15" t="s">
        <v>34</v>
      </c>
      <c r="L15" t="s">
        <v>65</v>
      </c>
      <c r="M15" t="s">
        <v>23</v>
      </c>
      <c r="N15">
        <v>0</v>
      </c>
      <c r="O15" t="s">
        <v>31</v>
      </c>
      <c r="P15">
        <v>0</v>
      </c>
      <c r="Q15">
        <v>8</v>
      </c>
      <c r="R15" t="s">
        <v>91</v>
      </c>
      <c r="S15" t="s">
        <v>25</v>
      </c>
    </row>
    <row r="16" spans="1:19" x14ac:dyDescent="0.35">
      <c r="A16">
        <v>22071</v>
      </c>
      <c r="B16">
        <v>2022</v>
      </c>
      <c r="C16" t="s">
        <v>94</v>
      </c>
      <c r="D16" s="1">
        <v>44705</v>
      </c>
      <c r="E16" t="s">
        <v>34</v>
      </c>
      <c r="F16">
        <v>64</v>
      </c>
      <c r="G16">
        <v>1</v>
      </c>
      <c r="H16" t="s">
        <v>39</v>
      </c>
      <c r="I16">
        <v>55</v>
      </c>
      <c r="J16">
        <v>1</v>
      </c>
      <c r="K16" t="s">
        <v>34</v>
      </c>
      <c r="L16" t="s">
        <v>22</v>
      </c>
      <c r="M16" t="s">
        <v>23</v>
      </c>
      <c r="N16">
        <v>0</v>
      </c>
      <c r="O16" t="s">
        <v>34</v>
      </c>
      <c r="P16">
        <v>0</v>
      </c>
      <c r="Q16">
        <v>7</v>
      </c>
      <c r="R16" t="s">
        <v>62</v>
      </c>
      <c r="S16" t="s">
        <v>95</v>
      </c>
    </row>
    <row r="17" spans="1:19" x14ac:dyDescent="0.35">
      <c r="A17">
        <v>22074</v>
      </c>
      <c r="B17">
        <v>2022</v>
      </c>
      <c r="C17" t="s">
        <v>97</v>
      </c>
      <c r="D17" s="1">
        <v>44710</v>
      </c>
      <c r="E17" t="s">
        <v>34</v>
      </c>
      <c r="F17">
        <v>31</v>
      </c>
      <c r="G17">
        <v>1</v>
      </c>
      <c r="H17" t="s">
        <v>39</v>
      </c>
      <c r="I17">
        <v>44</v>
      </c>
      <c r="J17">
        <v>1</v>
      </c>
      <c r="K17" t="s">
        <v>39</v>
      </c>
      <c r="L17" t="s">
        <v>65</v>
      </c>
      <c r="M17" t="s">
        <v>23</v>
      </c>
      <c r="N17">
        <v>0</v>
      </c>
      <c r="O17" t="s">
        <v>34</v>
      </c>
      <c r="P17">
        <v>0</v>
      </c>
      <c r="Q17">
        <v>7</v>
      </c>
      <c r="R17" t="s">
        <v>58</v>
      </c>
      <c r="S17" t="s">
        <v>98</v>
      </c>
    </row>
    <row r="19" spans="1:19" x14ac:dyDescent="0.35">
      <c r="B19" t="s">
        <v>99</v>
      </c>
      <c r="C19">
        <f>COUNT(A2:A17)</f>
        <v>16</v>
      </c>
      <c r="E19" t="s">
        <v>100</v>
      </c>
      <c r="F19">
        <f>SUM(F2:F17)</f>
        <v>740</v>
      </c>
      <c r="I19" t="s">
        <v>101</v>
      </c>
      <c r="J19">
        <f>SUM(I2:I17)</f>
        <v>738</v>
      </c>
    </row>
    <row r="20" spans="1:19" x14ac:dyDescent="0.35">
      <c r="E20" t="s">
        <v>102</v>
      </c>
      <c r="F20">
        <f>SUM(G2:G17)</f>
        <v>20</v>
      </c>
      <c r="I20" t="s">
        <v>103</v>
      </c>
      <c r="J20">
        <f>SUM(J2:J17)</f>
        <v>27</v>
      </c>
    </row>
  </sheetData>
  <autoFilter ref="A1:S17" xr:uid="{55D5ACD4-218A-49FE-953C-356E1DADD2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Powerplay Stats</vt:lpstr>
      <vt:lpstr>Match Details</vt:lpstr>
      <vt:lpstr>PBKS</vt:lpstr>
      <vt:lpstr>LSG</vt:lpstr>
      <vt:lpstr>KKR</vt:lpstr>
      <vt:lpstr>SRH</vt:lpstr>
      <vt:lpstr>DC</vt:lpstr>
      <vt:lpstr>MI</vt:lpstr>
      <vt:lpstr>GT</vt:lpstr>
      <vt:lpstr>RR</vt:lpstr>
      <vt:lpstr>RCB</vt:lpstr>
      <vt:lpstr>CSK</vt:lpstr>
      <vt:lpstr>Points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NIMMATURI SIDDDHARTHA</dc:creator>
  <cp:keywords/>
  <dc:description/>
  <cp:lastModifiedBy>NIMMATURI SIDDDHARTHA</cp:lastModifiedBy>
  <cp:revision/>
  <dcterms:created xsi:type="dcterms:W3CDTF">2015-06-05T18:17:20Z</dcterms:created>
  <dcterms:modified xsi:type="dcterms:W3CDTF">2022-10-20T14:48:29Z</dcterms:modified>
  <cp:category/>
  <cp:contentStatus/>
</cp:coreProperties>
</file>