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sidd\IPL 2024\"/>
    </mc:Choice>
  </mc:AlternateContent>
  <xr:revisionPtr revIDLastSave="0" documentId="13_ncr:1_{41C0DB14-A89C-4CA5-BA59-F242EEC14B53}" xr6:coauthVersionLast="47" xr6:coauthVersionMax="47" xr10:uidLastSave="{00000000-0000-0000-0000-000000000000}"/>
  <bookViews>
    <workbookView xWindow="-110" yWindow="-110" windowWidth="19420" windowHeight="10300" tabRatio="719" xr2:uid="{00000000-000D-0000-FFFF-FFFF00000000}"/>
  </bookViews>
  <sheets>
    <sheet name="IPL 2024 Core Data" sheetId="1" r:id="rId1"/>
    <sheet name="Stats" sheetId="12" r:id="rId2"/>
    <sheet name="StatsBowl" sheetId="13" r:id="rId3"/>
    <sheet name="SRH" sheetId="11" r:id="rId4"/>
    <sheet name="PBKS" sheetId="10" r:id="rId5"/>
    <sheet name="MI" sheetId="9" r:id="rId6"/>
    <sheet name="RCB" sheetId="8" r:id="rId7"/>
    <sheet name="LSG" sheetId="7" r:id="rId8"/>
    <sheet name="GT" sheetId="6" r:id="rId9"/>
    <sheet name="CSK" sheetId="2" r:id="rId10"/>
    <sheet name="RR" sheetId="3" r:id="rId11"/>
    <sheet name="DC" sheetId="4" r:id="rId12"/>
    <sheet name="KKR" sheetId="5" r:id="rId13"/>
  </sheets>
  <definedNames>
    <definedName name="_xlnm._FilterDatabase" localSheetId="9" hidden="1">CSK!$A$1:$U$15</definedName>
    <definedName name="_xlnm._FilterDatabase" localSheetId="0" hidden="1">'IPL 2024 Core Data'!$A$1:$U$72</definedName>
    <definedName name="_xlnm._FilterDatabase" localSheetId="5" hidden="1">MI!$A$1:$T$15</definedName>
    <definedName name="_xlnm._FilterDatabase" localSheetId="4" hidden="1">PBKS!$A$1:$T$15</definedName>
    <definedName name="_xlnm._FilterDatabase" localSheetId="3" hidden="1">SRH!$A$1:$T$18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3" l="1"/>
  <c r="C25" i="13"/>
  <c r="B25" i="13"/>
  <c r="E25" i="13" s="1"/>
  <c r="G25" i="13" s="1"/>
  <c r="I23" i="13"/>
  <c r="D23" i="13"/>
  <c r="C23" i="13"/>
  <c r="B23" i="13"/>
  <c r="E23" i="13" s="1"/>
  <c r="G23" i="13" s="1"/>
  <c r="I22" i="13"/>
  <c r="D22" i="13"/>
  <c r="C22" i="13"/>
  <c r="B22" i="13"/>
  <c r="E22" i="13" s="1"/>
  <c r="G22" i="13" s="1"/>
  <c r="I21" i="13"/>
  <c r="D21" i="13"/>
  <c r="C21" i="13"/>
  <c r="B21" i="13"/>
  <c r="E21" i="13" s="1"/>
  <c r="G21" i="13" s="1"/>
  <c r="I20" i="13"/>
  <c r="D20" i="13"/>
  <c r="C20" i="13"/>
  <c r="B20" i="13"/>
  <c r="E20" i="13" s="1"/>
  <c r="G20" i="13" s="1"/>
  <c r="I17" i="13"/>
  <c r="D17" i="13"/>
  <c r="C17" i="13"/>
  <c r="B17" i="13"/>
  <c r="E17" i="13" s="1"/>
  <c r="G17" i="13" s="1"/>
  <c r="F25" i="5"/>
  <c r="C7" i="12" s="1"/>
  <c r="F27" i="4"/>
  <c r="C8" i="12" s="1"/>
  <c r="F27" i="3"/>
  <c r="C11" i="12" s="1"/>
  <c r="F25" i="2"/>
  <c r="C5" i="12" s="1"/>
  <c r="F26" i="6"/>
  <c r="C9" i="12" s="1"/>
  <c r="F26" i="7"/>
  <c r="C3" i="12" s="1"/>
  <c r="F25" i="8"/>
  <c r="C6" i="12" s="1"/>
  <c r="F26" i="9"/>
  <c r="C4" i="12" s="1"/>
  <c r="F25" i="10"/>
  <c r="C10" i="12" s="1"/>
  <c r="F26" i="11"/>
  <c r="C2" i="12" s="1"/>
  <c r="F23" i="6"/>
  <c r="F27" i="6" s="1"/>
  <c r="J22" i="5"/>
  <c r="J24" i="4"/>
  <c r="J24" i="3"/>
  <c r="J22" i="2"/>
  <c r="I19" i="13" s="1"/>
  <c r="J23" i="6"/>
  <c r="J23" i="7"/>
  <c r="J22" i="8"/>
  <c r="J23" i="9"/>
  <c r="I18" i="13" s="1"/>
  <c r="J22" i="10"/>
  <c r="I24" i="13" s="1"/>
  <c r="J23" i="11"/>
  <c r="I16" i="13" s="1"/>
  <c r="F24" i="5"/>
  <c r="L7" i="12" s="1"/>
  <c r="F26" i="4"/>
  <c r="L8" i="12" s="1"/>
  <c r="F26" i="3"/>
  <c r="L11" i="12" s="1"/>
  <c r="F24" i="2"/>
  <c r="L5" i="12" s="1"/>
  <c r="F25" i="6"/>
  <c r="L9" i="12" s="1"/>
  <c r="F25" i="7"/>
  <c r="L3" i="12" s="1"/>
  <c r="F24" i="8"/>
  <c r="L6" i="12" s="1"/>
  <c r="F24" i="10"/>
  <c r="L10" i="12" s="1"/>
  <c r="F25" i="11"/>
  <c r="L2" i="12" s="1"/>
  <c r="F25" i="9"/>
  <c r="L4" i="12" s="1"/>
  <c r="I7" i="12"/>
  <c r="F25" i="4"/>
  <c r="I8" i="12" s="1"/>
  <c r="F25" i="3"/>
  <c r="I11" i="12" s="1"/>
  <c r="F23" i="2"/>
  <c r="I5" i="12" s="1"/>
  <c r="F24" i="6"/>
  <c r="I9" i="12" s="1"/>
  <c r="F24" i="7"/>
  <c r="I3" i="12" s="1"/>
  <c r="F23" i="8"/>
  <c r="I6" i="12" s="1"/>
  <c r="F24" i="9"/>
  <c r="I4" i="12" s="1"/>
  <c r="F23" i="10"/>
  <c r="I10" i="12" s="1"/>
  <c r="F24" i="11"/>
  <c r="I2" i="12" s="1"/>
  <c r="J21" i="5"/>
  <c r="J20" i="5"/>
  <c r="J23" i="4"/>
  <c r="J22" i="4"/>
  <c r="J23" i="3"/>
  <c r="J22" i="3"/>
  <c r="J21" i="2"/>
  <c r="D19" i="13" s="1"/>
  <c r="J20" i="2"/>
  <c r="C19" i="13" s="1"/>
  <c r="J22" i="6"/>
  <c r="J21" i="6"/>
  <c r="J22" i="7"/>
  <c r="J21" i="7"/>
  <c r="J21" i="8"/>
  <c r="J20" i="8"/>
  <c r="J22" i="9"/>
  <c r="D18" i="13" s="1"/>
  <c r="J21" i="9"/>
  <c r="C18" i="13" s="1"/>
  <c r="J21" i="10"/>
  <c r="D24" i="13" s="1"/>
  <c r="J20" i="10"/>
  <c r="C24" i="13" s="1"/>
  <c r="J22" i="11"/>
  <c r="D16" i="13" s="1"/>
  <c r="J21" i="11"/>
  <c r="C16" i="13" s="1"/>
  <c r="F22" i="5"/>
  <c r="F24" i="4"/>
  <c r="F28" i="4" s="1"/>
  <c r="F24" i="3"/>
  <c r="F28" i="3" s="1"/>
  <c r="F22" i="2"/>
  <c r="F23" i="7"/>
  <c r="F27" i="7" s="1"/>
  <c r="F22" i="8"/>
  <c r="F26" i="8" s="1"/>
  <c r="F23" i="9"/>
  <c r="F22" i="10"/>
  <c r="F23" i="11"/>
  <c r="F21" i="5"/>
  <c r="E7" i="12" s="1"/>
  <c r="F23" i="4"/>
  <c r="E8" i="12" s="1"/>
  <c r="F23" i="3"/>
  <c r="E11" i="12" s="1"/>
  <c r="F21" i="2"/>
  <c r="E5" i="12" s="1"/>
  <c r="F22" i="6"/>
  <c r="E9" i="12" s="1"/>
  <c r="F22" i="7"/>
  <c r="E3" i="12" s="1"/>
  <c r="F22" i="9"/>
  <c r="E4" i="12" s="1"/>
  <c r="F21" i="8"/>
  <c r="E6" i="12" s="1"/>
  <c r="F21" i="10"/>
  <c r="E10" i="12" s="1"/>
  <c r="F22" i="11"/>
  <c r="E2" i="12" s="1"/>
  <c r="F26" i="10" l="1"/>
  <c r="B24" i="13" s="1"/>
  <c r="E24" i="13" s="1"/>
  <c r="G24" i="13" s="1"/>
  <c r="H24" i="13" s="1"/>
  <c r="F26" i="2"/>
  <c r="B19" i="13" s="1"/>
  <c r="E19" i="13" s="1"/>
  <c r="G19" i="13" s="1"/>
  <c r="H19" i="13" s="1"/>
  <c r="F20" i="13"/>
  <c r="F22" i="13"/>
  <c r="H20" i="13"/>
  <c r="H22" i="13"/>
  <c r="F17" i="13"/>
  <c r="F21" i="13"/>
  <c r="F23" i="13"/>
  <c r="F25" i="13"/>
  <c r="H17" i="13"/>
  <c r="H21" i="13"/>
  <c r="H23" i="13"/>
  <c r="H25" i="13"/>
  <c r="B3" i="12"/>
  <c r="G3" i="12" s="1"/>
  <c r="J3" i="12" s="1"/>
  <c r="B8" i="12"/>
  <c r="B6" i="12"/>
  <c r="G6" i="12" s="1"/>
  <c r="J6" i="12" s="1"/>
  <c r="B9" i="12"/>
  <c r="G9" i="12" s="1"/>
  <c r="J9" i="12" s="1"/>
  <c r="F27" i="9"/>
  <c r="B18" i="13" s="1"/>
  <c r="E18" i="13" s="1"/>
  <c r="G18" i="13" s="1"/>
  <c r="H18" i="13" s="1"/>
  <c r="F26" i="5"/>
  <c r="B7" i="12" s="1"/>
  <c r="G7" i="12" s="1"/>
  <c r="J7" i="12" s="1"/>
  <c r="B11" i="12"/>
  <c r="G11" i="12" s="1"/>
  <c r="J11" i="12" s="1"/>
  <c r="F27" i="11"/>
  <c r="B16" i="13" s="1"/>
  <c r="E16" i="13" s="1"/>
  <c r="G16" i="13" s="1"/>
  <c r="H16" i="13" s="1"/>
  <c r="G8" i="12"/>
  <c r="J8" i="12" s="1"/>
  <c r="F20" i="10"/>
  <c r="D10" i="12" s="1"/>
  <c r="F20" i="5"/>
  <c r="D7" i="12" s="1"/>
  <c r="F22" i="4"/>
  <c r="D8" i="12" s="1"/>
  <c r="F22" i="3"/>
  <c r="D11" i="12" s="1"/>
  <c r="F20" i="2"/>
  <c r="D5" i="12" s="1"/>
  <c r="F21" i="6"/>
  <c r="D9" i="12" s="1"/>
  <c r="F21" i="7"/>
  <c r="D3" i="12" s="1"/>
  <c r="F20" i="8"/>
  <c r="D6" i="12" s="1"/>
  <c r="F21" i="9"/>
  <c r="D4" i="12" s="1"/>
  <c r="F21" i="11"/>
  <c r="D2" i="12" s="1"/>
  <c r="F16" i="13" l="1"/>
  <c r="F24" i="13"/>
  <c r="B10" i="12"/>
  <c r="G10" i="12" s="1"/>
  <c r="J10" i="12" s="1"/>
  <c r="K10" i="12" s="1"/>
  <c r="F18" i="13"/>
  <c r="F19" i="13"/>
  <c r="B5" i="12"/>
  <c r="G5" i="12" s="1"/>
  <c r="J5" i="12" s="1"/>
  <c r="K5" i="12" s="1"/>
  <c r="B4" i="12"/>
  <c r="G4" i="12" s="1"/>
  <c r="J4" i="12" s="1"/>
  <c r="K4" i="12" s="1"/>
  <c r="F7" i="12"/>
  <c r="B2" i="12"/>
  <c r="G2" i="12" s="1"/>
  <c r="J2" i="12" s="1"/>
  <c r="K2" i="12" s="1"/>
  <c r="F2" i="12"/>
  <c r="F6" i="12"/>
  <c r="F11" i="12"/>
  <c r="F3" i="12"/>
  <c r="H7" i="12"/>
  <c r="K7" i="12"/>
  <c r="H3" i="12"/>
  <c r="K3" i="12"/>
  <c r="K8" i="12"/>
  <c r="K11" i="12"/>
  <c r="H11" i="12"/>
  <c r="K6" i="12"/>
  <c r="H6" i="12"/>
  <c r="H9" i="12"/>
  <c r="K9" i="12"/>
  <c r="F9" i="12"/>
  <c r="H8" i="12"/>
  <c r="F8" i="12"/>
  <c r="F10" i="12" l="1"/>
  <c r="H10" i="12"/>
  <c r="H5" i="12"/>
  <c r="F5" i="12"/>
  <c r="H4" i="12"/>
  <c r="F4" i="12"/>
  <c r="H2" i="12"/>
</calcChain>
</file>

<file path=xl/sharedStrings.xml><?xml version="1.0" encoding="utf-8"?>
<sst xmlns="http://schemas.openxmlformats.org/spreadsheetml/2006/main" count="2294" uniqueCount="155">
  <si>
    <t>id</t>
  </si>
  <si>
    <t>season</t>
  </si>
  <si>
    <t>city</t>
  </si>
  <si>
    <t>date</t>
  </si>
  <si>
    <t>team1</t>
  </si>
  <si>
    <t>pplay_s_t1</t>
  </si>
  <si>
    <t>pplay_w_t1</t>
  </si>
  <si>
    <t>1st_inns_score</t>
  </si>
  <si>
    <t>team2</t>
  </si>
  <si>
    <t>pplay_s_t2</t>
  </si>
  <si>
    <t>pplay_w_t2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</si>
  <si>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</si>
  <si>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</si>
  <si>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</si>
  <si>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</si>
  <si>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</si>
  <si>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</si>
  <si>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</si>
  <si>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</si>
  <si>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</si>
  <si>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Chennai Super Kings</t>
  </si>
  <si>
    <t>Royal Challengers Bangalore</t>
  </si>
  <si>
    <t>normal</t>
  </si>
  <si>
    <t>Mustafizur Rahman</t>
  </si>
  <si>
    <t>MA Chidambaram Stadium</t>
  </si>
  <si>
    <t>Chennai</t>
  </si>
  <si>
    <t>Punjab Kings</t>
  </si>
  <si>
    <t>Delhi Capitals</t>
  </si>
  <si>
    <t>Sam Curran</t>
  </si>
  <si>
    <t>Maharaja Yadavindra Singh International Cricket Stadium</t>
  </si>
  <si>
    <t>Chandigarh</t>
  </si>
  <si>
    <t>Kolkata</t>
  </si>
  <si>
    <t>Kolkata Knight Riders</t>
  </si>
  <si>
    <t>Sunrisers Hyderabad</t>
  </si>
  <si>
    <t>Andre Russell</t>
  </si>
  <si>
    <t>Eden Gardens</t>
  </si>
  <si>
    <t>Jaipur</t>
  </si>
  <si>
    <t>Lucknow Super Giants</t>
  </si>
  <si>
    <t>Rajasthan Royals</t>
  </si>
  <si>
    <t>Sanju Samson</t>
  </si>
  <si>
    <t>Sawai Mansingh Stadium</t>
  </si>
  <si>
    <t>bat</t>
  </si>
  <si>
    <t>bowl</t>
  </si>
  <si>
    <t>Ahmedabad</t>
  </si>
  <si>
    <t>Gujarat Titans</t>
  </si>
  <si>
    <t>Mumbai Indians</t>
  </si>
  <si>
    <t>Sai Sudharsan</t>
  </si>
  <si>
    <t>Narendra Modi Stadium</t>
  </si>
  <si>
    <t>Bangalore</t>
  </si>
  <si>
    <t>Virat Kohli</t>
  </si>
  <si>
    <t>M Chinnaswamy Stadium</t>
  </si>
  <si>
    <t>Shivam Dube</t>
  </si>
  <si>
    <t>Hyderabad</t>
  </si>
  <si>
    <t>Rajiv Gandhi International Stadium</t>
  </si>
  <si>
    <t>Abhishek Sharma</t>
  </si>
  <si>
    <t>Riyan Parag</t>
  </si>
  <si>
    <t>Sunil Narine</t>
  </si>
  <si>
    <t>Lucknow</t>
  </si>
  <si>
    <t>Mayank Yadav</t>
  </si>
  <si>
    <t>Bharat Ratna Shri Atal Bihari Vajpayee Ekana Cricket Stadium</t>
  </si>
  <si>
    <t>Mohit Sharma</t>
  </si>
  <si>
    <t>Visakhapatnam</t>
  </si>
  <si>
    <t>Khaleel Ahmed</t>
  </si>
  <si>
    <t>Dr. Y.S. Rajasekhara Reddy ACA-VDCA Cricket Stadium</t>
  </si>
  <si>
    <t>Mumbai</t>
  </si>
  <si>
    <t>Trent Boult</t>
  </si>
  <si>
    <t>Wankhade Stadium</t>
  </si>
  <si>
    <t>DC</t>
  </si>
  <si>
    <t>Total Runs</t>
  </si>
  <si>
    <t xml:space="preserve">Total Runs </t>
  </si>
  <si>
    <t>Teams</t>
  </si>
  <si>
    <t>No. of Matches</t>
  </si>
  <si>
    <t>Runs Scored</t>
  </si>
  <si>
    <t>Wickets Lost</t>
  </si>
  <si>
    <t>Avg Powerplay Runs</t>
  </si>
  <si>
    <t>Overs Played</t>
  </si>
  <si>
    <t>Runs/Over</t>
  </si>
  <si>
    <t>Balls Played</t>
  </si>
  <si>
    <t>Strike Rate</t>
  </si>
  <si>
    <t>SRH</t>
  </si>
  <si>
    <t>LSG</t>
  </si>
  <si>
    <t>MI</t>
  </si>
  <si>
    <t>CSK</t>
  </si>
  <si>
    <t>RCB</t>
  </si>
  <si>
    <t>KKR</t>
  </si>
  <si>
    <t>GT</t>
  </si>
  <si>
    <t>PBKS</t>
  </si>
  <si>
    <t>RR</t>
  </si>
  <si>
    <t>Runs Conceeded</t>
  </si>
  <si>
    <t>Matches Played</t>
  </si>
  <si>
    <t>Runs Conceded</t>
  </si>
  <si>
    <t>Wickets Picked</t>
  </si>
  <si>
    <t>Overs Bowled</t>
  </si>
  <si>
    <t>Economy Rate</t>
  </si>
  <si>
    <t>Balls Bowled</t>
  </si>
  <si>
    <t xml:space="preserve">Wicketless </t>
  </si>
  <si>
    <t>Wicketless</t>
  </si>
  <si>
    <t>Wicketlesss</t>
  </si>
  <si>
    <t>Shashank Singh</t>
  </si>
  <si>
    <t>Jos Buttler</t>
  </si>
  <si>
    <t>Romario Shepherd</t>
  </si>
  <si>
    <t>Yash Thakur</t>
  </si>
  <si>
    <t>Ravindra Jadeja</t>
  </si>
  <si>
    <t>Nitish Reddy</t>
  </si>
  <si>
    <t>Rashid Khan</t>
  </si>
  <si>
    <t>Jasprit Bumrah</t>
  </si>
  <si>
    <t>Kuldeep Yadav</t>
  </si>
  <si>
    <t>Shimron Hetmyer</t>
  </si>
  <si>
    <t>Matheesha Pathirana</t>
  </si>
  <si>
    <t>Philip Salt</t>
  </si>
  <si>
    <t>Travis Head</t>
  </si>
  <si>
    <t>Rishabh Pant</t>
  </si>
  <si>
    <t>Max PP</t>
  </si>
  <si>
    <t>Max PP Runs</t>
  </si>
  <si>
    <t>KL Rahul</t>
  </si>
  <si>
    <t>Delhi</t>
  </si>
  <si>
    <t>Arun Jaitley Stadium, Delhi</t>
  </si>
  <si>
    <t>R Sai Kishore</t>
  </si>
  <si>
    <t>Sandeep Sharma</t>
  </si>
  <si>
    <t>Marcus Stoinis</t>
  </si>
  <si>
    <t>Rajat Patidar</t>
  </si>
  <si>
    <t>Jonny Bairstow</t>
  </si>
  <si>
    <t>Jake Fraser-McGurk</t>
  </si>
  <si>
    <t>Will Jacks</t>
  </si>
  <si>
    <t>Ruturaj Gaikwad</t>
  </si>
  <si>
    <t>Varun Chakaravarthy</t>
  </si>
  <si>
    <t>Harpreet Brar</t>
  </si>
  <si>
    <t>Bhuvneshwar Kumar</t>
  </si>
  <si>
    <t>Venkatesh Iyer</t>
  </si>
  <si>
    <t xml:space="preserve">Wicket Less in PP </t>
  </si>
  <si>
    <t>Mohammed Siraj</t>
  </si>
  <si>
    <t>Dharamsala</t>
  </si>
  <si>
    <t>Himachal Pradesh Cricket Association Stadium</t>
  </si>
  <si>
    <t>Suryakumar Yadav</t>
  </si>
  <si>
    <t>Failed_to_PICK_Wickets</t>
  </si>
  <si>
    <t>F2PW</t>
  </si>
  <si>
    <t>Shubman Gill</t>
  </si>
  <si>
    <t>Simarjeet Singh</t>
  </si>
  <si>
    <t>Cameron Green</t>
  </si>
  <si>
    <t>Ishant Sharma</t>
  </si>
  <si>
    <t>Guwahati</t>
  </si>
  <si>
    <t>Baraspara Stadium</t>
  </si>
  <si>
    <t>Nicholos Pooran</t>
  </si>
  <si>
    <t>Faf Du Plessis</t>
  </si>
  <si>
    <t>Washout Games</t>
  </si>
  <si>
    <t xml:space="preserve">Actual Matches Played </t>
  </si>
  <si>
    <t>Wankhede Stadium</t>
  </si>
  <si>
    <t>Mitchell Starc</t>
  </si>
  <si>
    <t>Ravichandran Ashwin</t>
  </si>
  <si>
    <t>Actual Matches</t>
  </si>
  <si>
    <t>Actal Matches</t>
  </si>
  <si>
    <t>A M</t>
  </si>
  <si>
    <t>a</t>
  </si>
  <si>
    <t>Shahbaz Ahmed</t>
  </si>
  <si>
    <t>2nd_inns_score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</si>
</sst>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3" fillId="3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rgb="FF00B0F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38B4B6-77E9-417A-9898-E37A043DDF69}" name="Table4" displayName="Table4" ref="A1:L11" totalsRowShown="0" headerRowDxfId="13" headerRowBorderDxfId="12">
  <tableColumns count="12">
    <tableColumn id="1" xr3:uid="{DAD50D4B-99FE-47FB-97DC-8AE9810428F9}" name="Teams" dataDxfId="11"/>
    <tableColumn id="2" xr3:uid="{C9B8023C-E41A-46C0-9E1F-3959755300CC}" name="No. of Matches" dataDxfId="10"/>
    <tableColumn id="13" xr3:uid="{91909C53-3D51-4BF5-A625-BDC18B6DF19A}" name="Washout Games" dataDxfId="9"/>
    <tableColumn id="3" xr3:uid="{C6CA33D5-AF6D-47BA-9B2B-89BC51173EBB}" name="Runs Scored" dataDxfId="8"/>
    <tableColumn id="4" xr3:uid="{AADD5CF8-2BD1-4181-9588-2222FBA4426D}" name="Wickets Lost" dataDxfId="7"/>
    <tableColumn id="5" xr3:uid="{FEB87B7D-ECCD-47F5-B3A0-91A3C97EBF0E}" name="Avg Powerplay Runs" dataDxfId="6">
      <calculatedColumnFormula>AVERAGE(Table4[[#This Row],[Runs Scored]]/Table4[[#This Row],[No. of Matches]])</calculatedColumnFormula>
    </tableColumn>
    <tableColumn id="7" xr3:uid="{064D028C-DD1D-4EDB-A106-458D12855758}" name="Overs Played" dataDxfId="5">
      <calculatedColumnFormula>Table4[[#This Row],[No. of Matches]]*6</calculatedColumnFormula>
    </tableColumn>
    <tableColumn id="8" xr3:uid="{69E5E0C7-2026-46AA-B0CD-0789CB13985A}" name="Runs/Over" dataDxfId="4">
      <calculatedColumnFormula>Table4[[#This Row],[Runs Scored]]/Table4[[#This Row],[Overs Played]]</calculatedColumnFormula>
    </tableColumn>
    <tableColumn id="6" xr3:uid="{75496A64-FF89-46A1-8617-EB1FF90E7D0E}" name="Wicket Less in PP " dataDxfId="3"/>
    <tableColumn id="9" xr3:uid="{46D5FDEF-FDB6-45C2-A246-FF4627038F04}" name="Balls Played" dataDxfId="2">
      <calculatedColumnFormula>Table4[[#This Row],[Overs Played]]*6</calculatedColumnFormula>
    </tableColumn>
    <tableColumn id="10" xr3:uid="{366381B5-2AF8-4084-9011-C4B40624144B}" name="Strike Rate" dataDxfId="1">
      <calculatedColumnFormula>(Table4[[#This Row],[Runs Scored]]/Table4[[#This Row],[Balls Played]])*100</calculatedColumnFormula>
    </tableColumn>
    <tableColumn id="11" xr3:uid="{15D231E0-DA3A-4BE9-A022-E06247E25121}" name="Max PP Runs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2"/>
  <sheetViews>
    <sheetView tabSelected="1" topLeftCell="A65" workbookViewId="0">
      <selection activeCell="A72" sqref="A72"/>
    </sheetView>
  </sheetViews>
  <sheetFormatPr defaultRowHeight="14.5" x14ac:dyDescent="0.35"/>
  <cols>
    <col min="4" max="4" width="10.08984375" bestFit="1" customWidth="1"/>
    <col min="7" max="7" width="10.453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154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5">
      <c r="A2">
        <v>20241</v>
      </c>
      <c r="B2">
        <v>2024</v>
      </c>
      <c r="C2" t="s">
        <v>25</v>
      </c>
      <c r="D2" s="1">
        <v>45373</v>
      </c>
      <c r="E2" t="s">
        <v>21</v>
      </c>
      <c r="F2">
        <v>42</v>
      </c>
      <c r="G2">
        <v>3</v>
      </c>
      <c r="H2">
        <v>174</v>
      </c>
      <c r="I2" t="s">
        <v>20</v>
      </c>
      <c r="J2">
        <v>62</v>
      </c>
      <c r="K2">
        <v>1</v>
      </c>
      <c r="L2" t="s">
        <v>21</v>
      </c>
      <c r="M2" t="s">
        <v>41</v>
      </c>
      <c r="N2" t="s">
        <v>22</v>
      </c>
      <c r="O2">
        <v>176</v>
      </c>
      <c r="P2">
        <v>0</v>
      </c>
      <c r="Q2" t="s">
        <v>20</v>
      </c>
      <c r="R2">
        <v>0</v>
      </c>
      <c r="S2">
        <v>6</v>
      </c>
      <c r="T2" t="s">
        <v>23</v>
      </c>
      <c r="U2" t="s">
        <v>24</v>
      </c>
    </row>
    <row r="3" spans="1:21" x14ac:dyDescent="0.35">
      <c r="A3">
        <v>20242</v>
      </c>
      <c r="B3">
        <v>2024</v>
      </c>
      <c r="C3" t="s">
        <v>30</v>
      </c>
      <c r="D3" s="1">
        <v>45374</v>
      </c>
      <c r="E3" t="s">
        <v>27</v>
      </c>
      <c r="F3">
        <v>54</v>
      </c>
      <c r="G3">
        <v>1</v>
      </c>
      <c r="H3">
        <v>175</v>
      </c>
      <c r="I3" t="s">
        <v>26</v>
      </c>
      <c r="J3">
        <v>60</v>
      </c>
      <c r="K3">
        <v>2</v>
      </c>
      <c r="L3" t="s">
        <v>26</v>
      </c>
      <c r="M3" t="s">
        <v>42</v>
      </c>
      <c r="N3" t="s">
        <v>22</v>
      </c>
      <c r="O3">
        <v>178</v>
      </c>
      <c r="P3">
        <v>0</v>
      </c>
      <c r="Q3" t="s">
        <v>26</v>
      </c>
      <c r="R3">
        <v>0</v>
      </c>
      <c r="S3">
        <v>4</v>
      </c>
      <c r="T3" t="s">
        <v>28</v>
      </c>
      <c r="U3" t="s">
        <v>29</v>
      </c>
    </row>
    <row r="4" spans="1:21" x14ac:dyDescent="0.35">
      <c r="A4">
        <v>20243</v>
      </c>
      <c r="B4">
        <v>2024</v>
      </c>
      <c r="C4" t="s">
        <v>31</v>
      </c>
      <c r="D4" s="1">
        <v>45374</v>
      </c>
      <c r="E4" t="s">
        <v>32</v>
      </c>
      <c r="F4">
        <v>43</v>
      </c>
      <c r="G4">
        <v>3</v>
      </c>
      <c r="H4">
        <v>209</v>
      </c>
      <c r="I4" t="s">
        <v>33</v>
      </c>
      <c r="J4">
        <v>65</v>
      </c>
      <c r="K4">
        <v>1</v>
      </c>
      <c r="L4" t="s">
        <v>33</v>
      </c>
      <c r="M4" t="s">
        <v>42</v>
      </c>
      <c r="N4" t="s">
        <v>22</v>
      </c>
      <c r="O4">
        <v>205</v>
      </c>
      <c r="P4">
        <v>0</v>
      </c>
      <c r="Q4" t="s">
        <v>32</v>
      </c>
      <c r="R4">
        <v>4</v>
      </c>
      <c r="S4">
        <v>0</v>
      </c>
      <c r="T4" t="s">
        <v>34</v>
      </c>
      <c r="U4" t="s">
        <v>35</v>
      </c>
    </row>
    <row r="5" spans="1:21" x14ac:dyDescent="0.35">
      <c r="A5">
        <v>20244</v>
      </c>
      <c r="B5">
        <v>2024</v>
      </c>
      <c r="C5" t="s">
        <v>36</v>
      </c>
      <c r="D5" s="1">
        <v>45375</v>
      </c>
      <c r="E5" t="s">
        <v>38</v>
      </c>
      <c r="F5">
        <v>54</v>
      </c>
      <c r="G5">
        <v>2</v>
      </c>
      <c r="H5">
        <v>194</v>
      </c>
      <c r="I5" t="s">
        <v>37</v>
      </c>
      <c r="J5">
        <v>47</v>
      </c>
      <c r="K5">
        <v>3</v>
      </c>
      <c r="L5" t="s">
        <v>38</v>
      </c>
      <c r="M5" t="s">
        <v>41</v>
      </c>
      <c r="N5" t="s">
        <v>22</v>
      </c>
      <c r="O5">
        <v>173</v>
      </c>
      <c r="P5">
        <v>0</v>
      </c>
      <c r="Q5" t="s">
        <v>38</v>
      </c>
      <c r="R5">
        <v>20</v>
      </c>
      <c r="S5">
        <v>0</v>
      </c>
      <c r="T5" t="s">
        <v>39</v>
      </c>
      <c r="U5" t="s">
        <v>40</v>
      </c>
    </row>
    <row r="6" spans="1:21" x14ac:dyDescent="0.35">
      <c r="A6">
        <v>20245</v>
      </c>
      <c r="B6">
        <v>2024</v>
      </c>
      <c r="C6" t="s">
        <v>43</v>
      </c>
      <c r="D6" s="1">
        <v>45375</v>
      </c>
      <c r="E6" t="s">
        <v>44</v>
      </c>
      <c r="F6">
        <v>47</v>
      </c>
      <c r="G6">
        <v>1</v>
      </c>
      <c r="H6">
        <v>169</v>
      </c>
      <c r="I6" t="s">
        <v>45</v>
      </c>
      <c r="J6">
        <v>52</v>
      </c>
      <c r="K6">
        <v>2</v>
      </c>
      <c r="L6" t="s">
        <v>45</v>
      </c>
      <c r="M6" t="s">
        <v>42</v>
      </c>
      <c r="N6" t="s">
        <v>22</v>
      </c>
      <c r="O6">
        <v>162</v>
      </c>
      <c r="P6">
        <v>0</v>
      </c>
      <c r="Q6" t="s">
        <v>44</v>
      </c>
      <c r="R6">
        <v>6</v>
      </c>
      <c r="S6">
        <v>0</v>
      </c>
      <c r="T6" t="s">
        <v>46</v>
      </c>
      <c r="U6" t="s">
        <v>47</v>
      </c>
    </row>
    <row r="7" spans="1:21" x14ac:dyDescent="0.35">
      <c r="A7">
        <v>20246</v>
      </c>
      <c r="B7">
        <v>2024</v>
      </c>
      <c r="C7" t="s">
        <v>48</v>
      </c>
      <c r="D7" s="1">
        <v>45376</v>
      </c>
      <c r="E7" t="s">
        <v>26</v>
      </c>
      <c r="F7">
        <v>40</v>
      </c>
      <c r="G7">
        <v>1</v>
      </c>
      <c r="H7">
        <v>177</v>
      </c>
      <c r="I7" t="s">
        <v>21</v>
      </c>
      <c r="J7">
        <v>50</v>
      </c>
      <c r="K7">
        <v>2</v>
      </c>
      <c r="L7" t="s">
        <v>21</v>
      </c>
      <c r="M7" t="s">
        <v>42</v>
      </c>
      <c r="N7" t="s">
        <v>22</v>
      </c>
      <c r="O7">
        <v>178</v>
      </c>
      <c r="P7">
        <v>0</v>
      </c>
      <c r="Q7" t="s">
        <v>21</v>
      </c>
      <c r="R7">
        <v>0</v>
      </c>
      <c r="S7">
        <v>4</v>
      </c>
      <c r="T7" t="s">
        <v>49</v>
      </c>
      <c r="U7" t="s">
        <v>50</v>
      </c>
    </row>
    <row r="8" spans="1:21" x14ac:dyDescent="0.35">
      <c r="A8">
        <v>20247</v>
      </c>
      <c r="B8">
        <v>2024</v>
      </c>
      <c r="C8" t="s">
        <v>25</v>
      </c>
      <c r="D8" s="1">
        <v>45377</v>
      </c>
      <c r="E8" t="s">
        <v>20</v>
      </c>
      <c r="F8">
        <v>69</v>
      </c>
      <c r="G8">
        <v>1</v>
      </c>
      <c r="H8">
        <v>207</v>
      </c>
      <c r="I8" t="s">
        <v>44</v>
      </c>
      <c r="J8">
        <v>43</v>
      </c>
      <c r="K8">
        <v>2</v>
      </c>
      <c r="L8" t="s">
        <v>44</v>
      </c>
      <c r="M8" t="s">
        <v>42</v>
      </c>
      <c r="N8" t="s">
        <v>22</v>
      </c>
      <c r="O8">
        <v>143</v>
      </c>
      <c r="P8">
        <v>0</v>
      </c>
      <c r="Q8" t="s">
        <v>20</v>
      </c>
      <c r="R8">
        <v>63</v>
      </c>
      <c r="S8">
        <v>0</v>
      </c>
      <c r="T8" t="s">
        <v>51</v>
      </c>
      <c r="U8" t="s">
        <v>24</v>
      </c>
    </row>
    <row r="9" spans="1:21" x14ac:dyDescent="0.35">
      <c r="A9">
        <v>20248</v>
      </c>
      <c r="B9">
        <v>2024</v>
      </c>
      <c r="C9" t="s">
        <v>52</v>
      </c>
      <c r="D9" s="1">
        <v>45378</v>
      </c>
      <c r="E9" t="s">
        <v>33</v>
      </c>
      <c r="F9">
        <v>81</v>
      </c>
      <c r="G9">
        <v>1</v>
      </c>
      <c r="H9">
        <v>278</v>
      </c>
      <c r="I9" t="s">
        <v>45</v>
      </c>
      <c r="J9">
        <v>76</v>
      </c>
      <c r="K9">
        <v>2</v>
      </c>
      <c r="L9" t="s">
        <v>45</v>
      </c>
      <c r="M9" t="s">
        <v>42</v>
      </c>
      <c r="N9" t="s">
        <v>22</v>
      </c>
      <c r="O9">
        <v>246</v>
      </c>
      <c r="P9">
        <v>0</v>
      </c>
      <c r="Q9" t="s">
        <v>33</v>
      </c>
      <c r="R9">
        <v>31</v>
      </c>
      <c r="S9">
        <v>0</v>
      </c>
      <c r="T9" t="s">
        <v>54</v>
      </c>
      <c r="U9" t="s">
        <v>53</v>
      </c>
    </row>
    <row r="10" spans="1:21" x14ac:dyDescent="0.35">
      <c r="A10">
        <v>20249</v>
      </c>
      <c r="B10">
        <v>2024</v>
      </c>
      <c r="C10" t="s">
        <v>36</v>
      </c>
      <c r="D10" s="1">
        <v>45379</v>
      </c>
      <c r="E10" t="s">
        <v>38</v>
      </c>
      <c r="F10">
        <v>31</v>
      </c>
      <c r="G10">
        <v>2</v>
      </c>
      <c r="H10">
        <v>186</v>
      </c>
      <c r="I10" t="s">
        <v>27</v>
      </c>
      <c r="J10">
        <v>59</v>
      </c>
      <c r="K10">
        <v>2</v>
      </c>
      <c r="L10" t="s">
        <v>27</v>
      </c>
      <c r="M10" t="s">
        <v>42</v>
      </c>
      <c r="N10" t="s">
        <v>22</v>
      </c>
      <c r="O10">
        <v>173</v>
      </c>
      <c r="P10">
        <v>0</v>
      </c>
      <c r="Q10" t="s">
        <v>38</v>
      </c>
      <c r="R10">
        <v>12</v>
      </c>
      <c r="S10">
        <v>0</v>
      </c>
      <c r="T10" t="s">
        <v>55</v>
      </c>
      <c r="U10" t="s">
        <v>40</v>
      </c>
    </row>
    <row r="11" spans="1:21" x14ac:dyDescent="0.35">
      <c r="A11">
        <v>20250</v>
      </c>
      <c r="B11">
        <v>2024</v>
      </c>
      <c r="C11" t="s">
        <v>48</v>
      </c>
      <c r="D11" s="1">
        <v>45380</v>
      </c>
      <c r="E11" t="s">
        <v>21</v>
      </c>
      <c r="F11">
        <v>61</v>
      </c>
      <c r="G11">
        <v>1</v>
      </c>
      <c r="H11">
        <v>183</v>
      </c>
      <c r="I11" t="s">
        <v>32</v>
      </c>
      <c r="J11">
        <v>85</v>
      </c>
      <c r="K11">
        <v>0</v>
      </c>
      <c r="L11" t="s">
        <v>32</v>
      </c>
      <c r="M11" t="s">
        <v>42</v>
      </c>
      <c r="N11" t="s">
        <v>22</v>
      </c>
      <c r="O11">
        <v>186</v>
      </c>
      <c r="P11">
        <v>0</v>
      </c>
      <c r="Q11" t="s">
        <v>32</v>
      </c>
      <c r="R11">
        <v>0</v>
      </c>
      <c r="S11">
        <v>7</v>
      </c>
      <c r="T11" t="s">
        <v>56</v>
      </c>
      <c r="U11" t="s">
        <v>50</v>
      </c>
    </row>
    <row r="12" spans="1:21" x14ac:dyDescent="0.35">
      <c r="A12">
        <v>20251</v>
      </c>
      <c r="B12">
        <v>2024</v>
      </c>
      <c r="C12" t="s">
        <v>57</v>
      </c>
      <c r="D12" s="1">
        <v>45381</v>
      </c>
      <c r="E12" t="s">
        <v>37</v>
      </c>
      <c r="F12">
        <v>54</v>
      </c>
      <c r="G12">
        <v>2</v>
      </c>
      <c r="H12">
        <v>200</v>
      </c>
      <c r="I12" t="s">
        <v>26</v>
      </c>
      <c r="J12">
        <v>61</v>
      </c>
      <c r="K12">
        <v>0</v>
      </c>
      <c r="L12" t="s">
        <v>37</v>
      </c>
      <c r="M12" t="s">
        <v>41</v>
      </c>
      <c r="N12" t="s">
        <v>22</v>
      </c>
      <c r="O12">
        <v>178</v>
      </c>
      <c r="P12">
        <v>0</v>
      </c>
      <c r="Q12" t="s">
        <v>37</v>
      </c>
      <c r="R12">
        <v>21</v>
      </c>
      <c r="S12">
        <v>0</v>
      </c>
      <c r="T12" t="s">
        <v>58</v>
      </c>
      <c r="U12" t="s">
        <v>59</v>
      </c>
    </row>
    <row r="13" spans="1:21" x14ac:dyDescent="0.35">
      <c r="A13">
        <v>20252</v>
      </c>
      <c r="B13">
        <v>2024</v>
      </c>
      <c r="C13" t="s">
        <v>43</v>
      </c>
      <c r="D13" s="1">
        <v>45382</v>
      </c>
      <c r="E13" t="s">
        <v>33</v>
      </c>
      <c r="F13">
        <v>56</v>
      </c>
      <c r="G13">
        <v>1</v>
      </c>
      <c r="H13">
        <v>163</v>
      </c>
      <c r="I13" t="s">
        <v>44</v>
      </c>
      <c r="J13">
        <v>52</v>
      </c>
      <c r="K13">
        <v>1</v>
      </c>
      <c r="L13" t="s">
        <v>33</v>
      </c>
      <c r="M13" t="s">
        <v>41</v>
      </c>
      <c r="N13" t="s">
        <v>22</v>
      </c>
      <c r="O13">
        <v>168</v>
      </c>
      <c r="P13">
        <v>0</v>
      </c>
      <c r="Q13" t="s">
        <v>44</v>
      </c>
      <c r="R13">
        <v>0</v>
      </c>
      <c r="S13">
        <v>7</v>
      </c>
      <c r="T13" t="s">
        <v>60</v>
      </c>
      <c r="U13" t="s">
        <v>47</v>
      </c>
    </row>
    <row r="14" spans="1:21" x14ac:dyDescent="0.35">
      <c r="A14">
        <v>20253</v>
      </c>
      <c r="B14">
        <v>2024</v>
      </c>
      <c r="C14" t="s">
        <v>61</v>
      </c>
      <c r="D14" s="1">
        <v>45382</v>
      </c>
      <c r="E14" t="s">
        <v>27</v>
      </c>
      <c r="F14">
        <v>62</v>
      </c>
      <c r="G14">
        <v>0</v>
      </c>
      <c r="H14">
        <v>192</v>
      </c>
      <c r="I14" t="s">
        <v>20</v>
      </c>
      <c r="J14">
        <v>32</v>
      </c>
      <c r="K14">
        <v>2</v>
      </c>
      <c r="L14" t="s">
        <v>27</v>
      </c>
      <c r="M14" t="s">
        <v>41</v>
      </c>
      <c r="N14" t="s">
        <v>22</v>
      </c>
      <c r="O14">
        <v>171</v>
      </c>
      <c r="P14">
        <v>0</v>
      </c>
      <c r="Q14" t="s">
        <v>27</v>
      </c>
      <c r="R14">
        <v>20</v>
      </c>
      <c r="S14">
        <v>0</v>
      </c>
      <c r="T14" t="s">
        <v>62</v>
      </c>
      <c r="U14" t="s">
        <v>63</v>
      </c>
    </row>
    <row r="15" spans="1:21" x14ac:dyDescent="0.35">
      <c r="A15">
        <v>20254</v>
      </c>
      <c r="B15">
        <v>2024</v>
      </c>
      <c r="C15" t="s">
        <v>64</v>
      </c>
      <c r="D15" s="1">
        <v>45383</v>
      </c>
      <c r="E15" t="s">
        <v>45</v>
      </c>
      <c r="F15">
        <v>46</v>
      </c>
      <c r="G15">
        <v>4</v>
      </c>
      <c r="H15">
        <v>126</v>
      </c>
      <c r="I15" t="s">
        <v>38</v>
      </c>
      <c r="J15">
        <v>46</v>
      </c>
      <c r="K15">
        <v>2</v>
      </c>
      <c r="L15" t="s">
        <v>38</v>
      </c>
      <c r="M15" t="s">
        <v>42</v>
      </c>
      <c r="N15" t="s">
        <v>22</v>
      </c>
      <c r="O15">
        <v>127</v>
      </c>
      <c r="P15">
        <v>0</v>
      </c>
      <c r="Q15" t="s">
        <v>38</v>
      </c>
      <c r="R15">
        <v>0</v>
      </c>
      <c r="S15">
        <v>6</v>
      </c>
      <c r="T15" t="s">
        <v>65</v>
      </c>
      <c r="U15" t="s">
        <v>146</v>
      </c>
    </row>
    <row r="16" spans="1:21" x14ac:dyDescent="0.35">
      <c r="A16">
        <v>20255</v>
      </c>
      <c r="B16">
        <v>2024</v>
      </c>
      <c r="C16" t="s">
        <v>48</v>
      </c>
      <c r="D16" s="1">
        <v>45384</v>
      </c>
      <c r="E16" t="s">
        <v>37</v>
      </c>
      <c r="F16">
        <v>54</v>
      </c>
      <c r="G16">
        <v>1</v>
      </c>
      <c r="H16">
        <v>182</v>
      </c>
      <c r="I16" t="s">
        <v>21</v>
      </c>
      <c r="J16">
        <v>48</v>
      </c>
      <c r="K16">
        <v>3</v>
      </c>
      <c r="L16" t="s">
        <v>21</v>
      </c>
      <c r="M16" t="s">
        <v>42</v>
      </c>
      <c r="N16" t="s">
        <v>22</v>
      </c>
      <c r="O16">
        <v>153</v>
      </c>
      <c r="P16">
        <v>0</v>
      </c>
      <c r="Q16" t="s">
        <v>37</v>
      </c>
      <c r="R16">
        <v>28</v>
      </c>
      <c r="S16">
        <v>0</v>
      </c>
      <c r="T16" t="s">
        <v>58</v>
      </c>
      <c r="U16" t="s">
        <v>50</v>
      </c>
    </row>
    <row r="17" spans="1:21" x14ac:dyDescent="0.35">
      <c r="A17">
        <v>20256</v>
      </c>
      <c r="B17">
        <v>2024</v>
      </c>
      <c r="C17" t="s">
        <v>61</v>
      </c>
      <c r="D17" s="1">
        <v>45385</v>
      </c>
      <c r="E17" t="s">
        <v>32</v>
      </c>
      <c r="F17">
        <v>88</v>
      </c>
      <c r="G17">
        <v>1</v>
      </c>
      <c r="H17">
        <v>273</v>
      </c>
      <c r="I17" t="s">
        <v>27</v>
      </c>
      <c r="J17">
        <v>51</v>
      </c>
      <c r="K17">
        <v>4</v>
      </c>
      <c r="L17" t="s">
        <v>32</v>
      </c>
      <c r="M17" t="s">
        <v>41</v>
      </c>
      <c r="N17" t="s">
        <v>22</v>
      </c>
      <c r="O17">
        <v>166</v>
      </c>
      <c r="P17">
        <v>0</v>
      </c>
      <c r="Q17" t="s">
        <v>32</v>
      </c>
      <c r="R17">
        <v>106</v>
      </c>
      <c r="S17">
        <v>0</v>
      </c>
      <c r="T17" t="s">
        <v>56</v>
      </c>
      <c r="U17" t="s">
        <v>63</v>
      </c>
    </row>
    <row r="18" spans="1:21" x14ac:dyDescent="0.35">
      <c r="A18">
        <v>20257</v>
      </c>
      <c r="B18">
        <v>2024</v>
      </c>
      <c r="C18" t="s">
        <v>43</v>
      </c>
      <c r="D18" s="1">
        <v>45386</v>
      </c>
      <c r="E18" t="s">
        <v>44</v>
      </c>
      <c r="F18">
        <v>52</v>
      </c>
      <c r="G18">
        <v>1</v>
      </c>
      <c r="H18">
        <v>200</v>
      </c>
      <c r="I18" t="s">
        <v>26</v>
      </c>
      <c r="J18">
        <v>54</v>
      </c>
      <c r="K18">
        <v>2</v>
      </c>
      <c r="L18" t="s">
        <v>26</v>
      </c>
      <c r="M18" t="s">
        <v>42</v>
      </c>
      <c r="N18" t="s">
        <v>22</v>
      </c>
      <c r="O18">
        <v>200</v>
      </c>
      <c r="P18">
        <v>0</v>
      </c>
      <c r="Q18" t="s">
        <v>26</v>
      </c>
      <c r="R18">
        <v>0</v>
      </c>
      <c r="S18">
        <v>3</v>
      </c>
      <c r="T18" t="s">
        <v>98</v>
      </c>
      <c r="U18" t="s">
        <v>47</v>
      </c>
    </row>
    <row r="19" spans="1:21" x14ac:dyDescent="0.35">
      <c r="A19">
        <v>20258</v>
      </c>
      <c r="B19">
        <v>2024</v>
      </c>
      <c r="C19" t="s">
        <v>52</v>
      </c>
      <c r="D19" s="1">
        <v>45387</v>
      </c>
      <c r="E19" t="s">
        <v>20</v>
      </c>
      <c r="F19">
        <v>48</v>
      </c>
      <c r="G19">
        <v>1</v>
      </c>
      <c r="H19">
        <v>166</v>
      </c>
      <c r="I19" t="s">
        <v>33</v>
      </c>
      <c r="J19">
        <v>78</v>
      </c>
      <c r="K19">
        <v>1</v>
      </c>
      <c r="L19" t="s">
        <v>33</v>
      </c>
      <c r="M19" t="s">
        <v>42</v>
      </c>
      <c r="N19" t="s">
        <v>22</v>
      </c>
      <c r="O19">
        <v>166</v>
      </c>
      <c r="P19">
        <v>0</v>
      </c>
      <c r="Q19" t="s">
        <v>33</v>
      </c>
      <c r="R19">
        <v>0</v>
      </c>
      <c r="S19">
        <v>6</v>
      </c>
      <c r="T19" t="s">
        <v>54</v>
      </c>
      <c r="U19" t="s">
        <v>53</v>
      </c>
    </row>
    <row r="20" spans="1:21" x14ac:dyDescent="0.35">
      <c r="A20">
        <v>20259</v>
      </c>
      <c r="B20">
        <v>2024</v>
      </c>
      <c r="C20" t="s">
        <v>36</v>
      </c>
      <c r="D20" s="1">
        <v>45388</v>
      </c>
      <c r="E20" t="s">
        <v>21</v>
      </c>
      <c r="F20">
        <v>53</v>
      </c>
      <c r="G20">
        <v>0</v>
      </c>
      <c r="H20">
        <v>184</v>
      </c>
      <c r="I20" t="s">
        <v>38</v>
      </c>
      <c r="J20">
        <v>54</v>
      </c>
      <c r="K20">
        <v>1</v>
      </c>
      <c r="L20" t="s">
        <v>38</v>
      </c>
      <c r="M20" t="s">
        <v>42</v>
      </c>
      <c r="N20" t="s">
        <v>22</v>
      </c>
      <c r="O20">
        <v>189</v>
      </c>
      <c r="P20">
        <v>0</v>
      </c>
      <c r="Q20" t="s">
        <v>38</v>
      </c>
      <c r="R20">
        <v>0</v>
      </c>
      <c r="S20">
        <v>6</v>
      </c>
      <c r="T20" t="s">
        <v>99</v>
      </c>
      <c r="U20" t="s">
        <v>40</v>
      </c>
    </row>
    <row r="21" spans="1:21" x14ac:dyDescent="0.35">
      <c r="A21">
        <v>20260</v>
      </c>
      <c r="B21">
        <v>2024</v>
      </c>
      <c r="C21" t="s">
        <v>64</v>
      </c>
      <c r="D21" s="1">
        <v>45389</v>
      </c>
      <c r="E21" t="s">
        <v>45</v>
      </c>
      <c r="F21">
        <v>75</v>
      </c>
      <c r="G21">
        <v>0</v>
      </c>
      <c r="H21">
        <v>235</v>
      </c>
      <c r="I21" t="s">
        <v>27</v>
      </c>
      <c r="J21">
        <v>46</v>
      </c>
      <c r="K21">
        <v>1</v>
      </c>
      <c r="L21" t="s">
        <v>27</v>
      </c>
      <c r="M21" t="s">
        <v>42</v>
      </c>
      <c r="N21" t="s">
        <v>22</v>
      </c>
      <c r="O21">
        <v>205</v>
      </c>
      <c r="P21">
        <v>0</v>
      </c>
      <c r="Q21" t="s">
        <v>45</v>
      </c>
      <c r="R21">
        <v>29</v>
      </c>
      <c r="S21">
        <v>0</v>
      </c>
      <c r="T21" t="s">
        <v>100</v>
      </c>
      <c r="U21" t="s">
        <v>146</v>
      </c>
    </row>
    <row r="22" spans="1:21" x14ac:dyDescent="0.35">
      <c r="A22">
        <v>20261</v>
      </c>
      <c r="B22">
        <v>2024</v>
      </c>
      <c r="C22" t="s">
        <v>57</v>
      </c>
      <c r="D22" s="1">
        <v>45389</v>
      </c>
      <c r="E22" t="s">
        <v>37</v>
      </c>
      <c r="F22">
        <v>47</v>
      </c>
      <c r="G22">
        <v>2</v>
      </c>
      <c r="H22">
        <v>164</v>
      </c>
      <c r="I22" t="s">
        <v>44</v>
      </c>
      <c r="J22">
        <v>54</v>
      </c>
      <c r="K22">
        <v>1</v>
      </c>
      <c r="L22" t="s">
        <v>37</v>
      </c>
      <c r="M22" t="s">
        <v>41</v>
      </c>
      <c r="N22" t="s">
        <v>22</v>
      </c>
      <c r="O22">
        <v>130</v>
      </c>
      <c r="P22">
        <v>0</v>
      </c>
      <c r="Q22" t="s">
        <v>37</v>
      </c>
      <c r="R22">
        <v>33</v>
      </c>
      <c r="S22">
        <v>0</v>
      </c>
      <c r="T22" t="s">
        <v>101</v>
      </c>
      <c r="U22" t="s">
        <v>59</v>
      </c>
    </row>
    <row r="23" spans="1:21" x14ac:dyDescent="0.35">
      <c r="A23">
        <v>20262</v>
      </c>
      <c r="B23">
        <v>2024</v>
      </c>
      <c r="C23" t="s">
        <v>25</v>
      </c>
      <c r="D23" s="1">
        <v>45390</v>
      </c>
      <c r="E23" t="s">
        <v>32</v>
      </c>
      <c r="F23">
        <v>56</v>
      </c>
      <c r="G23">
        <v>1</v>
      </c>
      <c r="H23">
        <v>138</v>
      </c>
      <c r="I23" t="s">
        <v>20</v>
      </c>
      <c r="J23">
        <v>52</v>
      </c>
      <c r="K23">
        <v>1</v>
      </c>
      <c r="L23" t="s">
        <v>20</v>
      </c>
      <c r="M23" t="s">
        <v>42</v>
      </c>
      <c r="N23" t="s">
        <v>22</v>
      </c>
      <c r="O23">
        <v>141</v>
      </c>
      <c r="P23">
        <v>0</v>
      </c>
      <c r="Q23" t="s">
        <v>20</v>
      </c>
      <c r="R23">
        <v>0</v>
      </c>
      <c r="S23">
        <v>7</v>
      </c>
      <c r="T23" t="s">
        <v>102</v>
      </c>
      <c r="U23" t="s">
        <v>24</v>
      </c>
    </row>
    <row r="24" spans="1:21" x14ac:dyDescent="0.35">
      <c r="A24">
        <v>20263</v>
      </c>
      <c r="B24">
        <v>2024</v>
      </c>
      <c r="C24" t="s">
        <v>30</v>
      </c>
      <c r="D24" s="1">
        <v>45391</v>
      </c>
      <c r="E24" t="s">
        <v>33</v>
      </c>
      <c r="F24">
        <v>40</v>
      </c>
      <c r="G24">
        <v>3</v>
      </c>
      <c r="H24">
        <v>183</v>
      </c>
      <c r="I24" t="s">
        <v>26</v>
      </c>
      <c r="J24">
        <v>27</v>
      </c>
      <c r="K24">
        <v>3</v>
      </c>
      <c r="L24" t="s">
        <v>26</v>
      </c>
      <c r="M24" t="s">
        <v>42</v>
      </c>
      <c r="N24" t="s">
        <v>22</v>
      </c>
      <c r="O24">
        <v>180</v>
      </c>
      <c r="P24">
        <v>0</v>
      </c>
      <c r="Q24" t="s">
        <v>33</v>
      </c>
      <c r="R24">
        <v>0</v>
      </c>
      <c r="S24">
        <v>2</v>
      </c>
      <c r="T24" t="s">
        <v>103</v>
      </c>
      <c r="U24" t="s">
        <v>29</v>
      </c>
    </row>
    <row r="25" spans="1:21" x14ac:dyDescent="0.35">
      <c r="A25">
        <v>20264</v>
      </c>
      <c r="B25">
        <v>2024</v>
      </c>
      <c r="C25" t="s">
        <v>36</v>
      </c>
      <c r="D25" s="1">
        <v>45392</v>
      </c>
      <c r="E25" t="s">
        <v>38</v>
      </c>
      <c r="F25">
        <v>43</v>
      </c>
      <c r="G25">
        <v>2</v>
      </c>
      <c r="H25">
        <v>197</v>
      </c>
      <c r="I25" t="s">
        <v>44</v>
      </c>
      <c r="J25">
        <v>44</v>
      </c>
      <c r="K25">
        <v>0</v>
      </c>
      <c r="L25" t="s">
        <v>44</v>
      </c>
      <c r="M25" t="s">
        <v>42</v>
      </c>
      <c r="N25" t="s">
        <v>22</v>
      </c>
      <c r="O25">
        <v>199</v>
      </c>
      <c r="P25">
        <v>0</v>
      </c>
      <c r="Q25" t="s">
        <v>44</v>
      </c>
      <c r="R25">
        <v>0</v>
      </c>
      <c r="S25">
        <v>3</v>
      </c>
      <c r="T25" t="s">
        <v>104</v>
      </c>
      <c r="U25" t="s">
        <v>40</v>
      </c>
    </row>
    <row r="26" spans="1:21" x14ac:dyDescent="0.35">
      <c r="A26">
        <v>20265</v>
      </c>
      <c r="B26">
        <v>2024</v>
      </c>
      <c r="C26" t="s">
        <v>64</v>
      </c>
      <c r="D26" s="1">
        <v>45393</v>
      </c>
      <c r="E26" t="s">
        <v>21</v>
      </c>
      <c r="F26">
        <v>44</v>
      </c>
      <c r="G26">
        <v>2</v>
      </c>
      <c r="H26">
        <v>197</v>
      </c>
      <c r="I26" t="s">
        <v>45</v>
      </c>
      <c r="J26">
        <v>72</v>
      </c>
      <c r="K26">
        <v>0</v>
      </c>
      <c r="L26" t="s">
        <v>45</v>
      </c>
      <c r="M26" t="s">
        <v>42</v>
      </c>
      <c r="N26" t="s">
        <v>22</v>
      </c>
      <c r="O26">
        <v>199</v>
      </c>
      <c r="P26">
        <v>0</v>
      </c>
      <c r="Q26" t="s">
        <v>45</v>
      </c>
      <c r="R26">
        <v>0</v>
      </c>
      <c r="S26">
        <v>7</v>
      </c>
      <c r="T26" t="s">
        <v>105</v>
      </c>
      <c r="U26" t="s">
        <v>146</v>
      </c>
    </row>
    <row r="27" spans="1:21" x14ac:dyDescent="0.35">
      <c r="A27">
        <v>20266</v>
      </c>
      <c r="B27">
        <v>2024</v>
      </c>
      <c r="C27" t="s">
        <v>57</v>
      </c>
      <c r="D27" s="1">
        <v>45394</v>
      </c>
      <c r="E27" t="s">
        <v>37</v>
      </c>
      <c r="F27">
        <v>57</v>
      </c>
      <c r="G27">
        <v>2</v>
      </c>
      <c r="H27">
        <v>168</v>
      </c>
      <c r="I27" t="s">
        <v>27</v>
      </c>
      <c r="J27">
        <v>62</v>
      </c>
      <c r="K27">
        <v>1</v>
      </c>
      <c r="L27" t="s">
        <v>37</v>
      </c>
      <c r="M27" t="s">
        <v>41</v>
      </c>
      <c r="N27" t="s">
        <v>22</v>
      </c>
      <c r="O27">
        <v>170</v>
      </c>
      <c r="P27">
        <v>0</v>
      </c>
      <c r="Q27" t="s">
        <v>27</v>
      </c>
      <c r="R27">
        <v>0</v>
      </c>
      <c r="S27">
        <v>6</v>
      </c>
      <c r="T27" t="s">
        <v>106</v>
      </c>
      <c r="U27" t="s">
        <v>59</v>
      </c>
    </row>
    <row r="28" spans="1:21" x14ac:dyDescent="0.35">
      <c r="A28">
        <v>20267</v>
      </c>
      <c r="B28">
        <v>2024</v>
      </c>
      <c r="C28" t="s">
        <v>30</v>
      </c>
      <c r="D28" s="1">
        <v>45395</v>
      </c>
      <c r="E28" t="s">
        <v>26</v>
      </c>
      <c r="F28">
        <v>38</v>
      </c>
      <c r="G28">
        <v>1</v>
      </c>
      <c r="H28">
        <v>148</v>
      </c>
      <c r="I28" t="s">
        <v>38</v>
      </c>
      <c r="J28">
        <v>43</v>
      </c>
      <c r="K28">
        <v>0</v>
      </c>
      <c r="L28" t="s">
        <v>38</v>
      </c>
      <c r="M28" t="s">
        <v>42</v>
      </c>
      <c r="N28" t="s">
        <v>22</v>
      </c>
      <c r="O28">
        <v>152</v>
      </c>
      <c r="P28">
        <v>0</v>
      </c>
      <c r="Q28" t="s">
        <v>38</v>
      </c>
      <c r="R28">
        <v>0</v>
      </c>
      <c r="S28">
        <v>3</v>
      </c>
      <c r="T28" t="s">
        <v>107</v>
      </c>
      <c r="U28" t="s">
        <v>29</v>
      </c>
    </row>
    <row r="29" spans="1:21" x14ac:dyDescent="0.35">
      <c r="A29">
        <v>20268</v>
      </c>
      <c r="B29">
        <v>2024</v>
      </c>
      <c r="C29" t="s">
        <v>31</v>
      </c>
      <c r="D29" s="1">
        <v>45396</v>
      </c>
      <c r="E29" t="s">
        <v>37</v>
      </c>
      <c r="F29">
        <v>49</v>
      </c>
      <c r="G29">
        <v>2</v>
      </c>
      <c r="H29">
        <v>162</v>
      </c>
      <c r="I29" t="s">
        <v>32</v>
      </c>
      <c r="J29">
        <v>58</v>
      </c>
      <c r="K29">
        <v>2</v>
      </c>
      <c r="L29" t="s">
        <v>32</v>
      </c>
      <c r="M29" t="s">
        <v>42</v>
      </c>
      <c r="N29" t="s">
        <v>22</v>
      </c>
      <c r="O29">
        <v>162</v>
      </c>
      <c r="P29">
        <v>0</v>
      </c>
      <c r="Q29" t="s">
        <v>32</v>
      </c>
      <c r="R29">
        <v>0</v>
      </c>
      <c r="S29">
        <v>8</v>
      </c>
      <c r="T29" t="s">
        <v>109</v>
      </c>
      <c r="U29" t="s">
        <v>35</v>
      </c>
    </row>
    <row r="30" spans="1:21" x14ac:dyDescent="0.35">
      <c r="A30">
        <v>20269</v>
      </c>
      <c r="B30">
        <v>2024</v>
      </c>
      <c r="C30" t="s">
        <v>64</v>
      </c>
      <c r="D30" s="1">
        <v>45396</v>
      </c>
      <c r="E30" t="s">
        <v>20</v>
      </c>
      <c r="F30">
        <v>48</v>
      </c>
      <c r="G30">
        <v>1</v>
      </c>
      <c r="H30">
        <v>207</v>
      </c>
      <c r="I30" t="s">
        <v>45</v>
      </c>
      <c r="J30">
        <v>63</v>
      </c>
      <c r="K30">
        <v>0</v>
      </c>
      <c r="L30" t="s">
        <v>45</v>
      </c>
      <c r="M30" t="s">
        <v>42</v>
      </c>
      <c r="N30" t="s">
        <v>22</v>
      </c>
      <c r="O30">
        <v>186</v>
      </c>
      <c r="P30">
        <v>0</v>
      </c>
      <c r="Q30" t="s">
        <v>20</v>
      </c>
      <c r="R30">
        <v>20</v>
      </c>
      <c r="S30">
        <v>0</v>
      </c>
      <c r="T30" t="s">
        <v>108</v>
      </c>
      <c r="U30" t="s">
        <v>146</v>
      </c>
    </row>
    <row r="31" spans="1:21" x14ac:dyDescent="0.35">
      <c r="A31">
        <v>20270</v>
      </c>
      <c r="B31">
        <v>2024</v>
      </c>
      <c r="C31" t="s">
        <v>48</v>
      </c>
      <c r="D31" s="1">
        <v>45397</v>
      </c>
      <c r="E31" t="s">
        <v>33</v>
      </c>
      <c r="F31">
        <v>76</v>
      </c>
      <c r="G31">
        <v>0</v>
      </c>
      <c r="H31">
        <v>288</v>
      </c>
      <c r="I31" t="s">
        <v>21</v>
      </c>
      <c r="J31">
        <v>79</v>
      </c>
      <c r="K31">
        <v>0</v>
      </c>
      <c r="L31" t="s">
        <v>21</v>
      </c>
      <c r="M31" t="s">
        <v>42</v>
      </c>
      <c r="N31" t="s">
        <v>22</v>
      </c>
      <c r="O31">
        <v>262</v>
      </c>
      <c r="P31">
        <v>0</v>
      </c>
      <c r="Q31" t="s">
        <v>33</v>
      </c>
      <c r="R31">
        <v>25</v>
      </c>
      <c r="S31">
        <v>0</v>
      </c>
      <c r="T31" t="s">
        <v>110</v>
      </c>
      <c r="U31" t="s">
        <v>50</v>
      </c>
    </row>
    <row r="32" spans="1:21" x14ac:dyDescent="0.35">
      <c r="A32">
        <v>20271</v>
      </c>
      <c r="B32">
        <v>2024</v>
      </c>
      <c r="C32" t="s">
        <v>31</v>
      </c>
      <c r="D32" s="1">
        <v>45398</v>
      </c>
      <c r="E32" t="s">
        <v>32</v>
      </c>
      <c r="F32">
        <v>56</v>
      </c>
      <c r="G32">
        <v>1</v>
      </c>
      <c r="H32">
        <v>224</v>
      </c>
      <c r="I32" t="s">
        <v>38</v>
      </c>
      <c r="J32">
        <v>76</v>
      </c>
      <c r="K32">
        <v>2</v>
      </c>
      <c r="L32" t="s">
        <v>38</v>
      </c>
      <c r="M32" t="s">
        <v>42</v>
      </c>
      <c r="N32" t="s">
        <v>22</v>
      </c>
      <c r="O32">
        <v>224</v>
      </c>
      <c r="P32">
        <v>0</v>
      </c>
      <c r="Q32" t="s">
        <v>38</v>
      </c>
      <c r="R32">
        <v>0</v>
      </c>
      <c r="S32">
        <v>2</v>
      </c>
      <c r="T32" t="s">
        <v>99</v>
      </c>
      <c r="U32" t="s">
        <v>35</v>
      </c>
    </row>
    <row r="33" spans="1:21" x14ac:dyDescent="0.35">
      <c r="A33">
        <v>20272</v>
      </c>
      <c r="B33">
        <v>2024</v>
      </c>
      <c r="C33" t="s">
        <v>43</v>
      </c>
      <c r="D33" s="1">
        <v>45399</v>
      </c>
      <c r="E33" t="s">
        <v>44</v>
      </c>
      <c r="F33">
        <v>30</v>
      </c>
      <c r="G33">
        <v>4</v>
      </c>
      <c r="H33">
        <v>89</v>
      </c>
      <c r="I33" t="s">
        <v>27</v>
      </c>
      <c r="J33">
        <v>67</v>
      </c>
      <c r="K33">
        <v>4</v>
      </c>
      <c r="L33" t="s">
        <v>27</v>
      </c>
      <c r="M33" t="s">
        <v>42</v>
      </c>
      <c r="N33" t="s">
        <v>22</v>
      </c>
      <c r="O33">
        <v>92</v>
      </c>
      <c r="P33">
        <v>0</v>
      </c>
      <c r="Q33" t="s">
        <v>27</v>
      </c>
      <c r="R33">
        <v>0</v>
      </c>
      <c r="S33">
        <v>6</v>
      </c>
      <c r="T33" t="s">
        <v>111</v>
      </c>
      <c r="U33" t="s">
        <v>47</v>
      </c>
    </row>
    <row r="34" spans="1:21" x14ac:dyDescent="0.35">
      <c r="A34">
        <v>20273</v>
      </c>
      <c r="B34">
        <v>2024</v>
      </c>
      <c r="C34" t="s">
        <v>30</v>
      </c>
      <c r="D34" s="1">
        <v>45400</v>
      </c>
      <c r="E34" t="s">
        <v>45</v>
      </c>
      <c r="F34">
        <v>54</v>
      </c>
      <c r="G34">
        <v>1</v>
      </c>
      <c r="H34">
        <v>193</v>
      </c>
      <c r="I34" t="s">
        <v>26</v>
      </c>
      <c r="J34">
        <v>40</v>
      </c>
      <c r="K34">
        <v>4</v>
      </c>
      <c r="L34" t="s">
        <v>26</v>
      </c>
      <c r="M34" t="s">
        <v>42</v>
      </c>
      <c r="N34" t="s">
        <v>22</v>
      </c>
      <c r="O34">
        <v>183</v>
      </c>
      <c r="P34">
        <v>0</v>
      </c>
      <c r="Q34" t="s">
        <v>45</v>
      </c>
      <c r="R34">
        <v>9</v>
      </c>
      <c r="S34">
        <v>0</v>
      </c>
      <c r="T34" t="s">
        <v>105</v>
      </c>
      <c r="U34" t="s">
        <v>29</v>
      </c>
    </row>
    <row r="35" spans="1:21" x14ac:dyDescent="0.35">
      <c r="A35">
        <v>20274</v>
      </c>
      <c r="B35">
        <v>2024</v>
      </c>
      <c r="C35" t="s">
        <v>57</v>
      </c>
      <c r="D35" s="1">
        <v>45401</v>
      </c>
      <c r="E35" t="s">
        <v>20</v>
      </c>
      <c r="F35">
        <v>51</v>
      </c>
      <c r="G35">
        <v>2</v>
      </c>
      <c r="H35">
        <v>177</v>
      </c>
      <c r="I35" t="s">
        <v>37</v>
      </c>
      <c r="J35">
        <v>54</v>
      </c>
      <c r="K35">
        <v>0</v>
      </c>
      <c r="L35" t="s">
        <v>37</v>
      </c>
      <c r="M35" t="s">
        <v>42</v>
      </c>
      <c r="N35" t="s">
        <v>22</v>
      </c>
      <c r="O35">
        <v>180</v>
      </c>
      <c r="P35">
        <v>0</v>
      </c>
      <c r="Q35" t="s">
        <v>37</v>
      </c>
      <c r="R35">
        <v>0</v>
      </c>
      <c r="S35">
        <v>8</v>
      </c>
      <c r="T35" t="s">
        <v>114</v>
      </c>
      <c r="U35" t="s">
        <v>59</v>
      </c>
    </row>
    <row r="36" spans="1:21" x14ac:dyDescent="0.35">
      <c r="A36">
        <v>20275</v>
      </c>
      <c r="B36">
        <v>2024</v>
      </c>
      <c r="C36" t="s">
        <v>115</v>
      </c>
      <c r="D36" s="1">
        <v>45402</v>
      </c>
      <c r="E36" t="s">
        <v>33</v>
      </c>
      <c r="F36">
        <v>125</v>
      </c>
      <c r="G36">
        <v>0</v>
      </c>
      <c r="H36">
        <v>267</v>
      </c>
      <c r="I36" t="s">
        <v>27</v>
      </c>
      <c r="J36">
        <v>88</v>
      </c>
      <c r="K36">
        <v>2</v>
      </c>
      <c r="L36" t="s">
        <v>27</v>
      </c>
      <c r="M36" t="s">
        <v>42</v>
      </c>
      <c r="N36" t="s">
        <v>22</v>
      </c>
      <c r="O36">
        <v>199</v>
      </c>
      <c r="P36">
        <v>0</v>
      </c>
      <c r="Q36" t="s">
        <v>33</v>
      </c>
      <c r="R36">
        <v>67</v>
      </c>
      <c r="S36">
        <v>0</v>
      </c>
      <c r="T36" t="s">
        <v>110</v>
      </c>
      <c r="U36" t="s">
        <v>116</v>
      </c>
    </row>
    <row r="37" spans="1:21" x14ac:dyDescent="0.35">
      <c r="A37">
        <v>20276</v>
      </c>
      <c r="B37">
        <v>2024</v>
      </c>
      <c r="C37" t="s">
        <v>31</v>
      </c>
      <c r="D37" s="1">
        <v>45403</v>
      </c>
      <c r="E37" t="s">
        <v>32</v>
      </c>
      <c r="F37">
        <v>75</v>
      </c>
      <c r="G37">
        <v>3</v>
      </c>
      <c r="H37">
        <v>223</v>
      </c>
      <c r="I37" t="s">
        <v>21</v>
      </c>
      <c r="J37">
        <v>74</v>
      </c>
      <c r="K37">
        <v>2</v>
      </c>
      <c r="L37" t="s">
        <v>21</v>
      </c>
      <c r="M37" t="s">
        <v>42</v>
      </c>
      <c r="N37" t="s">
        <v>22</v>
      </c>
      <c r="O37">
        <v>221</v>
      </c>
      <c r="P37">
        <v>0</v>
      </c>
      <c r="Q37" t="s">
        <v>32</v>
      </c>
      <c r="R37">
        <v>1</v>
      </c>
      <c r="S37">
        <v>0</v>
      </c>
      <c r="T37" t="s">
        <v>34</v>
      </c>
      <c r="U37" t="s">
        <v>35</v>
      </c>
    </row>
    <row r="38" spans="1:21" x14ac:dyDescent="0.35">
      <c r="A38">
        <v>20277</v>
      </c>
      <c r="B38">
        <v>2024</v>
      </c>
      <c r="C38" t="s">
        <v>30</v>
      </c>
      <c r="D38" s="1">
        <v>45403</v>
      </c>
      <c r="E38" t="s">
        <v>26</v>
      </c>
      <c r="F38">
        <v>56</v>
      </c>
      <c r="G38">
        <v>1</v>
      </c>
      <c r="H38">
        <v>143</v>
      </c>
      <c r="I38" t="s">
        <v>44</v>
      </c>
      <c r="J38">
        <v>44</v>
      </c>
      <c r="K38">
        <v>1</v>
      </c>
      <c r="L38" t="s">
        <v>26</v>
      </c>
      <c r="M38" t="s">
        <v>41</v>
      </c>
      <c r="N38" t="s">
        <v>22</v>
      </c>
      <c r="O38">
        <v>146</v>
      </c>
      <c r="P38">
        <v>0</v>
      </c>
      <c r="Q38" t="s">
        <v>44</v>
      </c>
      <c r="R38">
        <v>0</v>
      </c>
      <c r="S38">
        <v>3</v>
      </c>
      <c r="T38" t="s">
        <v>117</v>
      </c>
      <c r="U38" t="s">
        <v>29</v>
      </c>
    </row>
    <row r="39" spans="1:21" x14ac:dyDescent="0.35">
      <c r="A39">
        <v>20278</v>
      </c>
      <c r="B39">
        <v>2024</v>
      </c>
      <c r="C39" t="s">
        <v>36</v>
      </c>
      <c r="D39" s="1">
        <v>45404</v>
      </c>
      <c r="E39" t="s">
        <v>45</v>
      </c>
      <c r="F39">
        <v>45</v>
      </c>
      <c r="G39">
        <v>3</v>
      </c>
      <c r="H39">
        <v>180</v>
      </c>
      <c r="I39" t="s">
        <v>38</v>
      </c>
      <c r="J39">
        <v>61</v>
      </c>
      <c r="K39">
        <v>0</v>
      </c>
      <c r="L39" t="s">
        <v>45</v>
      </c>
      <c r="M39" t="s">
        <v>41</v>
      </c>
      <c r="N39" t="s">
        <v>22</v>
      </c>
      <c r="O39">
        <v>183</v>
      </c>
      <c r="P39">
        <v>0</v>
      </c>
      <c r="Q39" t="s">
        <v>38</v>
      </c>
      <c r="R39">
        <v>0</v>
      </c>
      <c r="S39">
        <v>9</v>
      </c>
      <c r="T39" t="s">
        <v>118</v>
      </c>
      <c r="U39" t="s">
        <v>40</v>
      </c>
    </row>
    <row r="40" spans="1:21" x14ac:dyDescent="0.35">
      <c r="A40">
        <v>20279</v>
      </c>
      <c r="B40">
        <v>2024</v>
      </c>
      <c r="C40" t="s">
        <v>25</v>
      </c>
      <c r="D40" s="1">
        <v>45405</v>
      </c>
      <c r="E40" t="s">
        <v>20</v>
      </c>
      <c r="F40">
        <v>49</v>
      </c>
      <c r="G40">
        <v>2</v>
      </c>
      <c r="H40">
        <v>211</v>
      </c>
      <c r="I40" t="s">
        <v>37</v>
      </c>
      <c r="J40">
        <v>45</v>
      </c>
      <c r="K40">
        <v>2</v>
      </c>
      <c r="L40" t="s">
        <v>37</v>
      </c>
      <c r="M40" t="s">
        <v>42</v>
      </c>
      <c r="N40" t="s">
        <v>22</v>
      </c>
      <c r="O40">
        <v>213</v>
      </c>
      <c r="P40">
        <v>0</v>
      </c>
      <c r="Q40" t="s">
        <v>37</v>
      </c>
      <c r="R40">
        <v>0</v>
      </c>
      <c r="S40">
        <v>6</v>
      </c>
      <c r="T40" t="s">
        <v>119</v>
      </c>
      <c r="U40" t="s">
        <v>24</v>
      </c>
    </row>
    <row r="41" spans="1:21" x14ac:dyDescent="0.35">
      <c r="A41">
        <v>20280</v>
      </c>
      <c r="B41">
        <v>2024</v>
      </c>
      <c r="C41" t="s">
        <v>115</v>
      </c>
      <c r="D41" s="1">
        <v>45406</v>
      </c>
      <c r="E41" t="s">
        <v>27</v>
      </c>
      <c r="F41">
        <v>44</v>
      </c>
      <c r="G41">
        <v>3</v>
      </c>
      <c r="H41">
        <v>225</v>
      </c>
      <c r="I41" t="s">
        <v>44</v>
      </c>
      <c r="J41">
        <v>67</v>
      </c>
      <c r="K41">
        <v>1</v>
      </c>
      <c r="L41" t="s">
        <v>44</v>
      </c>
      <c r="M41" t="s">
        <v>42</v>
      </c>
      <c r="N41" t="s">
        <v>22</v>
      </c>
      <c r="O41">
        <v>220</v>
      </c>
      <c r="P41">
        <v>0</v>
      </c>
      <c r="Q41" t="s">
        <v>27</v>
      </c>
      <c r="R41">
        <v>4</v>
      </c>
      <c r="S41">
        <v>0</v>
      </c>
      <c r="T41" t="s">
        <v>111</v>
      </c>
      <c r="U41" t="s">
        <v>116</v>
      </c>
    </row>
    <row r="42" spans="1:21" x14ac:dyDescent="0.35">
      <c r="A42">
        <v>20281</v>
      </c>
      <c r="B42">
        <v>2024</v>
      </c>
      <c r="C42" t="s">
        <v>52</v>
      </c>
      <c r="D42" s="1">
        <v>45407</v>
      </c>
      <c r="E42" t="s">
        <v>21</v>
      </c>
      <c r="F42">
        <v>61</v>
      </c>
      <c r="G42">
        <v>1</v>
      </c>
      <c r="H42">
        <v>207</v>
      </c>
      <c r="I42" t="s">
        <v>33</v>
      </c>
      <c r="J42">
        <v>62</v>
      </c>
      <c r="K42">
        <v>4</v>
      </c>
      <c r="L42" t="s">
        <v>21</v>
      </c>
      <c r="M42" t="s">
        <v>41</v>
      </c>
      <c r="N42" t="s">
        <v>22</v>
      </c>
      <c r="O42">
        <v>171</v>
      </c>
      <c r="P42">
        <v>0</v>
      </c>
      <c r="Q42" t="s">
        <v>21</v>
      </c>
      <c r="R42">
        <v>35</v>
      </c>
      <c r="S42">
        <v>0</v>
      </c>
      <c r="T42" t="s">
        <v>120</v>
      </c>
      <c r="U42" t="s">
        <v>53</v>
      </c>
    </row>
    <row r="43" spans="1:21" x14ac:dyDescent="0.35">
      <c r="A43">
        <v>20282</v>
      </c>
      <c r="B43">
        <v>2024</v>
      </c>
      <c r="C43" t="s">
        <v>31</v>
      </c>
      <c r="D43" s="1">
        <v>45408</v>
      </c>
      <c r="E43" t="s">
        <v>32</v>
      </c>
      <c r="F43">
        <v>76</v>
      </c>
      <c r="G43">
        <v>0</v>
      </c>
      <c r="H43">
        <v>262</v>
      </c>
      <c r="I43" t="s">
        <v>26</v>
      </c>
      <c r="J43">
        <v>93</v>
      </c>
      <c r="K43">
        <v>1</v>
      </c>
      <c r="L43" t="s">
        <v>26</v>
      </c>
      <c r="M43" t="s">
        <v>42</v>
      </c>
      <c r="N43" t="s">
        <v>22</v>
      </c>
      <c r="O43">
        <v>262</v>
      </c>
      <c r="P43">
        <v>0</v>
      </c>
      <c r="Q43" t="s">
        <v>26</v>
      </c>
      <c r="R43">
        <v>0</v>
      </c>
      <c r="S43">
        <v>8</v>
      </c>
      <c r="T43" t="s">
        <v>121</v>
      </c>
      <c r="U43" t="s">
        <v>35</v>
      </c>
    </row>
    <row r="44" spans="1:21" x14ac:dyDescent="0.35">
      <c r="A44">
        <v>20283</v>
      </c>
      <c r="B44">
        <v>2024</v>
      </c>
      <c r="C44" t="s">
        <v>115</v>
      </c>
      <c r="D44" s="1">
        <v>45409</v>
      </c>
      <c r="E44" t="s">
        <v>27</v>
      </c>
      <c r="F44">
        <v>92</v>
      </c>
      <c r="G44">
        <v>0</v>
      </c>
      <c r="H44">
        <v>258</v>
      </c>
      <c r="I44" t="s">
        <v>45</v>
      </c>
      <c r="J44">
        <v>65</v>
      </c>
      <c r="K44">
        <v>3</v>
      </c>
      <c r="L44" t="s">
        <v>45</v>
      </c>
      <c r="M44" t="s">
        <v>42</v>
      </c>
      <c r="N44" t="s">
        <v>22</v>
      </c>
      <c r="O44">
        <v>247</v>
      </c>
      <c r="P44">
        <v>0</v>
      </c>
      <c r="Q44" t="s">
        <v>27</v>
      </c>
      <c r="R44">
        <v>10</v>
      </c>
      <c r="S44">
        <v>0</v>
      </c>
      <c r="T44" t="s">
        <v>122</v>
      </c>
      <c r="U44" t="s">
        <v>116</v>
      </c>
    </row>
    <row r="45" spans="1:21" x14ac:dyDescent="0.35">
      <c r="A45">
        <v>20284</v>
      </c>
      <c r="B45">
        <v>2024</v>
      </c>
      <c r="C45" t="s">
        <v>57</v>
      </c>
      <c r="D45" s="1">
        <v>45409</v>
      </c>
      <c r="E45" t="s">
        <v>37</v>
      </c>
      <c r="F45">
        <v>46</v>
      </c>
      <c r="G45">
        <v>2</v>
      </c>
      <c r="H45">
        <v>197</v>
      </c>
      <c r="I45" t="s">
        <v>38</v>
      </c>
      <c r="J45">
        <v>60</v>
      </c>
      <c r="K45">
        <v>1</v>
      </c>
      <c r="L45" t="s">
        <v>38</v>
      </c>
      <c r="M45" t="s">
        <v>42</v>
      </c>
      <c r="N45" t="s">
        <v>22</v>
      </c>
      <c r="O45">
        <v>199</v>
      </c>
      <c r="P45">
        <v>0</v>
      </c>
      <c r="Q45" t="s">
        <v>38</v>
      </c>
      <c r="R45">
        <v>0</v>
      </c>
      <c r="S45">
        <v>7</v>
      </c>
      <c r="T45" t="s">
        <v>39</v>
      </c>
      <c r="U45" t="s">
        <v>59</v>
      </c>
    </row>
    <row r="46" spans="1:21" x14ac:dyDescent="0.35">
      <c r="A46">
        <v>20285</v>
      </c>
      <c r="B46">
        <v>2024</v>
      </c>
      <c r="C46" t="s">
        <v>43</v>
      </c>
      <c r="D46" s="1">
        <v>45410</v>
      </c>
      <c r="E46" t="s">
        <v>44</v>
      </c>
      <c r="F46">
        <v>42</v>
      </c>
      <c r="G46">
        <v>1</v>
      </c>
      <c r="H46">
        <v>201</v>
      </c>
      <c r="I46" t="s">
        <v>21</v>
      </c>
      <c r="J46">
        <v>63</v>
      </c>
      <c r="K46">
        <v>1</v>
      </c>
      <c r="L46" t="s">
        <v>21</v>
      </c>
      <c r="M46" t="s">
        <v>42</v>
      </c>
      <c r="N46" t="s">
        <v>22</v>
      </c>
      <c r="O46">
        <v>206</v>
      </c>
      <c r="P46">
        <v>0</v>
      </c>
      <c r="Q46" t="s">
        <v>21</v>
      </c>
      <c r="R46">
        <v>0</v>
      </c>
      <c r="S46">
        <v>9</v>
      </c>
      <c r="T46" t="s">
        <v>123</v>
      </c>
      <c r="U46" t="s">
        <v>47</v>
      </c>
    </row>
    <row r="47" spans="1:21" x14ac:dyDescent="0.35">
      <c r="A47">
        <v>20286</v>
      </c>
      <c r="B47">
        <v>2024</v>
      </c>
      <c r="C47" t="s">
        <v>25</v>
      </c>
      <c r="D47" s="1">
        <v>45410</v>
      </c>
      <c r="E47" t="s">
        <v>20</v>
      </c>
      <c r="F47">
        <v>50</v>
      </c>
      <c r="G47">
        <v>1</v>
      </c>
      <c r="H47">
        <v>213</v>
      </c>
      <c r="I47" t="s">
        <v>33</v>
      </c>
      <c r="J47">
        <v>53</v>
      </c>
      <c r="K47">
        <v>3</v>
      </c>
      <c r="L47" t="s">
        <v>33</v>
      </c>
      <c r="M47" t="s">
        <v>42</v>
      </c>
      <c r="N47" t="s">
        <v>22</v>
      </c>
      <c r="O47">
        <v>134</v>
      </c>
      <c r="P47">
        <v>0</v>
      </c>
      <c r="Q47" t="s">
        <v>20</v>
      </c>
      <c r="R47">
        <v>78</v>
      </c>
      <c r="S47">
        <v>0</v>
      </c>
      <c r="T47" t="s">
        <v>124</v>
      </c>
      <c r="U47" t="s">
        <v>24</v>
      </c>
    </row>
    <row r="48" spans="1:21" x14ac:dyDescent="0.35">
      <c r="A48">
        <v>20287</v>
      </c>
      <c r="B48">
        <v>2024</v>
      </c>
      <c r="C48" t="s">
        <v>31</v>
      </c>
      <c r="D48" s="1">
        <v>45411</v>
      </c>
      <c r="E48" t="s">
        <v>27</v>
      </c>
      <c r="F48">
        <v>67</v>
      </c>
      <c r="G48">
        <v>3</v>
      </c>
      <c r="H48">
        <v>154</v>
      </c>
      <c r="I48" t="s">
        <v>32</v>
      </c>
      <c r="J48">
        <v>79</v>
      </c>
      <c r="K48">
        <v>0</v>
      </c>
      <c r="L48" t="s">
        <v>27</v>
      </c>
      <c r="M48" t="s">
        <v>41</v>
      </c>
      <c r="N48" t="s">
        <v>22</v>
      </c>
      <c r="O48">
        <v>157</v>
      </c>
      <c r="P48">
        <v>0</v>
      </c>
      <c r="Q48" t="s">
        <v>32</v>
      </c>
      <c r="R48">
        <v>0</v>
      </c>
      <c r="S48">
        <v>7</v>
      </c>
      <c r="T48" t="s">
        <v>125</v>
      </c>
      <c r="U48" t="s">
        <v>35</v>
      </c>
    </row>
    <row r="49" spans="1:21" x14ac:dyDescent="0.35">
      <c r="A49">
        <v>20288</v>
      </c>
      <c r="B49">
        <v>2024</v>
      </c>
      <c r="C49" t="s">
        <v>57</v>
      </c>
      <c r="D49" s="1">
        <v>45412</v>
      </c>
      <c r="E49" t="s">
        <v>45</v>
      </c>
      <c r="F49">
        <v>28</v>
      </c>
      <c r="G49">
        <v>4</v>
      </c>
      <c r="H49">
        <v>145</v>
      </c>
      <c r="I49" t="s">
        <v>37</v>
      </c>
      <c r="J49">
        <v>52</v>
      </c>
      <c r="K49">
        <v>1</v>
      </c>
      <c r="L49" t="s">
        <v>37</v>
      </c>
      <c r="M49" t="s">
        <v>42</v>
      </c>
      <c r="N49" t="s">
        <v>22</v>
      </c>
      <c r="O49">
        <v>145</v>
      </c>
      <c r="P49">
        <v>0</v>
      </c>
      <c r="Q49" t="s">
        <v>37</v>
      </c>
      <c r="R49">
        <v>0</v>
      </c>
      <c r="S49">
        <v>4</v>
      </c>
      <c r="T49" t="s">
        <v>119</v>
      </c>
      <c r="U49" t="s">
        <v>59</v>
      </c>
    </row>
    <row r="50" spans="1:21" x14ac:dyDescent="0.35">
      <c r="A50">
        <v>20289</v>
      </c>
      <c r="B50">
        <v>2024</v>
      </c>
      <c r="C50" t="s">
        <v>25</v>
      </c>
      <c r="D50" s="1">
        <v>45413</v>
      </c>
      <c r="E50" t="s">
        <v>20</v>
      </c>
      <c r="F50">
        <v>55</v>
      </c>
      <c r="G50">
        <v>0</v>
      </c>
      <c r="H50">
        <v>163</v>
      </c>
      <c r="I50" t="s">
        <v>26</v>
      </c>
      <c r="J50">
        <v>52</v>
      </c>
      <c r="K50">
        <v>1</v>
      </c>
      <c r="L50" t="s">
        <v>26</v>
      </c>
      <c r="M50" t="s">
        <v>42</v>
      </c>
      <c r="N50" t="s">
        <v>22</v>
      </c>
      <c r="O50">
        <v>163</v>
      </c>
      <c r="P50">
        <v>0</v>
      </c>
      <c r="Q50" t="s">
        <v>26</v>
      </c>
      <c r="R50">
        <v>0</v>
      </c>
      <c r="S50">
        <v>7</v>
      </c>
      <c r="T50" t="s">
        <v>126</v>
      </c>
      <c r="U50" t="s">
        <v>24</v>
      </c>
    </row>
    <row r="51" spans="1:21" x14ac:dyDescent="0.35">
      <c r="A51">
        <v>20290</v>
      </c>
      <c r="B51">
        <v>2024</v>
      </c>
      <c r="C51" t="s">
        <v>52</v>
      </c>
      <c r="D51" s="1">
        <v>45414</v>
      </c>
      <c r="E51" t="s">
        <v>33</v>
      </c>
      <c r="F51">
        <v>37</v>
      </c>
      <c r="G51">
        <v>2</v>
      </c>
      <c r="H51">
        <v>202</v>
      </c>
      <c r="I51" t="s">
        <v>38</v>
      </c>
      <c r="J51">
        <v>60</v>
      </c>
      <c r="K51">
        <v>2</v>
      </c>
      <c r="L51" t="s">
        <v>33</v>
      </c>
      <c r="M51" t="s">
        <v>41</v>
      </c>
      <c r="N51" t="s">
        <v>22</v>
      </c>
      <c r="O51">
        <v>200</v>
      </c>
      <c r="P51">
        <v>0</v>
      </c>
      <c r="Q51" t="s">
        <v>33</v>
      </c>
      <c r="R51">
        <v>1</v>
      </c>
      <c r="S51">
        <v>0</v>
      </c>
      <c r="T51" t="s">
        <v>127</v>
      </c>
      <c r="U51" t="s">
        <v>53</v>
      </c>
    </row>
    <row r="52" spans="1:21" x14ac:dyDescent="0.35">
      <c r="A52">
        <v>20291</v>
      </c>
      <c r="B52">
        <v>2024</v>
      </c>
      <c r="C52" t="s">
        <v>64</v>
      </c>
      <c r="D52" s="1">
        <v>45415</v>
      </c>
      <c r="E52" t="s">
        <v>32</v>
      </c>
      <c r="F52">
        <v>57</v>
      </c>
      <c r="G52">
        <v>4</v>
      </c>
      <c r="H52">
        <v>170</v>
      </c>
      <c r="I52" t="s">
        <v>45</v>
      </c>
      <c r="J52">
        <v>46</v>
      </c>
      <c r="K52">
        <v>3</v>
      </c>
      <c r="L52" t="s">
        <v>45</v>
      </c>
      <c r="M52" t="s">
        <v>42</v>
      </c>
      <c r="N52" t="s">
        <v>22</v>
      </c>
      <c r="O52">
        <v>145</v>
      </c>
      <c r="P52">
        <v>0</v>
      </c>
      <c r="Q52" t="s">
        <v>32</v>
      </c>
      <c r="R52">
        <v>24</v>
      </c>
      <c r="S52">
        <v>0</v>
      </c>
      <c r="T52" t="s">
        <v>128</v>
      </c>
      <c r="U52" t="s">
        <v>146</v>
      </c>
    </row>
    <row r="53" spans="1:21" x14ac:dyDescent="0.35">
      <c r="A53">
        <v>20292</v>
      </c>
      <c r="B53">
        <v>2024</v>
      </c>
      <c r="C53" t="s">
        <v>48</v>
      </c>
      <c r="D53" s="1">
        <v>45416</v>
      </c>
      <c r="E53" t="s">
        <v>44</v>
      </c>
      <c r="F53">
        <v>23</v>
      </c>
      <c r="G53">
        <v>3</v>
      </c>
      <c r="H53">
        <v>148</v>
      </c>
      <c r="I53" t="s">
        <v>21</v>
      </c>
      <c r="J53">
        <v>92</v>
      </c>
      <c r="K53">
        <v>1</v>
      </c>
      <c r="L53" t="s">
        <v>21</v>
      </c>
      <c r="M53" t="s">
        <v>42</v>
      </c>
      <c r="N53" t="s">
        <v>22</v>
      </c>
      <c r="O53">
        <v>152</v>
      </c>
      <c r="P53">
        <v>0</v>
      </c>
      <c r="Q53" t="s">
        <v>21</v>
      </c>
      <c r="R53">
        <v>0</v>
      </c>
      <c r="S53">
        <v>4</v>
      </c>
      <c r="T53" t="s">
        <v>130</v>
      </c>
      <c r="U53" t="s">
        <v>50</v>
      </c>
    </row>
    <row r="54" spans="1:21" x14ac:dyDescent="0.35">
      <c r="A54">
        <v>20293</v>
      </c>
      <c r="B54">
        <v>2024</v>
      </c>
      <c r="C54" t="s">
        <v>131</v>
      </c>
      <c r="D54" s="1">
        <v>45417</v>
      </c>
      <c r="E54" t="s">
        <v>20</v>
      </c>
      <c r="F54">
        <v>60</v>
      </c>
      <c r="G54">
        <v>1</v>
      </c>
      <c r="H54">
        <v>168</v>
      </c>
      <c r="I54" t="s">
        <v>26</v>
      </c>
      <c r="J54">
        <v>47</v>
      </c>
      <c r="K54">
        <v>2</v>
      </c>
      <c r="L54" t="s">
        <v>26</v>
      </c>
      <c r="M54" t="s">
        <v>42</v>
      </c>
      <c r="N54" t="s">
        <v>22</v>
      </c>
      <c r="O54">
        <v>139</v>
      </c>
      <c r="P54">
        <v>0</v>
      </c>
      <c r="Q54" t="s">
        <v>20</v>
      </c>
      <c r="R54">
        <v>28</v>
      </c>
      <c r="S54">
        <v>0</v>
      </c>
      <c r="T54" t="s">
        <v>102</v>
      </c>
      <c r="U54" t="s">
        <v>132</v>
      </c>
    </row>
    <row r="55" spans="1:21" x14ac:dyDescent="0.35">
      <c r="A55">
        <v>20294</v>
      </c>
      <c r="B55">
        <v>2024</v>
      </c>
      <c r="C55" t="s">
        <v>57</v>
      </c>
      <c r="D55" s="1">
        <v>45417</v>
      </c>
      <c r="E55" t="s">
        <v>32</v>
      </c>
      <c r="F55">
        <v>70</v>
      </c>
      <c r="G55">
        <v>1</v>
      </c>
      <c r="H55">
        <v>236</v>
      </c>
      <c r="I55" t="s">
        <v>37</v>
      </c>
      <c r="J55">
        <v>55</v>
      </c>
      <c r="K55">
        <v>1</v>
      </c>
      <c r="L55" t="s">
        <v>37</v>
      </c>
      <c r="M55" t="s">
        <v>42</v>
      </c>
      <c r="N55" t="s">
        <v>22</v>
      </c>
      <c r="O55">
        <v>137</v>
      </c>
      <c r="P55">
        <v>0</v>
      </c>
      <c r="Q55" t="s">
        <v>32</v>
      </c>
      <c r="R55">
        <v>98</v>
      </c>
      <c r="S55">
        <v>0</v>
      </c>
      <c r="T55" t="s">
        <v>56</v>
      </c>
      <c r="U55" t="s">
        <v>59</v>
      </c>
    </row>
    <row r="56" spans="1:21" x14ac:dyDescent="0.35">
      <c r="A56">
        <v>20295</v>
      </c>
      <c r="B56">
        <v>2024</v>
      </c>
      <c r="C56" t="s">
        <v>64</v>
      </c>
      <c r="D56" s="1">
        <v>45418</v>
      </c>
      <c r="E56" t="s">
        <v>33</v>
      </c>
      <c r="F56">
        <v>56</v>
      </c>
      <c r="G56">
        <v>1</v>
      </c>
      <c r="H56">
        <v>174</v>
      </c>
      <c r="I56" t="s">
        <v>45</v>
      </c>
      <c r="J56">
        <v>52</v>
      </c>
      <c r="K56">
        <v>3</v>
      </c>
      <c r="L56" t="s">
        <v>45</v>
      </c>
      <c r="M56" t="s">
        <v>42</v>
      </c>
      <c r="N56" t="s">
        <v>22</v>
      </c>
      <c r="O56">
        <v>174</v>
      </c>
      <c r="P56">
        <v>0</v>
      </c>
      <c r="Q56" t="s">
        <v>45</v>
      </c>
      <c r="R56">
        <v>0</v>
      </c>
      <c r="S56">
        <v>7</v>
      </c>
      <c r="T56" t="s">
        <v>133</v>
      </c>
      <c r="U56" t="s">
        <v>146</v>
      </c>
    </row>
    <row r="57" spans="1:21" x14ac:dyDescent="0.35">
      <c r="A57">
        <v>20296</v>
      </c>
      <c r="B57">
        <v>2024</v>
      </c>
      <c r="C57" t="s">
        <v>115</v>
      </c>
      <c r="D57" s="1">
        <v>45419</v>
      </c>
      <c r="E57" t="s">
        <v>27</v>
      </c>
      <c r="F57">
        <v>78</v>
      </c>
      <c r="G57">
        <v>2</v>
      </c>
      <c r="H57">
        <v>222</v>
      </c>
      <c r="I57" t="s">
        <v>38</v>
      </c>
      <c r="J57">
        <v>67</v>
      </c>
      <c r="K57">
        <v>2</v>
      </c>
      <c r="L57" t="s">
        <v>38</v>
      </c>
      <c r="M57" t="s">
        <v>42</v>
      </c>
      <c r="N57" t="s">
        <v>22</v>
      </c>
      <c r="O57">
        <v>201</v>
      </c>
      <c r="P57">
        <v>0</v>
      </c>
      <c r="Q57" t="s">
        <v>27</v>
      </c>
      <c r="R57">
        <v>20</v>
      </c>
      <c r="S57">
        <v>0</v>
      </c>
      <c r="T57" t="s">
        <v>106</v>
      </c>
      <c r="U57" t="s">
        <v>116</v>
      </c>
    </row>
    <row r="58" spans="1:21" x14ac:dyDescent="0.35">
      <c r="A58">
        <v>20297</v>
      </c>
      <c r="B58">
        <v>2024</v>
      </c>
      <c r="C58" t="s">
        <v>52</v>
      </c>
      <c r="D58" s="1">
        <v>45420</v>
      </c>
      <c r="E58" t="s">
        <v>37</v>
      </c>
      <c r="F58">
        <v>27</v>
      </c>
      <c r="G58">
        <v>2</v>
      </c>
      <c r="H58">
        <v>166</v>
      </c>
      <c r="I58" t="s">
        <v>33</v>
      </c>
      <c r="J58">
        <v>107</v>
      </c>
      <c r="K58">
        <v>0</v>
      </c>
      <c r="L58" t="s">
        <v>37</v>
      </c>
      <c r="M58" t="s">
        <v>41</v>
      </c>
      <c r="N58" t="s">
        <v>22</v>
      </c>
      <c r="O58">
        <v>167</v>
      </c>
      <c r="P58">
        <v>0</v>
      </c>
      <c r="Q58" t="s">
        <v>33</v>
      </c>
      <c r="R58">
        <v>0</v>
      </c>
      <c r="S58">
        <v>10</v>
      </c>
      <c r="T58" t="s">
        <v>110</v>
      </c>
      <c r="U58" t="s">
        <v>53</v>
      </c>
    </row>
    <row r="59" spans="1:21" x14ac:dyDescent="0.35">
      <c r="A59">
        <v>20298</v>
      </c>
      <c r="B59">
        <v>2024</v>
      </c>
      <c r="C59" t="s">
        <v>131</v>
      </c>
      <c r="D59" s="1">
        <v>45421</v>
      </c>
      <c r="E59" t="s">
        <v>21</v>
      </c>
      <c r="F59">
        <v>56</v>
      </c>
      <c r="G59">
        <v>2</v>
      </c>
      <c r="H59">
        <v>242</v>
      </c>
      <c r="I59" t="s">
        <v>26</v>
      </c>
      <c r="J59">
        <v>75</v>
      </c>
      <c r="K59">
        <v>2</v>
      </c>
      <c r="L59" t="s">
        <v>26</v>
      </c>
      <c r="M59" t="s">
        <v>42</v>
      </c>
      <c r="N59" t="s">
        <v>22</v>
      </c>
      <c r="O59">
        <v>181</v>
      </c>
      <c r="P59">
        <v>0</v>
      </c>
      <c r="Q59" t="s">
        <v>21</v>
      </c>
      <c r="R59">
        <v>60</v>
      </c>
      <c r="S59">
        <v>0</v>
      </c>
      <c r="T59" t="s">
        <v>49</v>
      </c>
      <c r="U59" t="s">
        <v>132</v>
      </c>
    </row>
    <row r="60" spans="1:21" x14ac:dyDescent="0.35">
      <c r="A60">
        <v>20299</v>
      </c>
      <c r="B60">
        <v>2024</v>
      </c>
      <c r="C60" t="s">
        <v>43</v>
      </c>
      <c r="D60" s="1">
        <v>45422</v>
      </c>
      <c r="E60" t="s">
        <v>44</v>
      </c>
      <c r="F60">
        <v>58</v>
      </c>
      <c r="G60">
        <v>0</v>
      </c>
      <c r="H60">
        <v>232</v>
      </c>
      <c r="I60" t="s">
        <v>20</v>
      </c>
      <c r="J60">
        <v>43</v>
      </c>
      <c r="K60">
        <v>3</v>
      </c>
      <c r="L60" t="s">
        <v>20</v>
      </c>
      <c r="M60" t="s">
        <v>42</v>
      </c>
      <c r="N60" t="s">
        <v>22</v>
      </c>
      <c r="O60">
        <v>196</v>
      </c>
      <c r="P60">
        <v>0</v>
      </c>
      <c r="Q60" t="s">
        <v>44</v>
      </c>
      <c r="R60">
        <v>35</v>
      </c>
      <c r="S60">
        <v>0</v>
      </c>
      <c r="T60" t="s">
        <v>136</v>
      </c>
      <c r="U60" t="s">
        <v>47</v>
      </c>
    </row>
    <row r="61" spans="1:21" x14ac:dyDescent="0.35">
      <c r="A61">
        <v>20300</v>
      </c>
      <c r="B61">
        <v>2024</v>
      </c>
      <c r="C61" t="s">
        <v>31</v>
      </c>
      <c r="D61" s="1">
        <v>45423</v>
      </c>
      <c r="E61" t="s">
        <v>32</v>
      </c>
      <c r="F61">
        <v>45</v>
      </c>
      <c r="G61">
        <v>3</v>
      </c>
      <c r="H61">
        <v>158</v>
      </c>
      <c r="I61" t="s">
        <v>45</v>
      </c>
      <c r="J61">
        <v>59</v>
      </c>
      <c r="K61">
        <v>0</v>
      </c>
      <c r="L61" t="s">
        <v>45</v>
      </c>
      <c r="M61" t="s">
        <v>42</v>
      </c>
      <c r="N61" t="s">
        <v>22</v>
      </c>
      <c r="O61">
        <v>139</v>
      </c>
      <c r="P61">
        <v>0</v>
      </c>
      <c r="Q61" t="s">
        <v>32</v>
      </c>
      <c r="R61">
        <v>18</v>
      </c>
      <c r="S61">
        <v>0</v>
      </c>
      <c r="T61" t="s">
        <v>125</v>
      </c>
      <c r="U61" t="s">
        <v>35</v>
      </c>
    </row>
    <row r="62" spans="1:21" x14ac:dyDescent="0.35">
      <c r="A62">
        <v>20301</v>
      </c>
      <c r="B62">
        <v>2024</v>
      </c>
      <c r="C62" t="s">
        <v>25</v>
      </c>
      <c r="D62" s="1">
        <v>45424</v>
      </c>
      <c r="E62" t="s">
        <v>38</v>
      </c>
      <c r="F62">
        <v>42</v>
      </c>
      <c r="G62">
        <v>0</v>
      </c>
      <c r="H62">
        <v>142</v>
      </c>
      <c r="I62" t="s">
        <v>20</v>
      </c>
      <c r="J62">
        <v>56</v>
      </c>
      <c r="K62">
        <v>1</v>
      </c>
      <c r="L62" t="s">
        <v>38</v>
      </c>
      <c r="M62" t="s">
        <v>41</v>
      </c>
      <c r="N62" t="s">
        <v>22</v>
      </c>
      <c r="O62">
        <v>145</v>
      </c>
      <c r="P62">
        <v>0</v>
      </c>
      <c r="Q62" t="s">
        <v>20</v>
      </c>
      <c r="R62">
        <v>0</v>
      </c>
      <c r="S62">
        <v>5</v>
      </c>
      <c r="T62" t="s">
        <v>137</v>
      </c>
      <c r="U62" t="s">
        <v>24</v>
      </c>
    </row>
    <row r="63" spans="1:21" x14ac:dyDescent="0.35">
      <c r="A63">
        <v>20302</v>
      </c>
      <c r="B63">
        <v>2024</v>
      </c>
      <c r="C63" t="s">
        <v>48</v>
      </c>
      <c r="D63" s="1">
        <v>45424</v>
      </c>
      <c r="E63" t="s">
        <v>21</v>
      </c>
      <c r="F63">
        <v>61</v>
      </c>
      <c r="G63">
        <v>2</v>
      </c>
      <c r="H63">
        <v>188</v>
      </c>
      <c r="I63" t="s">
        <v>27</v>
      </c>
      <c r="J63">
        <v>54</v>
      </c>
      <c r="K63">
        <v>4</v>
      </c>
      <c r="L63" t="s">
        <v>27</v>
      </c>
      <c r="M63" t="s">
        <v>42</v>
      </c>
      <c r="N63" t="s">
        <v>22</v>
      </c>
      <c r="O63">
        <v>140</v>
      </c>
      <c r="P63">
        <v>0</v>
      </c>
      <c r="Q63" t="s">
        <v>21</v>
      </c>
      <c r="R63">
        <v>47</v>
      </c>
      <c r="S63">
        <v>0</v>
      </c>
      <c r="T63" t="s">
        <v>138</v>
      </c>
      <c r="U63" t="s">
        <v>50</v>
      </c>
    </row>
    <row r="64" spans="1:21" x14ac:dyDescent="0.35">
      <c r="A64">
        <v>20304</v>
      </c>
      <c r="B64">
        <v>2024</v>
      </c>
      <c r="C64" t="s">
        <v>115</v>
      </c>
      <c r="D64" s="1">
        <v>45426</v>
      </c>
      <c r="E64" t="s">
        <v>27</v>
      </c>
      <c r="F64">
        <v>73</v>
      </c>
      <c r="G64">
        <v>1</v>
      </c>
      <c r="H64">
        <v>209</v>
      </c>
      <c r="I64" t="s">
        <v>37</v>
      </c>
      <c r="J64">
        <v>59</v>
      </c>
      <c r="K64">
        <v>4</v>
      </c>
      <c r="L64" t="s">
        <v>37</v>
      </c>
      <c r="M64" t="s">
        <v>42</v>
      </c>
      <c r="N64" t="s">
        <v>22</v>
      </c>
      <c r="O64">
        <v>189</v>
      </c>
      <c r="P64">
        <v>0</v>
      </c>
      <c r="Q64" t="s">
        <v>27</v>
      </c>
      <c r="R64">
        <v>19</v>
      </c>
      <c r="S64">
        <v>0</v>
      </c>
      <c r="T64" t="s">
        <v>139</v>
      </c>
      <c r="U64" t="s">
        <v>116</v>
      </c>
    </row>
    <row r="65" spans="1:21" x14ac:dyDescent="0.35">
      <c r="A65">
        <v>20305</v>
      </c>
      <c r="B65">
        <v>2024</v>
      </c>
      <c r="C65" t="s">
        <v>140</v>
      </c>
      <c r="D65" s="1">
        <v>45427</v>
      </c>
      <c r="E65" t="s">
        <v>38</v>
      </c>
      <c r="F65">
        <v>38</v>
      </c>
      <c r="G65">
        <v>1</v>
      </c>
      <c r="H65">
        <v>145</v>
      </c>
      <c r="I65" t="s">
        <v>26</v>
      </c>
      <c r="J65">
        <v>39</v>
      </c>
      <c r="K65">
        <v>3</v>
      </c>
      <c r="L65" t="s">
        <v>38</v>
      </c>
      <c r="M65" t="s">
        <v>41</v>
      </c>
      <c r="N65" t="s">
        <v>22</v>
      </c>
      <c r="O65">
        <v>145</v>
      </c>
      <c r="P65">
        <v>0</v>
      </c>
      <c r="Q65" t="s">
        <v>26</v>
      </c>
      <c r="R65">
        <v>0</v>
      </c>
      <c r="S65">
        <v>5</v>
      </c>
      <c r="T65" t="s">
        <v>28</v>
      </c>
      <c r="U65" t="s">
        <v>141</v>
      </c>
    </row>
    <row r="66" spans="1:21" x14ac:dyDescent="0.35">
      <c r="A66">
        <v>20307</v>
      </c>
      <c r="B66">
        <v>2024</v>
      </c>
      <c r="C66" t="s">
        <v>64</v>
      </c>
      <c r="D66" s="1">
        <v>45429</v>
      </c>
      <c r="E66" t="s">
        <v>37</v>
      </c>
      <c r="F66">
        <v>49</v>
      </c>
      <c r="G66">
        <v>2</v>
      </c>
      <c r="H66">
        <v>215</v>
      </c>
      <c r="I66" t="s">
        <v>45</v>
      </c>
      <c r="J66">
        <v>53</v>
      </c>
      <c r="K66">
        <v>0</v>
      </c>
      <c r="L66" t="s">
        <v>45</v>
      </c>
      <c r="M66" t="s">
        <v>42</v>
      </c>
      <c r="N66" t="s">
        <v>22</v>
      </c>
      <c r="O66">
        <v>196</v>
      </c>
      <c r="P66">
        <v>0</v>
      </c>
      <c r="Q66" t="s">
        <v>37</v>
      </c>
      <c r="R66">
        <v>18</v>
      </c>
      <c r="S66">
        <v>0</v>
      </c>
      <c r="T66" t="s">
        <v>142</v>
      </c>
      <c r="U66" t="s">
        <v>146</v>
      </c>
    </row>
    <row r="67" spans="1:21" x14ac:dyDescent="0.35">
      <c r="A67">
        <v>20308</v>
      </c>
      <c r="B67">
        <v>2024</v>
      </c>
      <c r="C67" t="s">
        <v>48</v>
      </c>
      <c r="D67" s="1">
        <v>45430</v>
      </c>
      <c r="E67" t="s">
        <v>21</v>
      </c>
      <c r="F67">
        <v>42</v>
      </c>
      <c r="G67">
        <v>0</v>
      </c>
      <c r="H67">
        <v>219</v>
      </c>
      <c r="I67" t="s">
        <v>20</v>
      </c>
      <c r="J67">
        <v>58</v>
      </c>
      <c r="K67">
        <v>2</v>
      </c>
      <c r="L67" t="s">
        <v>20</v>
      </c>
      <c r="M67" t="s">
        <v>42</v>
      </c>
      <c r="N67" t="s">
        <v>22</v>
      </c>
      <c r="O67">
        <v>191</v>
      </c>
      <c r="P67">
        <v>0</v>
      </c>
      <c r="Q67" t="s">
        <v>21</v>
      </c>
      <c r="R67">
        <v>27</v>
      </c>
      <c r="S67">
        <v>0</v>
      </c>
      <c r="T67" t="s">
        <v>143</v>
      </c>
      <c r="U67" t="s">
        <v>50</v>
      </c>
    </row>
    <row r="68" spans="1:21" x14ac:dyDescent="0.35">
      <c r="A68">
        <v>20309</v>
      </c>
      <c r="B68">
        <v>2024</v>
      </c>
      <c r="C68" t="s">
        <v>52</v>
      </c>
      <c r="D68" s="1">
        <v>45431</v>
      </c>
      <c r="E68" t="s">
        <v>26</v>
      </c>
      <c r="F68">
        <v>61</v>
      </c>
      <c r="G68">
        <v>0</v>
      </c>
      <c r="H68">
        <v>215</v>
      </c>
      <c r="I68" t="s">
        <v>33</v>
      </c>
      <c r="J68">
        <v>84</v>
      </c>
      <c r="K68">
        <v>2</v>
      </c>
      <c r="L68" t="s">
        <v>26</v>
      </c>
      <c r="M68" t="s">
        <v>41</v>
      </c>
      <c r="N68" t="s">
        <v>22</v>
      </c>
      <c r="O68">
        <v>215</v>
      </c>
      <c r="P68">
        <v>0</v>
      </c>
      <c r="Q68" t="s">
        <v>33</v>
      </c>
      <c r="R68">
        <v>0</v>
      </c>
      <c r="S68">
        <v>4</v>
      </c>
      <c r="T68" t="s">
        <v>54</v>
      </c>
      <c r="U68" t="s">
        <v>53</v>
      </c>
    </row>
    <row r="69" spans="1:21" x14ac:dyDescent="0.35">
      <c r="A69">
        <v>20311</v>
      </c>
      <c r="B69">
        <v>2024</v>
      </c>
      <c r="C69" t="s">
        <v>43</v>
      </c>
      <c r="D69" s="1">
        <v>45433</v>
      </c>
      <c r="E69" t="s">
        <v>33</v>
      </c>
      <c r="F69">
        <v>45</v>
      </c>
      <c r="G69">
        <v>4</v>
      </c>
      <c r="H69">
        <v>160</v>
      </c>
      <c r="I69" t="s">
        <v>32</v>
      </c>
      <c r="J69">
        <v>63</v>
      </c>
      <c r="K69">
        <v>1</v>
      </c>
      <c r="L69" t="s">
        <v>33</v>
      </c>
      <c r="M69" t="s">
        <v>41</v>
      </c>
      <c r="N69" t="s">
        <v>22</v>
      </c>
      <c r="O69">
        <v>164</v>
      </c>
      <c r="P69">
        <v>0</v>
      </c>
      <c r="Q69" t="s">
        <v>32</v>
      </c>
      <c r="R69">
        <v>0</v>
      </c>
      <c r="S69">
        <v>8</v>
      </c>
      <c r="T69" t="s">
        <v>147</v>
      </c>
      <c r="U69" t="s">
        <v>47</v>
      </c>
    </row>
    <row r="70" spans="1:21" x14ac:dyDescent="0.35">
      <c r="A70">
        <v>20312</v>
      </c>
      <c r="B70">
        <v>2024</v>
      </c>
      <c r="C70" t="s">
        <v>43</v>
      </c>
      <c r="D70" s="1">
        <v>45434</v>
      </c>
      <c r="E70" t="s">
        <v>21</v>
      </c>
      <c r="F70">
        <v>50</v>
      </c>
      <c r="G70">
        <v>1</v>
      </c>
      <c r="H70">
        <v>173</v>
      </c>
      <c r="I70" t="s">
        <v>38</v>
      </c>
      <c r="J70">
        <v>47</v>
      </c>
      <c r="K70">
        <v>1</v>
      </c>
      <c r="L70" t="s">
        <v>38</v>
      </c>
      <c r="M70" t="s">
        <v>42</v>
      </c>
      <c r="N70" t="s">
        <v>22</v>
      </c>
      <c r="O70">
        <v>174</v>
      </c>
      <c r="P70">
        <v>0</v>
      </c>
      <c r="Q70" t="s">
        <v>38</v>
      </c>
      <c r="R70">
        <v>0</v>
      </c>
      <c r="S70">
        <v>4</v>
      </c>
      <c r="T70" t="s">
        <v>148</v>
      </c>
      <c r="U70" t="s">
        <v>47</v>
      </c>
    </row>
    <row r="71" spans="1:21" x14ac:dyDescent="0.35">
      <c r="A71">
        <v>20313</v>
      </c>
      <c r="B71">
        <v>2024</v>
      </c>
      <c r="C71" t="s">
        <v>25</v>
      </c>
      <c r="D71" s="1">
        <v>45436</v>
      </c>
      <c r="E71" t="s">
        <v>33</v>
      </c>
      <c r="F71">
        <v>68</v>
      </c>
      <c r="G71">
        <v>3</v>
      </c>
      <c r="H71">
        <v>176</v>
      </c>
      <c r="I71" t="s">
        <v>38</v>
      </c>
      <c r="J71">
        <v>51</v>
      </c>
      <c r="K71">
        <v>1</v>
      </c>
      <c r="L71" t="s">
        <v>38</v>
      </c>
      <c r="M71" t="s">
        <v>42</v>
      </c>
      <c r="N71" t="s">
        <v>22</v>
      </c>
      <c r="O71">
        <v>139</v>
      </c>
      <c r="P71">
        <v>0</v>
      </c>
      <c r="Q71" t="s">
        <v>33</v>
      </c>
      <c r="R71">
        <v>36</v>
      </c>
      <c r="S71">
        <v>0</v>
      </c>
      <c r="T71" t="s">
        <v>153</v>
      </c>
      <c r="U71" t="s">
        <v>24</v>
      </c>
    </row>
    <row r="72" spans="1:21" x14ac:dyDescent="0.35">
      <c r="A72">
        <v>20314</v>
      </c>
      <c r="B72">
        <v>2024</v>
      </c>
      <c r="C72" t="s">
        <v>25</v>
      </c>
      <c r="D72" s="1">
        <v>45438</v>
      </c>
      <c r="E72" t="s">
        <v>33</v>
      </c>
      <c r="F72">
        <v>40</v>
      </c>
      <c r="G72">
        <v>3</v>
      </c>
      <c r="H72">
        <v>114</v>
      </c>
      <c r="I72" t="s">
        <v>32</v>
      </c>
      <c r="J72">
        <v>72</v>
      </c>
      <c r="K72">
        <v>1</v>
      </c>
      <c r="L72" t="s">
        <v>33</v>
      </c>
      <c r="M72" t="s">
        <v>41</v>
      </c>
      <c r="N72" t="s">
        <v>22</v>
      </c>
      <c r="O72">
        <v>114</v>
      </c>
      <c r="P72">
        <v>0</v>
      </c>
      <c r="Q72" t="s">
        <v>32</v>
      </c>
      <c r="R72">
        <v>0</v>
      </c>
      <c r="S72">
        <v>8</v>
      </c>
      <c r="T72" t="s">
        <v>147</v>
      </c>
      <c r="U72" t="s">
        <v>24</v>
      </c>
    </row>
  </sheetData>
  <autoFilter ref="A1:U72" xr:uid="{00000000-0001-0000-0000-000000000000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A3D5-02C9-4F1C-9520-585676D6DADC}">
  <dimension ref="A1:U26"/>
  <sheetViews>
    <sheetView workbookViewId="0">
      <selection activeCell="F1" sqref="F1"/>
    </sheetView>
  </sheetViews>
  <sheetFormatPr defaultRowHeight="14.5" x14ac:dyDescent="0.35"/>
  <cols>
    <col min="4" max="4" width="10.5429687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 x14ac:dyDescent="0.35">
      <c r="A2">
        <v>20247</v>
      </c>
      <c r="B2">
        <v>2024</v>
      </c>
      <c r="C2" t="s">
        <v>25</v>
      </c>
      <c r="D2" s="1">
        <v>45377</v>
      </c>
      <c r="E2" t="s">
        <v>20</v>
      </c>
      <c r="F2">
        <v>69</v>
      </c>
      <c r="G2">
        <v>1</v>
      </c>
      <c r="H2">
        <v>207</v>
      </c>
      <c r="I2" t="s">
        <v>44</v>
      </c>
      <c r="J2">
        <v>43</v>
      </c>
      <c r="K2">
        <v>2</v>
      </c>
      <c r="L2" t="s">
        <v>44</v>
      </c>
      <c r="M2" t="s">
        <v>42</v>
      </c>
      <c r="N2" t="s">
        <v>22</v>
      </c>
      <c r="O2">
        <v>0</v>
      </c>
      <c r="P2" t="s">
        <v>20</v>
      </c>
      <c r="Q2">
        <v>63</v>
      </c>
      <c r="R2">
        <v>0</v>
      </c>
      <c r="S2" t="s">
        <v>51</v>
      </c>
      <c r="T2" t="s">
        <v>24</v>
      </c>
    </row>
    <row r="3" spans="1:21" x14ac:dyDescent="0.35">
      <c r="A3">
        <v>20241</v>
      </c>
      <c r="B3">
        <v>2024</v>
      </c>
      <c r="C3" t="s">
        <v>25</v>
      </c>
      <c r="D3" s="1">
        <v>45373</v>
      </c>
      <c r="E3" t="s">
        <v>20</v>
      </c>
      <c r="F3">
        <v>62</v>
      </c>
      <c r="G3">
        <v>1</v>
      </c>
      <c r="H3">
        <v>174</v>
      </c>
      <c r="I3" t="s">
        <v>21</v>
      </c>
      <c r="J3">
        <v>42</v>
      </c>
      <c r="K3">
        <v>3</v>
      </c>
      <c r="L3" t="s">
        <v>21</v>
      </c>
      <c r="M3" t="s">
        <v>41</v>
      </c>
      <c r="N3" t="s">
        <v>22</v>
      </c>
      <c r="O3">
        <v>0</v>
      </c>
      <c r="P3" t="s">
        <v>20</v>
      </c>
      <c r="Q3">
        <v>0</v>
      </c>
      <c r="R3">
        <v>6</v>
      </c>
      <c r="S3" t="s">
        <v>23</v>
      </c>
      <c r="T3" t="s">
        <v>24</v>
      </c>
    </row>
    <row r="4" spans="1:21" x14ac:dyDescent="0.35">
      <c r="A4">
        <v>20253</v>
      </c>
      <c r="B4">
        <v>2024</v>
      </c>
      <c r="C4" t="s">
        <v>61</v>
      </c>
      <c r="D4" s="1">
        <v>45382</v>
      </c>
      <c r="E4" t="s">
        <v>20</v>
      </c>
      <c r="F4">
        <v>32</v>
      </c>
      <c r="G4">
        <v>2</v>
      </c>
      <c r="H4">
        <v>192</v>
      </c>
      <c r="I4" t="s">
        <v>27</v>
      </c>
      <c r="J4">
        <v>62</v>
      </c>
      <c r="K4">
        <v>0</v>
      </c>
      <c r="L4" t="s">
        <v>27</v>
      </c>
      <c r="M4" t="s">
        <v>41</v>
      </c>
      <c r="N4" t="s">
        <v>22</v>
      </c>
      <c r="O4">
        <v>0</v>
      </c>
      <c r="P4" t="s">
        <v>27</v>
      </c>
      <c r="Q4">
        <v>20</v>
      </c>
      <c r="R4">
        <v>0</v>
      </c>
      <c r="S4" t="s">
        <v>62</v>
      </c>
      <c r="T4" t="s">
        <v>63</v>
      </c>
    </row>
    <row r="5" spans="1:21" x14ac:dyDescent="0.35">
      <c r="A5">
        <v>20258</v>
      </c>
      <c r="B5">
        <v>2024</v>
      </c>
      <c r="C5" t="s">
        <v>52</v>
      </c>
      <c r="D5" s="1">
        <v>45387</v>
      </c>
      <c r="E5" t="s">
        <v>20</v>
      </c>
      <c r="F5">
        <v>48</v>
      </c>
      <c r="G5">
        <v>1</v>
      </c>
      <c r="H5">
        <v>166</v>
      </c>
      <c r="I5" t="s">
        <v>33</v>
      </c>
      <c r="J5">
        <v>78</v>
      </c>
      <c r="K5">
        <v>1</v>
      </c>
      <c r="L5" t="s">
        <v>33</v>
      </c>
      <c r="M5" t="s">
        <v>42</v>
      </c>
      <c r="N5" t="s">
        <v>22</v>
      </c>
      <c r="O5">
        <v>0</v>
      </c>
      <c r="P5" t="s">
        <v>33</v>
      </c>
      <c r="Q5">
        <v>0</v>
      </c>
      <c r="R5">
        <v>6</v>
      </c>
      <c r="S5" t="s">
        <v>54</v>
      </c>
      <c r="T5" t="s">
        <v>53</v>
      </c>
    </row>
    <row r="6" spans="1:21" x14ac:dyDescent="0.35">
      <c r="A6">
        <v>20262</v>
      </c>
      <c r="B6">
        <v>2024</v>
      </c>
      <c r="C6" t="s">
        <v>25</v>
      </c>
      <c r="D6" s="1">
        <v>45390</v>
      </c>
      <c r="E6" t="s">
        <v>20</v>
      </c>
      <c r="F6">
        <v>52</v>
      </c>
      <c r="G6">
        <v>1</v>
      </c>
      <c r="H6">
        <v>138</v>
      </c>
      <c r="I6" t="s">
        <v>32</v>
      </c>
      <c r="J6">
        <v>56</v>
      </c>
      <c r="K6">
        <v>1</v>
      </c>
      <c r="L6" t="s">
        <v>20</v>
      </c>
      <c r="M6" t="s">
        <v>42</v>
      </c>
      <c r="N6" t="s">
        <v>22</v>
      </c>
      <c r="O6">
        <v>0</v>
      </c>
      <c r="P6" t="s">
        <v>20</v>
      </c>
      <c r="Q6">
        <v>0</v>
      </c>
      <c r="R6">
        <v>7</v>
      </c>
      <c r="S6" t="s">
        <v>102</v>
      </c>
      <c r="T6" t="s">
        <v>24</v>
      </c>
    </row>
    <row r="7" spans="1:21" x14ac:dyDescent="0.35">
      <c r="A7">
        <v>20269</v>
      </c>
      <c r="B7">
        <v>2024</v>
      </c>
      <c r="C7" t="s">
        <v>64</v>
      </c>
      <c r="D7" s="1">
        <v>45396</v>
      </c>
      <c r="E7" t="s">
        <v>20</v>
      </c>
      <c r="F7">
        <v>48</v>
      </c>
      <c r="G7">
        <v>1</v>
      </c>
      <c r="H7">
        <v>207</v>
      </c>
      <c r="I7" t="s">
        <v>45</v>
      </c>
      <c r="J7">
        <v>63</v>
      </c>
      <c r="K7">
        <v>0</v>
      </c>
      <c r="L7" t="s">
        <v>45</v>
      </c>
      <c r="M7" t="s">
        <v>42</v>
      </c>
      <c r="N7" t="s">
        <v>22</v>
      </c>
      <c r="O7">
        <v>0</v>
      </c>
      <c r="P7" t="s">
        <v>20</v>
      </c>
      <c r="Q7">
        <v>20</v>
      </c>
      <c r="R7">
        <v>0</v>
      </c>
      <c r="S7" t="s">
        <v>108</v>
      </c>
      <c r="T7" t="s">
        <v>66</v>
      </c>
    </row>
    <row r="8" spans="1:21" x14ac:dyDescent="0.35">
      <c r="A8">
        <v>20274</v>
      </c>
      <c r="B8">
        <v>2024</v>
      </c>
      <c r="C8" t="s">
        <v>57</v>
      </c>
      <c r="D8" s="1">
        <v>45401</v>
      </c>
      <c r="E8" t="s">
        <v>20</v>
      </c>
      <c r="F8">
        <v>51</v>
      </c>
      <c r="G8">
        <v>2</v>
      </c>
      <c r="H8">
        <v>177</v>
      </c>
      <c r="I8" t="s">
        <v>37</v>
      </c>
      <c r="J8">
        <v>54</v>
      </c>
      <c r="K8">
        <v>0</v>
      </c>
      <c r="L8" t="s">
        <v>37</v>
      </c>
      <c r="M8" t="s">
        <v>42</v>
      </c>
      <c r="N8" t="s">
        <v>22</v>
      </c>
      <c r="O8">
        <v>0</v>
      </c>
      <c r="P8" t="s">
        <v>37</v>
      </c>
      <c r="Q8">
        <v>0</v>
      </c>
      <c r="R8">
        <v>8</v>
      </c>
      <c r="S8" t="s">
        <v>114</v>
      </c>
      <c r="T8" t="s">
        <v>59</v>
      </c>
    </row>
    <row r="9" spans="1:21" x14ac:dyDescent="0.35">
      <c r="A9">
        <v>20279</v>
      </c>
      <c r="B9">
        <v>2024</v>
      </c>
      <c r="C9" t="s">
        <v>25</v>
      </c>
      <c r="D9" s="1">
        <v>45405</v>
      </c>
      <c r="E9" t="s">
        <v>20</v>
      </c>
      <c r="F9">
        <v>49</v>
      </c>
      <c r="G9">
        <v>2</v>
      </c>
      <c r="H9">
        <v>211</v>
      </c>
      <c r="I9" t="s">
        <v>37</v>
      </c>
      <c r="J9">
        <v>45</v>
      </c>
      <c r="K9">
        <v>2</v>
      </c>
      <c r="L9" t="s">
        <v>37</v>
      </c>
      <c r="M9" t="s">
        <v>42</v>
      </c>
      <c r="N9" t="s">
        <v>22</v>
      </c>
      <c r="O9">
        <v>0</v>
      </c>
      <c r="P9" t="s">
        <v>37</v>
      </c>
      <c r="Q9">
        <v>0</v>
      </c>
      <c r="R9">
        <v>6</v>
      </c>
      <c r="S9" t="s">
        <v>119</v>
      </c>
      <c r="T9" t="s">
        <v>24</v>
      </c>
    </row>
    <row r="10" spans="1:21" x14ac:dyDescent="0.35">
      <c r="A10">
        <v>20286</v>
      </c>
      <c r="B10">
        <v>2024</v>
      </c>
      <c r="C10" t="s">
        <v>25</v>
      </c>
      <c r="D10" s="1">
        <v>45410</v>
      </c>
      <c r="E10" t="s">
        <v>20</v>
      </c>
      <c r="F10">
        <v>50</v>
      </c>
      <c r="G10">
        <v>1</v>
      </c>
      <c r="H10">
        <v>213</v>
      </c>
      <c r="I10" t="s">
        <v>33</v>
      </c>
      <c r="J10">
        <v>53</v>
      </c>
      <c r="K10">
        <v>3</v>
      </c>
      <c r="L10" t="s">
        <v>33</v>
      </c>
      <c r="M10" t="s">
        <v>42</v>
      </c>
      <c r="N10" t="s">
        <v>22</v>
      </c>
      <c r="O10">
        <v>0</v>
      </c>
      <c r="P10" t="s">
        <v>20</v>
      </c>
      <c r="Q10">
        <v>78</v>
      </c>
      <c r="R10">
        <v>0</v>
      </c>
      <c r="S10" t="s">
        <v>124</v>
      </c>
      <c r="T10" t="s">
        <v>24</v>
      </c>
    </row>
    <row r="11" spans="1:21" x14ac:dyDescent="0.35">
      <c r="A11">
        <v>20289</v>
      </c>
      <c r="B11">
        <v>2024</v>
      </c>
      <c r="C11" t="s">
        <v>25</v>
      </c>
      <c r="D11" s="1">
        <v>45413</v>
      </c>
      <c r="E11" t="s">
        <v>20</v>
      </c>
      <c r="F11">
        <v>55</v>
      </c>
      <c r="G11">
        <v>0</v>
      </c>
      <c r="H11">
        <v>163</v>
      </c>
      <c r="I11" t="s">
        <v>26</v>
      </c>
      <c r="J11">
        <v>52</v>
      </c>
      <c r="K11">
        <v>1</v>
      </c>
      <c r="L11" t="s">
        <v>26</v>
      </c>
      <c r="M11" t="s">
        <v>42</v>
      </c>
      <c r="N11" t="s">
        <v>22</v>
      </c>
      <c r="O11">
        <v>0</v>
      </c>
      <c r="P11" t="s">
        <v>26</v>
      </c>
      <c r="Q11">
        <v>0</v>
      </c>
      <c r="R11">
        <v>7</v>
      </c>
      <c r="S11" t="s">
        <v>126</v>
      </c>
      <c r="T11" t="s">
        <v>24</v>
      </c>
    </row>
    <row r="12" spans="1:21" x14ac:dyDescent="0.35">
      <c r="A12">
        <v>20293</v>
      </c>
      <c r="B12">
        <v>2024</v>
      </c>
      <c r="C12" t="s">
        <v>131</v>
      </c>
      <c r="D12" s="1">
        <v>45417</v>
      </c>
      <c r="E12" t="s">
        <v>20</v>
      </c>
      <c r="F12">
        <v>60</v>
      </c>
      <c r="G12">
        <v>1</v>
      </c>
      <c r="H12">
        <v>168</v>
      </c>
      <c r="I12" t="s">
        <v>26</v>
      </c>
      <c r="J12">
        <v>47</v>
      </c>
      <c r="K12">
        <v>2</v>
      </c>
      <c r="L12" t="s">
        <v>26</v>
      </c>
      <c r="M12" t="s">
        <v>42</v>
      </c>
      <c r="N12" t="s">
        <v>22</v>
      </c>
      <c r="O12">
        <v>0</v>
      </c>
      <c r="P12" t="s">
        <v>20</v>
      </c>
      <c r="Q12">
        <v>28</v>
      </c>
      <c r="R12">
        <v>0</v>
      </c>
      <c r="S12" t="s">
        <v>102</v>
      </c>
      <c r="T12" t="s">
        <v>132</v>
      </c>
    </row>
    <row r="13" spans="1:21" x14ac:dyDescent="0.35">
      <c r="A13">
        <v>20299</v>
      </c>
      <c r="B13">
        <v>2024</v>
      </c>
      <c r="C13" t="s">
        <v>43</v>
      </c>
      <c r="D13" s="1">
        <v>45422</v>
      </c>
      <c r="E13" t="s">
        <v>20</v>
      </c>
      <c r="F13">
        <v>43</v>
      </c>
      <c r="G13">
        <v>3</v>
      </c>
      <c r="H13">
        <v>232</v>
      </c>
      <c r="I13" t="s">
        <v>44</v>
      </c>
      <c r="J13">
        <v>58</v>
      </c>
      <c r="K13">
        <v>0</v>
      </c>
      <c r="L13" t="s">
        <v>20</v>
      </c>
      <c r="M13" t="s">
        <v>42</v>
      </c>
      <c r="N13" t="s">
        <v>22</v>
      </c>
      <c r="O13">
        <v>0</v>
      </c>
      <c r="P13" t="s">
        <v>44</v>
      </c>
      <c r="Q13">
        <v>35</v>
      </c>
      <c r="R13">
        <v>0</v>
      </c>
      <c r="S13" t="s">
        <v>136</v>
      </c>
      <c r="T13" t="s">
        <v>47</v>
      </c>
    </row>
    <row r="14" spans="1:21" x14ac:dyDescent="0.35">
      <c r="A14">
        <v>20301</v>
      </c>
      <c r="B14">
        <v>2024</v>
      </c>
      <c r="C14" t="s">
        <v>25</v>
      </c>
      <c r="D14" s="1">
        <v>45424</v>
      </c>
      <c r="E14" t="s">
        <v>20</v>
      </c>
      <c r="F14">
        <v>56</v>
      </c>
      <c r="G14">
        <v>1</v>
      </c>
      <c r="H14">
        <v>142</v>
      </c>
      <c r="I14" t="s">
        <v>38</v>
      </c>
      <c r="J14">
        <v>42</v>
      </c>
      <c r="K14">
        <v>0</v>
      </c>
      <c r="L14" t="s">
        <v>38</v>
      </c>
      <c r="M14" t="s">
        <v>41</v>
      </c>
      <c r="N14" t="s">
        <v>22</v>
      </c>
      <c r="O14">
        <v>0</v>
      </c>
      <c r="P14" t="s">
        <v>20</v>
      </c>
      <c r="Q14">
        <v>0</v>
      </c>
      <c r="R14">
        <v>5</v>
      </c>
      <c r="S14" t="s">
        <v>137</v>
      </c>
      <c r="T14" t="s">
        <v>24</v>
      </c>
      <c r="U14" t="s">
        <v>24</v>
      </c>
    </row>
    <row r="15" spans="1:21" x14ac:dyDescent="0.35">
      <c r="A15">
        <v>20308</v>
      </c>
      <c r="B15">
        <v>2024</v>
      </c>
      <c r="C15" t="s">
        <v>48</v>
      </c>
      <c r="D15" s="1">
        <v>45430</v>
      </c>
      <c r="E15" t="s">
        <v>20</v>
      </c>
      <c r="F15">
        <v>58</v>
      </c>
      <c r="G15">
        <v>2</v>
      </c>
      <c r="H15">
        <v>219</v>
      </c>
      <c r="I15" t="s">
        <v>21</v>
      </c>
      <c r="J15">
        <v>42</v>
      </c>
      <c r="K15">
        <v>0</v>
      </c>
      <c r="L15" t="s">
        <v>20</v>
      </c>
      <c r="M15" t="s">
        <v>42</v>
      </c>
      <c r="N15" t="s">
        <v>22</v>
      </c>
      <c r="O15">
        <v>0</v>
      </c>
      <c r="P15" t="s">
        <v>21</v>
      </c>
      <c r="Q15">
        <v>27</v>
      </c>
      <c r="R15">
        <v>0</v>
      </c>
      <c r="S15" t="s">
        <v>143</v>
      </c>
      <c r="T15" t="s">
        <v>50</v>
      </c>
    </row>
    <row r="20" spans="5:10" x14ac:dyDescent="0.35">
      <c r="E20" t="s">
        <v>68</v>
      </c>
      <c r="F20">
        <f>SUM(F2:F19)</f>
        <v>733</v>
      </c>
      <c r="I20" t="s">
        <v>88</v>
      </c>
      <c r="J20">
        <f>SUM(J2:J19)</f>
        <v>737</v>
      </c>
    </row>
    <row r="21" spans="5:10" x14ac:dyDescent="0.35">
      <c r="E21" t="s">
        <v>73</v>
      </c>
      <c r="F21">
        <f>SUM(G2:G19)</f>
        <v>19</v>
      </c>
      <c r="I21" t="s">
        <v>91</v>
      </c>
      <c r="J21">
        <f>SUM(K2:K19)</f>
        <v>15</v>
      </c>
    </row>
    <row r="22" spans="5:10" x14ac:dyDescent="0.35">
      <c r="E22" t="s">
        <v>89</v>
      </c>
      <c r="F22">
        <f>COUNT(F2:F19)</f>
        <v>14</v>
      </c>
      <c r="I22" t="s">
        <v>135</v>
      </c>
      <c r="J22">
        <f>COUNTIF(K2:K19,0)</f>
        <v>6</v>
      </c>
    </row>
    <row r="23" spans="5:10" x14ac:dyDescent="0.35">
      <c r="E23" t="s">
        <v>96</v>
      </c>
      <c r="F23">
        <f>COUNTIF(G2:G19,0)</f>
        <v>1</v>
      </c>
    </row>
    <row r="24" spans="5:10" x14ac:dyDescent="0.35">
      <c r="E24" t="s">
        <v>112</v>
      </c>
      <c r="F24">
        <f>MAX(F2:F19)</f>
        <v>69</v>
      </c>
    </row>
    <row r="25" spans="5:10" x14ac:dyDescent="0.35">
      <c r="E25" t="s">
        <v>144</v>
      </c>
      <c r="F25">
        <f>COUNTIF(F2:F19,0)</f>
        <v>0</v>
      </c>
    </row>
    <row r="26" spans="5:10" x14ac:dyDescent="0.35">
      <c r="F26">
        <f>F22-F25</f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205A-161C-4AA9-8F33-235131B59CA7}">
  <dimension ref="A1:T28"/>
  <sheetViews>
    <sheetView workbookViewId="0">
      <selection activeCell="K11" sqref="K11"/>
    </sheetView>
  </sheetViews>
  <sheetFormatPr defaultRowHeight="14.5" x14ac:dyDescent="0.35"/>
  <cols>
    <col min="4" max="4" width="11.63281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20244</v>
      </c>
      <c r="B2">
        <v>2024</v>
      </c>
      <c r="C2" t="s">
        <v>36</v>
      </c>
      <c r="D2" s="1">
        <v>45375</v>
      </c>
      <c r="E2" t="s">
        <v>38</v>
      </c>
      <c r="F2">
        <v>54</v>
      </c>
      <c r="G2">
        <v>2</v>
      </c>
      <c r="H2">
        <v>194</v>
      </c>
      <c r="I2" t="s">
        <v>37</v>
      </c>
      <c r="J2">
        <v>47</v>
      </c>
      <c r="K2">
        <v>3</v>
      </c>
      <c r="L2" t="s">
        <v>38</v>
      </c>
      <c r="M2" t="s">
        <v>41</v>
      </c>
      <c r="N2" t="s">
        <v>22</v>
      </c>
      <c r="O2">
        <v>0</v>
      </c>
      <c r="P2" t="s">
        <v>38</v>
      </c>
      <c r="Q2">
        <v>20</v>
      </c>
      <c r="R2">
        <v>0</v>
      </c>
      <c r="S2" t="s">
        <v>39</v>
      </c>
      <c r="T2" t="s">
        <v>40</v>
      </c>
    </row>
    <row r="3" spans="1:20" x14ac:dyDescent="0.35">
      <c r="A3">
        <v>20249</v>
      </c>
      <c r="B3">
        <v>2024</v>
      </c>
      <c r="C3" t="s">
        <v>36</v>
      </c>
      <c r="D3" s="1">
        <v>45379</v>
      </c>
      <c r="E3" t="s">
        <v>38</v>
      </c>
      <c r="F3">
        <v>31</v>
      </c>
      <c r="G3">
        <v>2</v>
      </c>
      <c r="H3">
        <v>186</v>
      </c>
      <c r="I3" t="s">
        <v>27</v>
      </c>
      <c r="J3">
        <v>59</v>
      </c>
      <c r="K3">
        <v>2</v>
      </c>
      <c r="L3" t="s">
        <v>27</v>
      </c>
      <c r="M3" t="s">
        <v>42</v>
      </c>
      <c r="N3" t="s">
        <v>22</v>
      </c>
      <c r="O3">
        <v>0</v>
      </c>
      <c r="P3" t="s">
        <v>38</v>
      </c>
      <c r="Q3">
        <v>12</v>
      </c>
      <c r="R3">
        <v>0</v>
      </c>
      <c r="S3" t="s">
        <v>55</v>
      </c>
      <c r="T3" t="s">
        <v>40</v>
      </c>
    </row>
    <row r="4" spans="1:20" x14ac:dyDescent="0.35">
      <c r="A4">
        <v>20254</v>
      </c>
      <c r="B4">
        <v>2024</v>
      </c>
      <c r="C4" t="s">
        <v>64</v>
      </c>
      <c r="D4" s="1">
        <v>45383</v>
      </c>
      <c r="E4" t="s">
        <v>38</v>
      </c>
      <c r="F4">
        <v>46</v>
      </c>
      <c r="G4">
        <v>2</v>
      </c>
      <c r="H4">
        <v>126</v>
      </c>
      <c r="I4" t="s">
        <v>45</v>
      </c>
      <c r="J4">
        <v>46</v>
      </c>
      <c r="K4">
        <v>2</v>
      </c>
      <c r="L4" t="s">
        <v>38</v>
      </c>
      <c r="M4" t="s">
        <v>42</v>
      </c>
      <c r="N4" t="s">
        <v>22</v>
      </c>
      <c r="O4">
        <v>0</v>
      </c>
      <c r="P4" t="s">
        <v>38</v>
      </c>
      <c r="Q4">
        <v>0</v>
      </c>
      <c r="R4">
        <v>6</v>
      </c>
      <c r="S4" t="s">
        <v>65</v>
      </c>
      <c r="T4" t="s">
        <v>66</v>
      </c>
    </row>
    <row r="5" spans="1:20" x14ac:dyDescent="0.35">
      <c r="A5">
        <v>20259</v>
      </c>
      <c r="B5">
        <v>2024</v>
      </c>
      <c r="C5" t="s">
        <v>36</v>
      </c>
      <c r="D5" s="1">
        <v>45388</v>
      </c>
      <c r="E5" t="s">
        <v>38</v>
      </c>
      <c r="F5">
        <v>54</v>
      </c>
      <c r="G5">
        <v>1</v>
      </c>
      <c r="H5">
        <v>184</v>
      </c>
      <c r="I5" t="s">
        <v>21</v>
      </c>
      <c r="J5">
        <v>53</v>
      </c>
      <c r="K5">
        <v>0</v>
      </c>
      <c r="L5" t="s">
        <v>38</v>
      </c>
      <c r="M5" t="s">
        <v>42</v>
      </c>
      <c r="N5" t="s">
        <v>22</v>
      </c>
      <c r="O5">
        <v>0</v>
      </c>
      <c r="P5" t="s">
        <v>38</v>
      </c>
      <c r="Q5">
        <v>0</v>
      </c>
      <c r="R5">
        <v>6</v>
      </c>
      <c r="S5" t="s">
        <v>99</v>
      </c>
      <c r="T5" t="s">
        <v>40</v>
      </c>
    </row>
    <row r="6" spans="1:20" x14ac:dyDescent="0.35">
      <c r="A6">
        <v>20264</v>
      </c>
      <c r="B6">
        <v>2024</v>
      </c>
      <c r="C6" t="s">
        <v>36</v>
      </c>
      <c r="D6" s="1">
        <v>45392</v>
      </c>
      <c r="E6" t="s">
        <v>38</v>
      </c>
      <c r="F6">
        <v>43</v>
      </c>
      <c r="G6">
        <v>2</v>
      </c>
      <c r="H6">
        <v>197</v>
      </c>
      <c r="I6" t="s">
        <v>44</v>
      </c>
      <c r="J6">
        <v>44</v>
      </c>
      <c r="K6">
        <v>0</v>
      </c>
      <c r="L6" t="s">
        <v>44</v>
      </c>
      <c r="M6" t="s">
        <v>42</v>
      </c>
      <c r="N6" t="s">
        <v>22</v>
      </c>
      <c r="O6">
        <v>0</v>
      </c>
      <c r="P6" t="s">
        <v>44</v>
      </c>
      <c r="Q6">
        <v>0</v>
      </c>
      <c r="R6">
        <v>3</v>
      </c>
      <c r="S6" t="s">
        <v>104</v>
      </c>
      <c r="T6" t="s">
        <v>40</v>
      </c>
    </row>
    <row r="7" spans="1:20" x14ac:dyDescent="0.35">
      <c r="A7">
        <v>20267</v>
      </c>
      <c r="B7">
        <v>2024</v>
      </c>
      <c r="C7" t="s">
        <v>30</v>
      </c>
      <c r="D7" s="1">
        <v>45395</v>
      </c>
      <c r="E7" t="s">
        <v>38</v>
      </c>
      <c r="F7">
        <v>43</v>
      </c>
      <c r="G7">
        <v>0</v>
      </c>
      <c r="H7">
        <v>148</v>
      </c>
      <c r="I7" t="s">
        <v>26</v>
      </c>
      <c r="J7">
        <v>38</v>
      </c>
      <c r="K7">
        <v>1</v>
      </c>
      <c r="L7" t="s">
        <v>38</v>
      </c>
      <c r="M7" t="s">
        <v>42</v>
      </c>
      <c r="N7" t="s">
        <v>22</v>
      </c>
      <c r="O7">
        <v>0</v>
      </c>
      <c r="P7" t="s">
        <v>38</v>
      </c>
      <c r="Q7">
        <v>0</v>
      </c>
      <c r="R7">
        <v>3</v>
      </c>
      <c r="S7" t="s">
        <v>107</v>
      </c>
      <c r="T7" t="s">
        <v>29</v>
      </c>
    </row>
    <row r="8" spans="1:20" x14ac:dyDescent="0.35">
      <c r="A8">
        <v>20271</v>
      </c>
      <c r="B8">
        <v>2024</v>
      </c>
      <c r="C8" t="s">
        <v>31</v>
      </c>
      <c r="D8" s="1">
        <v>45398</v>
      </c>
      <c r="E8" t="s">
        <v>38</v>
      </c>
      <c r="F8">
        <v>76</v>
      </c>
      <c r="G8">
        <v>2</v>
      </c>
      <c r="H8">
        <v>224</v>
      </c>
      <c r="I8" t="s">
        <v>32</v>
      </c>
      <c r="J8">
        <v>56</v>
      </c>
      <c r="K8">
        <v>1</v>
      </c>
      <c r="L8" t="s">
        <v>38</v>
      </c>
      <c r="M8" t="s">
        <v>42</v>
      </c>
      <c r="N8" t="s">
        <v>22</v>
      </c>
      <c r="O8">
        <v>0</v>
      </c>
      <c r="P8" t="s">
        <v>38</v>
      </c>
      <c r="Q8">
        <v>0</v>
      </c>
      <c r="R8">
        <v>2</v>
      </c>
      <c r="S8" t="s">
        <v>99</v>
      </c>
      <c r="T8" t="s">
        <v>35</v>
      </c>
    </row>
    <row r="9" spans="1:20" x14ac:dyDescent="0.35">
      <c r="A9">
        <v>20278</v>
      </c>
      <c r="B9">
        <v>2024</v>
      </c>
      <c r="C9" t="s">
        <v>36</v>
      </c>
      <c r="D9" s="1">
        <v>45404</v>
      </c>
      <c r="E9" t="s">
        <v>38</v>
      </c>
      <c r="F9">
        <v>61</v>
      </c>
      <c r="G9">
        <v>0</v>
      </c>
      <c r="H9">
        <v>180</v>
      </c>
      <c r="I9" t="s">
        <v>45</v>
      </c>
      <c r="J9">
        <v>45</v>
      </c>
      <c r="K9">
        <v>3</v>
      </c>
      <c r="L9" t="s">
        <v>45</v>
      </c>
      <c r="M9" t="s">
        <v>41</v>
      </c>
      <c r="N9" t="s">
        <v>22</v>
      </c>
      <c r="O9">
        <v>0</v>
      </c>
      <c r="P9" t="s">
        <v>38</v>
      </c>
      <c r="Q9">
        <v>0</v>
      </c>
      <c r="R9">
        <v>9</v>
      </c>
      <c r="S9" t="s">
        <v>118</v>
      </c>
      <c r="T9" t="s">
        <v>40</v>
      </c>
    </row>
    <row r="10" spans="1:20" x14ac:dyDescent="0.35">
      <c r="A10">
        <v>20284</v>
      </c>
      <c r="B10">
        <v>2024</v>
      </c>
      <c r="C10" t="s">
        <v>57</v>
      </c>
      <c r="D10" s="1">
        <v>45409</v>
      </c>
      <c r="E10" t="s">
        <v>38</v>
      </c>
      <c r="F10">
        <v>60</v>
      </c>
      <c r="G10">
        <v>1</v>
      </c>
      <c r="H10">
        <v>197</v>
      </c>
      <c r="I10" t="s">
        <v>37</v>
      </c>
      <c r="J10">
        <v>46</v>
      </c>
      <c r="K10">
        <v>2</v>
      </c>
      <c r="L10" t="s">
        <v>38</v>
      </c>
      <c r="M10" t="s">
        <v>42</v>
      </c>
      <c r="N10" t="s">
        <v>22</v>
      </c>
      <c r="O10">
        <v>0</v>
      </c>
      <c r="P10" t="s">
        <v>38</v>
      </c>
      <c r="Q10">
        <v>0</v>
      </c>
      <c r="R10">
        <v>7</v>
      </c>
      <c r="S10" t="s">
        <v>39</v>
      </c>
      <c r="T10" t="s">
        <v>59</v>
      </c>
    </row>
    <row r="11" spans="1:20" x14ac:dyDescent="0.35">
      <c r="A11">
        <v>20290</v>
      </c>
      <c r="B11">
        <v>2024</v>
      </c>
      <c r="C11" t="s">
        <v>52</v>
      </c>
      <c r="D11" s="1">
        <v>45414</v>
      </c>
      <c r="E11" t="s">
        <v>38</v>
      </c>
      <c r="F11">
        <v>60</v>
      </c>
      <c r="G11">
        <v>2</v>
      </c>
      <c r="H11">
        <v>202</v>
      </c>
      <c r="I11" t="s">
        <v>33</v>
      </c>
      <c r="J11">
        <v>37</v>
      </c>
      <c r="K11">
        <v>2</v>
      </c>
      <c r="L11" t="s">
        <v>33</v>
      </c>
      <c r="M11" t="s">
        <v>41</v>
      </c>
      <c r="N11" t="s">
        <v>22</v>
      </c>
      <c r="O11">
        <v>0</v>
      </c>
      <c r="P11" t="s">
        <v>33</v>
      </c>
      <c r="Q11">
        <v>1</v>
      </c>
      <c r="R11">
        <v>0</v>
      </c>
      <c r="S11" t="s">
        <v>127</v>
      </c>
      <c r="T11" t="s">
        <v>53</v>
      </c>
    </row>
    <row r="12" spans="1:20" x14ac:dyDescent="0.35">
      <c r="A12">
        <v>20296</v>
      </c>
      <c r="B12">
        <v>2024</v>
      </c>
      <c r="C12" t="s">
        <v>115</v>
      </c>
      <c r="D12" s="1">
        <v>45419</v>
      </c>
      <c r="E12" t="s">
        <v>38</v>
      </c>
      <c r="F12">
        <v>67</v>
      </c>
      <c r="G12">
        <v>2</v>
      </c>
      <c r="H12">
        <v>222</v>
      </c>
      <c r="I12" t="s">
        <v>27</v>
      </c>
      <c r="J12">
        <v>78</v>
      </c>
      <c r="K12">
        <v>2</v>
      </c>
      <c r="L12" t="s">
        <v>38</v>
      </c>
      <c r="M12" t="s">
        <v>42</v>
      </c>
      <c r="N12" t="s">
        <v>22</v>
      </c>
      <c r="O12">
        <v>0</v>
      </c>
      <c r="P12" t="s">
        <v>27</v>
      </c>
      <c r="Q12">
        <v>20</v>
      </c>
      <c r="R12">
        <v>0</v>
      </c>
      <c r="S12" t="s">
        <v>106</v>
      </c>
      <c r="T12" t="s">
        <v>116</v>
      </c>
    </row>
    <row r="13" spans="1:20" x14ac:dyDescent="0.35">
      <c r="A13">
        <v>20301</v>
      </c>
      <c r="B13">
        <v>2024</v>
      </c>
      <c r="C13" t="s">
        <v>25</v>
      </c>
      <c r="D13" s="1">
        <v>45424</v>
      </c>
      <c r="E13" t="s">
        <v>38</v>
      </c>
      <c r="F13">
        <v>42</v>
      </c>
      <c r="G13">
        <v>0</v>
      </c>
      <c r="H13">
        <v>142</v>
      </c>
      <c r="I13" t="s">
        <v>20</v>
      </c>
      <c r="J13">
        <v>56</v>
      </c>
      <c r="K13">
        <v>1</v>
      </c>
      <c r="L13" t="s">
        <v>38</v>
      </c>
      <c r="M13" t="s">
        <v>41</v>
      </c>
      <c r="N13" t="s">
        <v>22</v>
      </c>
      <c r="O13">
        <v>0</v>
      </c>
      <c r="P13" t="s">
        <v>20</v>
      </c>
      <c r="Q13">
        <v>0</v>
      </c>
      <c r="R13">
        <v>5</v>
      </c>
      <c r="S13" t="s">
        <v>137</v>
      </c>
      <c r="T13" t="s">
        <v>24</v>
      </c>
    </row>
    <row r="14" spans="1:20" x14ac:dyDescent="0.35">
      <c r="A14">
        <v>20305</v>
      </c>
      <c r="B14">
        <v>2024</v>
      </c>
      <c r="C14" t="s">
        <v>140</v>
      </c>
      <c r="D14" s="1">
        <v>45427</v>
      </c>
      <c r="E14" t="s">
        <v>38</v>
      </c>
      <c r="F14">
        <v>38</v>
      </c>
      <c r="G14">
        <v>1</v>
      </c>
      <c r="H14">
        <v>145</v>
      </c>
      <c r="I14" t="s">
        <v>26</v>
      </c>
      <c r="J14">
        <v>39</v>
      </c>
      <c r="K14">
        <v>3</v>
      </c>
      <c r="L14" t="s">
        <v>38</v>
      </c>
      <c r="M14" t="s">
        <v>41</v>
      </c>
      <c r="N14" t="s">
        <v>22</v>
      </c>
      <c r="O14">
        <v>0</v>
      </c>
      <c r="P14" t="s">
        <v>26</v>
      </c>
      <c r="Q14">
        <v>0</v>
      </c>
      <c r="R14">
        <v>5</v>
      </c>
      <c r="S14" t="s">
        <v>28</v>
      </c>
      <c r="T14" t="s">
        <v>141</v>
      </c>
    </row>
    <row r="15" spans="1:20" x14ac:dyDescent="0.35">
      <c r="A15">
        <v>20310</v>
      </c>
      <c r="B15">
        <v>2024</v>
      </c>
      <c r="C15" t="s">
        <v>140</v>
      </c>
      <c r="D15" s="1">
        <v>45431</v>
      </c>
      <c r="E15" t="s">
        <v>38</v>
      </c>
      <c r="F15">
        <v>0</v>
      </c>
      <c r="G15">
        <v>0</v>
      </c>
      <c r="I15" t="s">
        <v>32</v>
      </c>
      <c r="J15">
        <v>0</v>
      </c>
      <c r="K15">
        <v>0</v>
      </c>
    </row>
    <row r="16" spans="1:20" x14ac:dyDescent="0.35">
      <c r="A16">
        <v>20312</v>
      </c>
      <c r="B16">
        <v>2024</v>
      </c>
      <c r="C16" t="s">
        <v>43</v>
      </c>
      <c r="D16" s="1">
        <v>45434</v>
      </c>
      <c r="E16" t="s">
        <v>38</v>
      </c>
      <c r="F16">
        <v>47</v>
      </c>
      <c r="G16">
        <v>1</v>
      </c>
      <c r="H16">
        <v>173</v>
      </c>
      <c r="I16" t="s">
        <v>21</v>
      </c>
      <c r="J16">
        <v>50</v>
      </c>
      <c r="K16">
        <v>1</v>
      </c>
      <c r="L16" t="s">
        <v>38</v>
      </c>
      <c r="M16" t="s">
        <v>42</v>
      </c>
      <c r="N16" t="s">
        <v>22</v>
      </c>
      <c r="O16">
        <v>0</v>
      </c>
      <c r="P16" t="s">
        <v>38</v>
      </c>
      <c r="Q16">
        <v>0</v>
      </c>
      <c r="R16">
        <v>4</v>
      </c>
      <c r="S16" t="s">
        <v>148</v>
      </c>
      <c r="T16" t="s">
        <v>47</v>
      </c>
    </row>
    <row r="17" spans="1:20" x14ac:dyDescent="0.35">
      <c r="A17">
        <v>20313</v>
      </c>
      <c r="B17">
        <v>2024</v>
      </c>
      <c r="C17" t="s">
        <v>25</v>
      </c>
      <c r="D17" s="1">
        <v>45436</v>
      </c>
      <c r="E17" t="s">
        <v>38</v>
      </c>
      <c r="F17">
        <v>51</v>
      </c>
      <c r="G17">
        <v>1</v>
      </c>
      <c r="H17">
        <v>176</v>
      </c>
      <c r="I17" t="s">
        <v>33</v>
      </c>
      <c r="J17">
        <v>68</v>
      </c>
      <c r="K17">
        <v>3</v>
      </c>
      <c r="L17" t="s">
        <v>38</v>
      </c>
      <c r="M17" t="s">
        <v>42</v>
      </c>
      <c r="N17" t="s">
        <v>22</v>
      </c>
      <c r="O17">
        <v>0</v>
      </c>
      <c r="P17" t="s">
        <v>33</v>
      </c>
      <c r="Q17">
        <v>36</v>
      </c>
      <c r="R17">
        <v>0</v>
      </c>
      <c r="S17" t="s">
        <v>153</v>
      </c>
      <c r="T17" t="s">
        <v>24</v>
      </c>
    </row>
    <row r="22" spans="1:20" x14ac:dyDescent="0.35">
      <c r="E22" t="s">
        <v>69</v>
      </c>
      <c r="F22">
        <f>SUM(F2:F19)</f>
        <v>773</v>
      </c>
      <c r="I22" t="s">
        <v>88</v>
      </c>
      <c r="J22">
        <f>SUM(J2:J20)</f>
        <v>762</v>
      </c>
    </row>
    <row r="23" spans="1:20" x14ac:dyDescent="0.35">
      <c r="E23" t="s">
        <v>73</v>
      </c>
      <c r="F23">
        <f>SUM(G2:G21)</f>
        <v>19</v>
      </c>
      <c r="I23" t="s">
        <v>91</v>
      </c>
      <c r="J23">
        <f>SUM(K2:K21)</f>
        <v>26</v>
      </c>
    </row>
    <row r="24" spans="1:20" x14ac:dyDescent="0.35">
      <c r="E24" t="s">
        <v>89</v>
      </c>
      <c r="F24">
        <f>COUNT(F2:F21)</f>
        <v>16</v>
      </c>
      <c r="I24" t="s">
        <v>135</v>
      </c>
      <c r="J24">
        <f>COUNTIF(K2:K21,0)</f>
        <v>3</v>
      </c>
    </row>
    <row r="25" spans="1:20" x14ac:dyDescent="0.35">
      <c r="E25" t="s">
        <v>96</v>
      </c>
      <c r="F25">
        <f>COUNTIF(G2:G21,0)</f>
        <v>4</v>
      </c>
    </row>
    <row r="26" spans="1:20" x14ac:dyDescent="0.35">
      <c r="E26" t="s">
        <v>112</v>
      </c>
      <c r="F26">
        <f>MAX(F2:F21)</f>
        <v>76</v>
      </c>
    </row>
    <row r="27" spans="1:20" x14ac:dyDescent="0.35">
      <c r="E27" t="s">
        <v>144</v>
      </c>
      <c r="F27">
        <f>COUNTIF(F2:F21,0)</f>
        <v>1</v>
      </c>
    </row>
    <row r="28" spans="1:20" x14ac:dyDescent="0.35">
      <c r="F28">
        <f>F24-F27</f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CDDD-EAC2-40D3-837D-590FFC4986C0}">
  <dimension ref="A1:T28"/>
  <sheetViews>
    <sheetView workbookViewId="0">
      <selection activeCell="K2" sqref="K2"/>
    </sheetView>
  </sheetViews>
  <sheetFormatPr defaultRowHeight="14.5" x14ac:dyDescent="0.35"/>
  <cols>
    <col min="4" max="4" width="11.363281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20253</v>
      </c>
      <c r="B2">
        <v>2024</v>
      </c>
      <c r="C2" t="s">
        <v>61</v>
      </c>
      <c r="D2" s="1">
        <v>45382</v>
      </c>
      <c r="E2" t="s">
        <v>27</v>
      </c>
      <c r="F2">
        <v>62</v>
      </c>
      <c r="G2">
        <v>0</v>
      </c>
      <c r="H2">
        <v>192</v>
      </c>
      <c r="I2" t="s">
        <v>20</v>
      </c>
      <c r="J2">
        <v>32</v>
      </c>
      <c r="K2">
        <v>2</v>
      </c>
      <c r="L2" t="s">
        <v>27</v>
      </c>
      <c r="M2" t="s">
        <v>41</v>
      </c>
      <c r="N2" t="s">
        <v>22</v>
      </c>
      <c r="O2">
        <v>0</v>
      </c>
      <c r="P2" t="s">
        <v>27</v>
      </c>
      <c r="Q2">
        <v>20</v>
      </c>
      <c r="R2">
        <v>0</v>
      </c>
      <c r="S2" t="s">
        <v>62</v>
      </c>
      <c r="T2" t="s">
        <v>63</v>
      </c>
    </row>
    <row r="3" spans="1:20" x14ac:dyDescent="0.35">
      <c r="A3">
        <v>20242</v>
      </c>
      <c r="B3">
        <v>2024</v>
      </c>
      <c r="C3" t="s">
        <v>30</v>
      </c>
      <c r="D3" s="1">
        <v>45374</v>
      </c>
      <c r="E3" t="s">
        <v>27</v>
      </c>
      <c r="F3">
        <v>54</v>
      </c>
      <c r="G3">
        <v>1</v>
      </c>
      <c r="H3">
        <v>175</v>
      </c>
      <c r="I3" t="s">
        <v>26</v>
      </c>
      <c r="J3">
        <v>60</v>
      </c>
      <c r="K3">
        <v>2</v>
      </c>
      <c r="L3" t="s">
        <v>26</v>
      </c>
      <c r="M3" t="s">
        <v>42</v>
      </c>
      <c r="N3" t="s">
        <v>22</v>
      </c>
      <c r="O3">
        <v>0</v>
      </c>
      <c r="P3" t="s">
        <v>26</v>
      </c>
      <c r="Q3">
        <v>0</v>
      </c>
      <c r="R3">
        <v>4</v>
      </c>
      <c r="S3" t="s">
        <v>28</v>
      </c>
      <c r="T3" t="s">
        <v>29</v>
      </c>
    </row>
    <row r="4" spans="1:20" x14ac:dyDescent="0.35">
      <c r="A4">
        <v>20249</v>
      </c>
      <c r="B4">
        <v>2024</v>
      </c>
      <c r="C4" t="s">
        <v>36</v>
      </c>
      <c r="D4" s="1">
        <v>45379</v>
      </c>
      <c r="E4" t="s">
        <v>27</v>
      </c>
      <c r="F4">
        <v>59</v>
      </c>
      <c r="G4">
        <v>2</v>
      </c>
      <c r="H4">
        <v>186</v>
      </c>
      <c r="I4" t="s">
        <v>38</v>
      </c>
      <c r="J4">
        <v>31</v>
      </c>
      <c r="K4">
        <v>2</v>
      </c>
      <c r="L4" t="s">
        <v>27</v>
      </c>
      <c r="M4" t="s">
        <v>42</v>
      </c>
      <c r="N4" t="s">
        <v>22</v>
      </c>
      <c r="O4">
        <v>0</v>
      </c>
      <c r="P4" t="s">
        <v>38</v>
      </c>
      <c r="Q4">
        <v>12</v>
      </c>
      <c r="R4">
        <v>0</v>
      </c>
      <c r="S4" t="s">
        <v>55</v>
      </c>
      <c r="T4" t="s">
        <v>40</v>
      </c>
    </row>
    <row r="5" spans="1:20" x14ac:dyDescent="0.35">
      <c r="A5">
        <v>20256</v>
      </c>
      <c r="B5">
        <v>2024</v>
      </c>
      <c r="C5" t="s">
        <v>61</v>
      </c>
      <c r="D5" s="1">
        <v>45385</v>
      </c>
      <c r="E5" t="s">
        <v>27</v>
      </c>
      <c r="F5">
        <v>51</v>
      </c>
      <c r="G5">
        <v>4</v>
      </c>
      <c r="H5">
        <v>273</v>
      </c>
      <c r="I5" t="s">
        <v>32</v>
      </c>
      <c r="J5">
        <v>88</v>
      </c>
      <c r="K5">
        <v>1</v>
      </c>
      <c r="L5" t="s">
        <v>32</v>
      </c>
      <c r="M5" t="s">
        <v>41</v>
      </c>
      <c r="N5" t="s">
        <v>22</v>
      </c>
      <c r="O5">
        <v>0</v>
      </c>
      <c r="P5" t="s">
        <v>32</v>
      </c>
      <c r="Q5">
        <v>106</v>
      </c>
      <c r="R5">
        <v>0</v>
      </c>
      <c r="S5" t="s">
        <v>56</v>
      </c>
      <c r="T5" t="s">
        <v>63</v>
      </c>
    </row>
    <row r="6" spans="1:20" x14ac:dyDescent="0.35">
      <c r="A6">
        <v>20260</v>
      </c>
      <c r="B6">
        <v>2024</v>
      </c>
      <c r="C6" t="s">
        <v>64</v>
      </c>
      <c r="D6" s="1">
        <v>45389</v>
      </c>
      <c r="E6" t="s">
        <v>27</v>
      </c>
      <c r="F6">
        <v>46</v>
      </c>
      <c r="G6">
        <v>1</v>
      </c>
      <c r="H6">
        <v>235</v>
      </c>
      <c r="I6" t="s">
        <v>45</v>
      </c>
      <c r="J6">
        <v>75</v>
      </c>
      <c r="K6">
        <v>0</v>
      </c>
      <c r="L6" t="s">
        <v>27</v>
      </c>
      <c r="M6" t="s">
        <v>42</v>
      </c>
      <c r="N6" t="s">
        <v>22</v>
      </c>
      <c r="O6">
        <v>0</v>
      </c>
      <c r="P6" t="s">
        <v>45</v>
      </c>
      <c r="Q6">
        <v>29</v>
      </c>
      <c r="R6">
        <v>0</v>
      </c>
      <c r="S6" t="s">
        <v>100</v>
      </c>
      <c r="T6" t="s">
        <v>66</v>
      </c>
    </row>
    <row r="7" spans="1:20" x14ac:dyDescent="0.35">
      <c r="A7">
        <v>20266</v>
      </c>
      <c r="B7">
        <v>2024</v>
      </c>
      <c r="C7" t="s">
        <v>57</v>
      </c>
      <c r="D7" s="1">
        <v>45394</v>
      </c>
      <c r="E7" t="s">
        <v>27</v>
      </c>
      <c r="F7">
        <v>62</v>
      </c>
      <c r="G7">
        <v>1</v>
      </c>
      <c r="H7">
        <v>168</v>
      </c>
      <c r="I7" t="s">
        <v>37</v>
      </c>
      <c r="J7">
        <v>57</v>
      </c>
      <c r="K7">
        <v>2</v>
      </c>
      <c r="L7" t="s">
        <v>37</v>
      </c>
      <c r="M7" t="s">
        <v>41</v>
      </c>
      <c r="N7" t="s">
        <v>22</v>
      </c>
      <c r="O7">
        <v>0</v>
      </c>
      <c r="P7" t="s">
        <v>27</v>
      </c>
      <c r="Q7">
        <v>0</v>
      </c>
      <c r="R7">
        <v>6</v>
      </c>
      <c r="S7" t="s">
        <v>106</v>
      </c>
      <c r="T7" t="s">
        <v>59</v>
      </c>
    </row>
    <row r="8" spans="1:20" x14ac:dyDescent="0.35">
      <c r="A8">
        <v>20272</v>
      </c>
      <c r="B8">
        <v>2024</v>
      </c>
      <c r="C8" t="s">
        <v>43</v>
      </c>
      <c r="D8" s="1">
        <v>45399</v>
      </c>
      <c r="E8" t="s">
        <v>27</v>
      </c>
      <c r="F8">
        <v>67</v>
      </c>
      <c r="G8">
        <v>4</v>
      </c>
      <c r="H8">
        <v>89</v>
      </c>
      <c r="I8" t="s">
        <v>44</v>
      </c>
      <c r="J8">
        <v>30</v>
      </c>
      <c r="K8">
        <v>4</v>
      </c>
      <c r="L8" t="s">
        <v>27</v>
      </c>
      <c r="M8" t="s">
        <v>42</v>
      </c>
      <c r="N8" t="s">
        <v>22</v>
      </c>
      <c r="O8">
        <v>0</v>
      </c>
      <c r="P8" t="s">
        <v>27</v>
      </c>
      <c r="Q8">
        <v>0</v>
      </c>
      <c r="R8">
        <v>6</v>
      </c>
      <c r="S8" t="s">
        <v>111</v>
      </c>
      <c r="T8" t="s">
        <v>47</v>
      </c>
    </row>
    <row r="9" spans="1:20" x14ac:dyDescent="0.35">
      <c r="A9">
        <v>20275</v>
      </c>
      <c r="B9">
        <v>2024</v>
      </c>
      <c r="C9" t="s">
        <v>115</v>
      </c>
      <c r="D9" s="1">
        <v>45402</v>
      </c>
      <c r="E9" t="s">
        <v>27</v>
      </c>
      <c r="F9">
        <v>88</v>
      </c>
      <c r="G9">
        <v>2</v>
      </c>
      <c r="H9">
        <v>267</v>
      </c>
      <c r="I9" t="s">
        <v>33</v>
      </c>
      <c r="J9">
        <v>125</v>
      </c>
      <c r="K9">
        <v>0</v>
      </c>
      <c r="L9" t="s">
        <v>27</v>
      </c>
      <c r="M9" t="s">
        <v>42</v>
      </c>
      <c r="N9" t="s">
        <v>22</v>
      </c>
      <c r="O9">
        <v>0</v>
      </c>
      <c r="P9" t="s">
        <v>33</v>
      </c>
      <c r="Q9">
        <v>67</v>
      </c>
      <c r="R9">
        <v>0</v>
      </c>
      <c r="S9" t="s">
        <v>110</v>
      </c>
      <c r="T9" t="s">
        <v>116</v>
      </c>
    </row>
    <row r="10" spans="1:20" x14ac:dyDescent="0.35">
      <c r="A10">
        <v>20280</v>
      </c>
      <c r="B10">
        <v>2024</v>
      </c>
      <c r="C10" t="s">
        <v>115</v>
      </c>
      <c r="D10" s="1">
        <v>45406</v>
      </c>
      <c r="E10" t="s">
        <v>27</v>
      </c>
      <c r="F10">
        <v>44</v>
      </c>
      <c r="G10">
        <v>3</v>
      </c>
      <c r="H10">
        <v>225</v>
      </c>
      <c r="I10" t="s">
        <v>44</v>
      </c>
      <c r="J10">
        <v>67</v>
      </c>
      <c r="K10">
        <v>1</v>
      </c>
      <c r="L10" t="s">
        <v>44</v>
      </c>
      <c r="M10" t="s">
        <v>42</v>
      </c>
      <c r="N10" t="s">
        <v>22</v>
      </c>
      <c r="O10">
        <v>0</v>
      </c>
      <c r="P10" t="s">
        <v>27</v>
      </c>
      <c r="Q10">
        <v>4</v>
      </c>
      <c r="R10">
        <v>0</v>
      </c>
      <c r="S10" t="s">
        <v>111</v>
      </c>
      <c r="T10" t="s">
        <v>116</v>
      </c>
    </row>
    <row r="11" spans="1:20" x14ac:dyDescent="0.35">
      <c r="A11">
        <v>20283</v>
      </c>
      <c r="B11">
        <v>2024</v>
      </c>
      <c r="C11" t="s">
        <v>115</v>
      </c>
      <c r="D11" s="1">
        <v>45409</v>
      </c>
      <c r="E11" t="s">
        <v>27</v>
      </c>
      <c r="F11">
        <v>92</v>
      </c>
      <c r="G11">
        <v>0</v>
      </c>
      <c r="H11">
        <v>258</v>
      </c>
      <c r="I11" t="s">
        <v>45</v>
      </c>
      <c r="J11">
        <v>65</v>
      </c>
      <c r="K11">
        <v>3</v>
      </c>
      <c r="L11" t="s">
        <v>45</v>
      </c>
      <c r="M11" t="s">
        <v>42</v>
      </c>
      <c r="N11" t="s">
        <v>22</v>
      </c>
      <c r="O11">
        <v>0</v>
      </c>
      <c r="P11" t="s">
        <v>27</v>
      </c>
      <c r="Q11">
        <v>10</v>
      </c>
      <c r="R11">
        <v>0</v>
      </c>
      <c r="S11" t="s">
        <v>122</v>
      </c>
      <c r="T11" t="s">
        <v>116</v>
      </c>
    </row>
    <row r="12" spans="1:20" x14ac:dyDescent="0.35">
      <c r="A12">
        <v>20287</v>
      </c>
      <c r="B12">
        <v>2024</v>
      </c>
      <c r="C12" t="s">
        <v>31</v>
      </c>
      <c r="D12" s="1">
        <v>45411</v>
      </c>
      <c r="E12" t="s">
        <v>27</v>
      </c>
      <c r="F12">
        <v>67</v>
      </c>
      <c r="G12">
        <v>3</v>
      </c>
      <c r="H12">
        <v>154</v>
      </c>
      <c r="I12" t="s">
        <v>32</v>
      </c>
      <c r="J12">
        <v>79</v>
      </c>
      <c r="K12">
        <v>0</v>
      </c>
      <c r="L12" t="s">
        <v>27</v>
      </c>
      <c r="M12" t="s">
        <v>41</v>
      </c>
      <c r="N12" t="s">
        <v>22</v>
      </c>
      <c r="O12">
        <v>0</v>
      </c>
      <c r="P12" t="s">
        <v>32</v>
      </c>
      <c r="Q12">
        <v>0</v>
      </c>
      <c r="R12">
        <v>7</v>
      </c>
      <c r="S12" t="s">
        <v>125</v>
      </c>
      <c r="T12" t="s">
        <v>35</v>
      </c>
    </row>
    <row r="13" spans="1:20" x14ac:dyDescent="0.35">
      <c r="A13">
        <v>20296</v>
      </c>
      <c r="B13">
        <v>2024</v>
      </c>
      <c r="C13" t="s">
        <v>115</v>
      </c>
      <c r="D13" s="1">
        <v>45419</v>
      </c>
      <c r="E13" t="s">
        <v>27</v>
      </c>
      <c r="F13">
        <v>78</v>
      </c>
      <c r="G13">
        <v>2</v>
      </c>
      <c r="H13">
        <v>222</v>
      </c>
      <c r="I13" t="s">
        <v>38</v>
      </c>
      <c r="J13">
        <v>67</v>
      </c>
      <c r="K13">
        <v>2</v>
      </c>
      <c r="L13" t="s">
        <v>38</v>
      </c>
      <c r="M13" t="s">
        <v>42</v>
      </c>
      <c r="N13" t="s">
        <v>22</v>
      </c>
      <c r="O13">
        <v>0</v>
      </c>
      <c r="P13" t="s">
        <v>27</v>
      </c>
      <c r="Q13">
        <v>20</v>
      </c>
      <c r="R13">
        <v>0</v>
      </c>
      <c r="S13" t="s">
        <v>106</v>
      </c>
      <c r="T13" t="s">
        <v>116</v>
      </c>
    </row>
    <row r="14" spans="1:20" x14ac:dyDescent="0.35">
      <c r="A14">
        <v>20302</v>
      </c>
      <c r="B14">
        <v>2024</v>
      </c>
      <c r="C14" t="s">
        <v>48</v>
      </c>
      <c r="D14" s="1">
        <v>45424</v>
      </c>
      <c r="E14" t="s">
        <v>27</v>
      </c>
      <c r="F14">
        <v>54</v>
      </c>
      <c r="G14">
        <v>4</v>
      </c>
      <c r="H14">
        <v>188</v>
      </c>
      <c r="I14" t="s">
        <v>21</v>
      </c>
      <c r="J14">
        <v>61</v>
      </c>
      <c r="K14">
        <v>2</v>
      </c>
      <c r="L14" t="s">
        <v>27</v>
      </c>
      <c r="M14" t="s">
        <v>42</v>
      </c>
      <c r="N14" t="s">
        <v>22</v>
      </c>
      <c r="O14">
        <v>0</v>
      </c>
      <c r="P14" t="s">
        <v>21</v>
      </c>
      <c r="Q14">
        <v>47</v>
      </c>
      <c r="R14">
        <v>0</v>
      </c>
      <c r="S14" t="s">
        <v>138</v>
      </c>
      <c r="T14" t="s">
        <v>50</v>
      </c>
    </row>
    <row r="15" spans="1:20" x14ac:dyDescent="0.35">
      <c r="A15">
        <v>20304</v>
      </c>
      <c r="B15">
        <v>2024</v>
      </c>
      <c r="C15" t="s">
        <v>115</v>
      </c>
      <c r="D15" s="1">
        <v>45426</v>
      </c>
      <c r="E15" t="s">
        <v>27</v>
      </c>
      <c r="F15">
        <v>73</v>
      </c>
      <c r="G15">
        <v>1</v>
      </c>
      <c r="H15">
        <v>209</v>
      </c>
      <c r="I15" t="s">
        <v>37</v>
      </c>
      <c r="J15">
        <v>59</v>
      </c>
      <c r="K15">
        <v>4</v>
      </c>
      <c r="L15" t="s">
        <v>37</v>
      </c>
      <c r="M15" t="s">
        <v>42</v>
      </c>
      <c r="N15" t="s">
        <v>22</v>
      </c>
      <c r="O15">
        <v>0</v>
      </c>
      <c r="P15" t="s">
        <v>27</v>
      </c>
      <c r="Q15">
        <v>19</v>
      </c>
      <c r="R15">
        <v>0</v>
      </c>
      <c r="S15" t="s">
        <v>139</v>
      </c>
      <c r="T15" t="s">
        <v>116</v>
      </c>
    </row>
    <row r="22" spans="5:10" x14ac:dyDescent="0.35">
      <c r="E22" t="s">
        <v>68</v>
      </c>
      <c r="F22">
        <f>SUM(F2:F19)</f>
        <v>897</v>
      </c>
      <c r="I22" t="s">
        <v>88</v>
      </c>
      <c r="J22">
        <f>SUM(J2:J21)</f>
        <v>896</v>
      </c>
    </row>
    <row r="23" spans="5:10" x14ac:dyDescent="0.35">
      <c r="E23" t="s">
        <v>73</v>
      </c>
      <c r="F23">
        <f>SUM(G2:G21)</f>
        <v>28</v>
      </c>
      <c r="I23" t="s">
        <v>91</v>
      </c>
      <c r="J23">
        <f>SUM(K2:K21)</f>
        <v>25</v>
      </c>
    </row>
    <row r="24" spans="5:10" x14ac:dyDescent="0.35">
      <c r="E24" t="s">
        <v>89</v>
      </c>
      <c r="F24">
        <f>COUNT(F2:F21)</f>
        <v>14</v>
      </c>
      <c r="I24" t="s">
        <v>135</v>
      </c>
      <c r="J24">
        <f>COUNTIF(K2:K21,0)</f>
        <v>3</v>
      </c>
    </row>
    <row r="25" spans="5:10" x14ac:dyDescent="0.35">
      <c r="E25" t="s">
        <v>96</v>
      </c>
      <c r="F25">
        <f>COUNTIF(G2:G21,0)</f>
        <v>2</v>
      </c>
    </row>
    <row r="26" spans="5:10" x14ac:dyDescent="0.35">
      <c r="E26" t="s">
        <v>112</v>
      </c>
      <c r="F26">
        <f>MAX(F2:F21)</f>
        <v>92</v>
      </c>
    </row>
    <row r="27" spans="5:10" x14ac:dyDescent="0.35">
      <c r="E27" t="s">
        <v>144</v>
      </c>
      <c r="F27">
        <f>COUNTIF(F2:F21,0)</f>
        <v>0</v>
      </c>
    </row>
    <row r="28" spans="5:10" x14ac:dyDescent="0.35">
      <c r="F28">
        <f>F24-F27</f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F1C4-336A-4A05-AFBC-D2F5C1652494}">
  <dimension ref="A1:T26"/>
  <sheetViews>
    <sheetView workbookViewId="0">
      <selection activeCell="I19" sqref="I19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20243</v>
      </c>
      <c r="B2">
        <v>2024</v>
      </c>
      <c r="C2" t="s">
        <v>31</v>
      </c>
      <c r="D2" s="1">
        <v>45374</v>
      </c>
      <c r="E2" t="s">
        <v>32</v>
      </c>
      <c r="F2">
        <v>43</v>
      </c>
      <c r="G2">
        <v>3</v>
      </c>
      <c r="H2">
        <v>209</v>
      </c>
      <c r="I2" t="s">
        <v>33</v>
      </c>
      <c r="J2">
        <v>65</v>
      </c>
      <c r="K2">
        <v>1</v>
      </c>
      <c r="L2" t="s">
        <v>33</v>
      </c>
      <c r="M2" t="s">
        <v>42</v>
      </c>
      <c r="N2" t="s">
        <v>22</v>
      </c>
      <c r="O2">
        <v>0</v>
      </c>
      <c r="P2" t="s">
        <v>32</v>
      </c>
      <c r="Q2">
        <v>4</v>
      </c>
      <c r="R2">
        <v>0</v>
      </c>
      <c r="S2" t="s">
        <v>34</v>
      </c>
      <c r="T2" t="s">
        <v>35</v>
      </c>
    </row>
    <row r="3" spans="1:20" x14ac:dyDescent="0.35">
      <c r="A3">
        <v>20250</v>
      </c>
      <c r="B3">
        <v>2024</v>
      </c>
      <c r="C3" t="s">
        <v>48</v>
      </c>
      <c r="D3" s="1">
        <v>45380</v>
      </c>
      <c r="E3" t="s">
        <v>32</v>
      </c>
      <c r="F3">
        <v>85</v>
      </c>
      <c r="G3">
        <v>0</v>
      </c>
      <c r="H3">
        <v>183</v>
      </c>
      <c r="I3" t="s">
        <v>21</v>
      </c>
      <c r="J3">
        <v>61</v>
      </c>
      <c r="K3">
        <v>1</v>
      </c>
      <c r="L3" t="s">
        <v>32</v>
      </c>
      <c r="M3" t="s">
        <v>42</v>
      </c>
      <c r="N3" t="s">
        <v>22</v>
      </c>
      <c r="O3">
        <v>0</v>
      </c>
      <c r="P3" t="s">
        <v>32</v>
      </c>
      <c r="Q3">
        <v>0</v>
      </c>
      <c r="R3">
        <v>7</v>
      </c>
      <c r="S3" t="s">
        <v>56</v>
      </c>
      <c r="T3" t="s">
        <v>50</v>
      </c>
    </row>
    <row r="4" spans="1:20" x14ac:dyDescent="0.35">
      <c r="A4">
        <v>20256</v>
      </c>
      <c r="B4">
        <v>2024</v>
      </c>
      <c r="C4" t="s">
        <v>61</v>
      </c>
      <c r="D4" s="1">
        <v>45385</v>
      </c>
      <c r="E4" t="s">
        <v>32</v>
      </c>
      <c r="F4">
        <v>88</v>
      </c>
      <c r="G4">
        <v>1</v>
      </c>
      <c r="H4">
        <v>273</v>
      </c>
      <c r="I4" t="s">
        <v>27</v>
      </c>
      <c r="J4">
        <v>51</v>
      </c>
      <c r="K4">
        <v>4</v>
      </c>
      <c r="L4" t="s">
        <v>32</v>
      </c>
      <c r="M4" t="s">
        <v>41</v>
      </c>
      <c r="N4" t="s">
        <v>22</v>
      </c>
      <c r="O4">
        <v>0</v>
      </c>
      <c r="P4" t="s">
        <v>32</v>
      </c>
      <c r="Q4">
        <v>106</v>
      </c>
      <c r="R4">
        <v>0</v>
      </c>
      <c r="S4" t="s">
        <v>56</v>
      </c>
      <c r="T4" t="s">
        <v>63</v>
      </c>
    </row>
    <row r="5" spans="1:20" x14ac:dyDescent="0.35">
      <c r="A5">
        <v>20262</v>
      </c>
      <c r="B5">
        <v>2024</v>
      </c>
      <c r="C5" t="s">
        <v>25</v>
      </c>
      <c r="D5" s="1">
        <v>45390</v>
      </c>
      <c r="E5" t="s">
        <v>32</v>
      </c>
      <c r="F5">
        <v>56</v>
      </c>
      <c r="G5">
        <v>1</v>
      </c>
      <c r="H5">
        <v>138</v>
      </c>
      <c r="I5" t="s">
        <v>20</v>
      </c>
      <c r="J5">
        <v>52</v>
      </c>
      <c r="K5">
        <v>1</v>
      </c>
      <c r="L5" t="s">
        <v>20</v>
      </c>
      <c r="M5" t="s">
        <v>42</v>
      </c>
      <c r="N5" t="s">
        <v>22</v>
      </c>
      <c r="O5">
        <v>0</v>
      </c>
      <c r="P5" t="s">
        <v>20</v>
      </c>
      <c r="Q5">
        <v>0</v>
      </c>
      <c r="R5">
        <v>7</v>
      </c>
      <c r="S5" t="s">
        <v>102</v>
      </c>
      <c r="T5" t="s">
        <v>24</v>
      </c>
    </row>
    <row r="6" spans="1:20" x14ac:dyDescent="0.35">
      <c r="A6">
        <v>20268</v>
      </c>
      <c r="B6">
        <v>2024</v>
      </c>
      <c r="C6" t="s">
        <v>31</v>
      </c>
      <c r="D6" s="1">
        <v>45396</v>
      </c>
      <c r="E6" t="s">
        <v>32</v>
      </c>
      <c r="F6">
        <v>58</v>
      </c>
      <c r="G6">
        <v>2</v>
      </c>
      <c r="H6">
        <v>162</v>
      </c>
      <c r="I6" t="s">
        <v>37</v>
      </c>
      <c r="J6">
        <v>49</v>
      </c>
      <c r="K6">
        <v>2</v>
      </c>
      <c r="L6" t="s">
        <v>32</v>
      </c>
      <c r="M6" t="s">
        <v>42</v>
      </c>
      <c r="N6" t="s">
        <v>22</v>
      </c>
      <c r="O6">
        <v>0</v>
      </c>
      <c r="P6" t="s">
        <v>32</v>
      </c>
      <c r="Q6">
        <v>0</v>
      </c>
      <c r="R6">
        <v>8</v>
      </c>
      <c r="S6" t="s">
        <v>109</v>
      </c>
      <c r="T6" t="s">
        <v>35</v>
      </c>
    </row>
    <row r="7" spans="1:20" x14ac:dyDescent="0.35">
      <c r="A7">
        <v>20271</v>
      </c>
      <c r="B7">
        <v>2024</v>
      </c>
      <c r="C7" t="s">
        <v>31</v>
      </c>
      <c r="D7" s="1">
        <v>45398</v>
      </c>
      <c r="E7" t="s">
        <v>32</v>
      </c>
      <c r="F7">
        <v>56</v>
      </c>
      <c r="G7">
        <v>1</v>
      </c>
      <c r="H7">
        <v>224</v>
      </c>
      <c r="I7" t="s">
        <v>38</v>
      </c>
      <c r="J7">
        <v>76</v>
      </c>
      <c r="K7">
        <v>2</v>
      </c>
      <c r="L7" t="s">
        <v>38</v>
      </c>
      <c r="M7" t="s">
        <v>42</v>
      </c>
      <c r="N7" t="s">
        <v>22</v>
      </c>
      <c r="O7">
        <v>0</v>
      </c>
      <c r="P7" t="s">
        <v>38</v>
      </c>
      <c r="Q7">
        <v>0</v>
      </c>
      <c r="R7">
        <v>2</v>
      </c>
      <c r="S7" t="s">
        <v>99</v>
      </c>
      <c r="T7" t="s">
        <v>35</v>
      </c>
    </row>
    <row r="8" spans="1:20" x14ac:dyDescent="0.35">
      <c r="A8">
        <v>20276</v>
      </c>
      <c r="B8">
        <v>2024</v>
      </c>
      <c r="C8" t="s">
        <v>31</v>
      </c>
      <c r="D8" s="1">
        <v>45403</v>
      </c>
      <c r="E8" t="s">
        <v>32</v>
      </c>
      <c r="F8">
        <v>75</v>
      </c>
      <c r="G8">
        <v>3</v>
      </c>
      <c r="H8">
        <v>223</v>
      </c>
      <c r="I8" t="s">
        <v>21</v>
      </c>
      <c r="J8">
        <v>74</v>
      </c>
      <c r="K8">
        <v>2</v>
      </c>
      <c r="L8" t="s">
        <v>21</v>
      </c>
      <c r="M8" t="s">
        <v>42</v>
      </c>
      <c r="N8" t="s">
        <v>22</v>
      </c>
      <c r="O8">
        <v>0</v>
      </c>
      <c r="P8" t="s">
        <v>32</v>
      </c>
      <c r="Q8">
        <v>1</v>
      </c>
      <c r="R8">
        <v>0</v>
      </c>
      <c r="S8" t="s">
        <v>34</v>
      </c>
      <c r="T8" t="s">
        <v>35</v>
      </c>
    </row>
    <row r="9" spans="1:20" x14ac:dyDescent="0.35">
      <c r="A9">
        <v>20282</v>
      </c>
      <c r="B9">
        <v>2024</v>
      </c>
      <c r="C9" t="s">
        <v>31</v>
      </c>
      <c r="D9" s="1">
        <v>45408</v>
      </c>
      <c r="E9" t="s">
        <v>32</v>
      </c>
      <c r="F9">
        <v>76</v>
      </c>
      <c r="G9">
        <v>0</v>
      </c>
      <c r="H9">
        <v>262</v>
      </c>
      <c r="I9" t="s">
        <v>26</v>
      </c>
      <c r="J9">
        <v>93</v>
      </c>
      <c r="K9">
        <v>1</v>
      </c>
      <c r="L9" t="s">
        <v>26</v>
      </c>
      <c r="M9" t="s">
        <v>42</v>
      </c>
      <c r="N9" t="s">
        <v>22</v>
      </c>
      <c r="O9">
        <v>0</v>
      </c>
      <c r="P9" t="s">
        <v>26</v>
      </c>
      <c r="Q9">
        <v>0</v>
      </c>
      <c r="R9">
        <v>8</v>
      </c>
      <c r="S9" t="s">
        <v>121</v>
      </c>
      <c r="T9" t="s">
        <v>35</v>
      </c>
    </row>
    <row r="10" spans="1:20" x14ac:dyDescent="0.35">
      <c r="A10">
        <v>20287</v>
      </c>
      <c r="B10">
        <v>2024</v>
      </c>
      <c r="C10" t="s">
        <v>31</v>
      </c>
      <c r="D10" s="1">
        <v>45411</v>
      </c>
      <c r="E10" t="s">
        <v>32</v>
      </c>
      <c r="F10">
        <v>79</v>
      </c>
      <c r="G10">
        <v>0</v>
      </c>
      <c r="H10">
        <v>154</v>
      </c>
      <c r="I10" t="s">
        <v>27</v>
      </c>
      <c r="J10">
        <v>67</v>
      </c>
      <c r="K10">
        <v>3</v>
      </c>
      <c r="L10" t="s">
        <v>27</v>
      </c>
      <c r="M10" t="s">
        <v>41</v>
      </c>
      <c r="N10" t="s">
        <v>22</v>
      </c>
      <c r="O10">
        <v>0</v>
      </c>
      <c r="P10" t="s">
        <v>32</v>
      </c>
      <c r="Q10">
        <v>0</v>
      </c>
      <c r="R10">
        <v>7</v>
      </c>
      <c r="S10" t="s">
        <v>125</v>
      </c>
      <c r="T10" t="s">
        <v>35</v>
      </c>
    </row>
    <row r="11" spans="1:20" x14ac:dyDescent="0.35">
      <c r="A11">
        <v>20291</v>
      </c>
      <c r="B11">
        <v>2024</v>
      </c>
      <c r="C11" t="s">
        <v>64</v>
      </c>
      <c r="D11" s="1">
        <v>45415</v>
      </c>
      <c r="E11" t="s">
        <v>32</v>
      </c>
      <c r="F11">
        <v>57</v>
      </c>
      <c r="G11">
        <v>4</v>
      </c>
      <c r="H11">
        <v>170</v>
      </c>
      <c r="I11" t="s">
        <v>45</v>
      </c>
      <c r="J11">
        <v>46</v>
      </c>
      <c r="K11">
        <v>3</v>
      </c>
      <c r="L11" t="s">
        <v>45</v>
      </c>
      <c r="M11" t="s">
        <v>42</v>
      </c>
      <c r="N11" t="s">
        <v>22</v>
      </c>
      <c r="O11">
        <v>0</v>
      </c>
      <c r="P11" t="s">
        <v>32</v>
      </c>
      <c r="Q11">
        <v>24</v>
      </c>
      <c r="R11">
        <v>0</v>
      </c>
      <c r="S11" t="s">
        <v>128</v>
      </c>
      <c r="T11" t="s">
        <v>66</v>
      </c>
    </row>
    <row r="12" spans="1:20" x14ac:dyDescent="0.35">
      <c r="A12">
        <v>20294</v>
      </c>
      <c r="B12">
        <v>2024</v>
      </c>
      <c r="C12" t="s">
        <v>57</v>
      </c>
      <c r="D12" s="1">
        <v>45417</v>
      </c>
      <c r="E12" t="s">
        <v>32</v>
      </c>
      <c r="F12">
        <v>70</v>
      </c>
      <c r="G12">
        <v>1</v>
      </c>
      <c r="H12">
        <v>236</v>
      </c>
      <c r="I12" t="s">
        <v>37</v>
      </c>
      <c r="J12">
        <v>55</v>
      </c>
      <c r="K12">
        <v>1</v>
      </c>
      <c r="L12" t="s">
        <v>37</v>
      </c>
      <c r="M12" t="s">
        <v>42</v>
      </c>
      <c r="N12" t="s">
        <v>22</v>
      </c>
      <c r="O12">
        <v>0</v>
      </c>
      <c r="P12" t="s">
        <v>32</v>
      </c>
      <c r="Q12">
        <v>98</v>
      </c>
      <c r="R12">
        <v>0</v>
      </c>
      <c r="S12" t="s">
        <v>56</v>
      </c>
      <c r="T12" t="s">
        <v>59</v>
      </c>
    </row>
    <row r="13" spans="1:20" x14ac:dyDescent="0.35">
      <c r="A13">
        <v>20300</v>
      </c>
      <c r="B13">
        <v>2024</v>
      </c>
      <c r="C13" t="s">
        <v>31</v>
      </c>
      <c r="D13" s="1">
        <v>45423</v>
      </c>
      <c r="E13" t="s">
        <v>32</v>
      </c>
      <c r="F13">
        <v>45</v>
      </c>
      <c r="G13">
        <v>3</v>
      </c>
      <c r="H13">
        <v>158</v>
      </c>
      <c r="I13" t="s">
        <v>45</v>
      </c>
      <c r="J13">
        <v>59</v>
      </c>
      <c r="K13">
        <v>0</v>
      </c>
      <c r="L13" t="s">
        <v>45</v>
      </c>
      <c r="M13" t="s">
        <v>42</v>
      </c>
      <c r="N13" t="s">
        <v>22</v>
      </c>
      <c r="O13">
        <v>0</v>
      </c>
      <c r="P13" t="s">
        <v>32</v>
      </c>
      <c r="Q13">
        <v>18</v>
      </c>
      <c r="R13">
        <v>0</v>
      </c>
      <c r="S13" t="s">
        <v>125</v>
      </c>
      <c r="T13" t="s">
        <v>35</v>
      </c>
    </row>
    <row r="14" spans="1:20" x14ac:dyDescent="0.35">
      <c r="A14">
        <v>20303</v>
      </c>
      <c r="B14">
        <v>2024</v>
      </c>
      <c r="C14" t="s">
        <v>43</v>
      </c>
      <c r="D14" s="1">
        <v>45425</v>
      </c>
      <c r="E14" t="s">
        <v>32</v>
      </c>
      <c r="F14">
        <v>0</v>
      </c>
      <c r="I14" t="s">
        <v>44</v>
      </c>
      <c r="J14">
        <v>0</v>
      </c>
    </row>
    <row r="15" spans="1:20" x14ac:dyDescent="0.35">
      <c r="A15">
        <v>20310</v>
      </c>
      <c r="B15">
        <v>2024</v>
      </c>
      <c r="C15" t="s">
        <v>140</v>
      </c>
      <c r="D15" s="1">
        <v>45431</v>
      </c>
      <c r="E15" t="s">
        <v>32</v>
      </c>
      <c r="F15">
        <v>0</v>
      </c>
      <c r="G15">
        <v>0</v>
      </c>
      <c r="I15" t="s">
        <v>38</v>
      </c>
      <c r="J15">
        <v>0</v>
      </c>
      <c r="K15">
        <v>0</v>
      </c>
    </row>
    <row r="16" spans="1:20" x14ac:dyDescent="0.35">
      <c r="A16">
        <v>20311</v>
      </c>
      <c r="B16">
        <v>2024</v>
      </c>
      <c r="C16" t="s">
        <v>43</v>
      </c>
      <c r="D16" s="1">
        <v>45433</v>
      </c>
      <c r="E16" t="s">
        <v>32</v>
      </c>
      <c r="F16">
        <v>63</v>
      </c>
      <c r="G16">
        <v>1</v>
      </c>
      <c r="H16">
        <v>160</v>
      </c>
      <c r="I16" t="s">
        <v>33</v>
      </c>
      <c r="J16">
        <v>45</v>
      </c>
      <c r="K16">
        <v>4</v>
      </c>
      <c r="L16" t="s">
        <v>33</v>
      </c>
      <c r="M16" t="s">
        <v>41</v>
      </c>
      <c r="N16" t="s">
        <v>22</v>
      </c>
      <c r="O16">
        <v>0</v>
      </c>
      <c r="P16" t="s">
        <v>32</v>
      </c>
      <c r="Q16">
        <v>0</v>
      </c>
      <c r="R16">
        <v>8</v>
      </c>
      <c r="S16" t="s">
        <v>147</v>
      </c>
      <c r="T16" t="s">
        <v>47</v>
      </c>
    </row>
    <row r="17" spans="1:20" x14ac:dyDescent="0.35">
      <c r="A17">
        <v>20314</v>
      </c>
      <c r="B17">
        <v>2024</v>
      </c>
      <c r="C17" t="s">
        <v>25</v>
      </c>
      <c r="D17" s="1">
        <v>45438</v>
      </c>
      <c r="E17" t="s">
        <v>32</v>
      </c>
      <c r="F17">
        <v>72</v>
      </c>
      <c r="G17">
        <v>1</v>
      </c>
      <c r="H17">
        <v>114</v>
      </c>
      <c r="I17" t="s">
        <v>33</v>
      </c>
      <c r="J17">
        <v>40</v>
      </c>
      <c r="K17">
        <v>3</v>
      </c>
      <c r="L17" t="s">
        <v>33</v>
      </c>
      <c r="M17" t="s">
        <v>41</v>
      </c>
      <c r="N17" t="s">
        <v>22</v>
      </c>
      <c r="O17">
        <v>0</v>
      </c>
      <c r="P17" t="s">
        <v>32</v>
      </c>
      <c r="Q17">
        <v>0</v>
      </c>
      <c r="R17">
        <v>8</v>
      </c>
      <c r="S17" t="s">
        <v>147</v>
      </c>
      <c r="T17" t="s">
        <v>24</v>
      </c>
    </row>
    <row r="20" spans="1:20" x14ac:dyDescent="0.35">
      <c r="E20" t="s">
        <v>69</v>
      </c>
      <c r="F20">
        <f>SUM(F2:F18)</f>
        <v>923</v>
      </c>
      <c r="I20" t="s">
        <v>88</v>
      </c>
      <c r="J20">
        <f>SUM(J2:J18)</f>
        <v>833</v>
      </c>
    </row>
    <row r="21" spans="1:20" x14ac:dyDescent="0.35">
      <c r="E21" t="s">
        <v>73</v>
      </c>
      <c r="F21">
        <f>SUM(G2:G19)</f>
        <v>21</v>
      </c>
      <c r="I21" t="s">
        <v>91</v>
      </c>
      <c r="J21">
        <f>SUM(K2:K19)</f>
        <v>28</v>
      </c>
    </row>
    <row r="22" spans="1:20" x14ac:dyDescent="0.35">
      <c r="E22" t="s">
        <v>89</v>
      </c>
      <c r="F22">
        <f>COUNT(F2:F19)</f>
        <v>16</v>
      </c>
      <c r="I22" t="s">
        <v>135</v>
      </c>
      <c r="J22">
        <f>COUNTIF(K2:K19,0)</f>
        <v>2</v>
      </c>
    </row>
    <row r="23" spans="1:20" x14ac:dyDescent="0.35">
      <c r="E23" t="s">
        <v>96</v>
      </c>
      <c r="F23">
        <v>3</v>
      </c>
    </row>
    <row r="24" spans="1:20" x14ac:dyDescent="0.35">
      <c r="E24" t="s">
        <v>112</v>
      </c>
      <c r="F24">
        <f>MAX(F2:F19)</f>
        <v>88</v>
      </c>
    </row>
    <row r="25" spans="1:20" x14ac:dyDescent="0.35">
      <c r="E25" t="s">
        <v>144</v>
      </c>
      <c r="F25">
        <f>COUNTIF(F2:F19,0)</f>
        <v>2</v>
      </c>
    </row>
    <row r="26" spans="1:20" x14ac:dyDescent="0.35">
      <c r="F26">
        <f>F22-F25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2E2F8-4993-44DB-A0D3-0A8B4AB41AF8}">
  <dimension ref="A1:L11"/>
  <sheetViews>
    <sheetView zoomScaleNormal="100" workbookViewId="0">
      <selection activeCell="E12" sqref="E12"/>
    </sheetView>
  </sheetViews>
  <sheetFormatPr defaultRowHeight="14.5" x14ac:dyDescent="0.35"/>
  <cols>
    <col min="9" max="9" width="13.08984375" customWidth="1"/>
    <col min="11" max="11" width="12.36328125" customWidth="1"/>
    <col min="12" max="12" width="8.7265625" customWidth="1"/>
  </cols>
  <sheetData>
    <row r="1" spans="1:12" ht="29" customHeight="1" thickBot="1" x14ac:dyDescent="0.4">
      <c r="A1" s="2" t="s">
        <v>70</v>
      </c>
      <c r="B1" s="2" t="s">
        <v>71</v>
      </c>
      <c r="C1" s="2" t="s">
        <v>144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129</v>
      </c>
      <c r="J1" s="2" t="s">
        <v>77</v>
      </c>
      <c r="K1" s="2" t="s">
        <v>78</v>
      </c>
      <c r="L1" s="2" t="s">
        <v>113</v>
      </c>
    </row>
    <row r="2" spans="1:12" x14ac:dyDescent="0.35">
      <c r="A2" s="3" t="s">
        <v>79</v>
      </c>
      <c r="B2" s="4">
        <f>SRH!F27</f>
        <v>16</v>
      </c>
      <c r="C2" s="13">
        <f>SRH!F26</f>
        <v>1</v>
      </c>
      <c r="D2" s="5">
        <f>SRH!F21</f>
        <v>1073</v>
      </c>
      <c r="E2" s="4">
        <f>SRH!F22</f>
        <v>29</v>
      </c>
      <c r="F2" s="6">
        <f>AVERAGE(Table4[[#This Row],[Runs Scored]]/Table4[[#This Row],[No. of Matches]])</f>
        <v>67.0625</v>
      </c>
      <c r="G2" s="4">
        <f>Table4[[#This Row],[No. of Matches]]*6</f>
        <v>96</v>
      </c>
      <c r="H2" s="7">
        <f>Table4[[#This Row],[Runs Scored]]/Table4[[#This Row],[Overs Played]]</f>
        <v>11.177083333333334</v>
      </c>
      <c r="I2" s="4">
        <f>SRH!F24</f>
        <v>4</v>
      </c>
      <c r="J2" s="4">
        <f>Table4[[#This Row],[Overs Played]]*6</f>
        <v>576</v>
      </c>
      <c r="K2">
        <f>(Table4[[#This Row],[Runs Scored]]/Table4[[#This Row],[Balls Played]])*100</f>
        <v>186.28472222222223</v>
      </c>
      <c r="L2">
        <f>SRH!F25</f>
        <v>125</v>
      </c>
    </row>
    <row r="3" spans="1:12" x14ac:dyDescent="0.35">
      <c r="A3" s="3" t="s">
        <v>80</v>
      </c>
      <c r="B3" s="4">
        <f>LSG!F27</f>
        <v>14</v>
      </c>
      <c r="C3" s="13">
        <f>LSG!F26</f>
        <v>0</v>
      </c>
      <c r="D3" s="4">
        <f>LSG!F21</f>
        <v>695</v>
      </c>
      <c r="E3" s="4">
        <f>LSG!F22</f>
        <v>26</v>
      </c>
      <c r="F3" s="6">
        <f>AVERAGE(Table4[[#This Row],[Runs Scored]]/Table4[[#This Row],[No. of Matches]])</f>
        <v>49.642857142857146</v>
      </c>
      <c r="G3" s="4">
        <f>Table4[[#This Row],[No. of Matches]]*6</f>
        <v>84</v>
      </c>
      <c r="H3" s="7">
        <f>Table4[[#This Row],[Runs Scored]]/Table4[[#This Row],[Overs Played]]</f>
        <v>8.2738095238095237</v>
      </c>
      <c r="I3" s="4">
        <f>LSG!F24</f>
        <v>1</v>
      </c>
      <c r="J3" s="4">
        <f>Table4[[#This Row],[Overs Played]]*6</f>
        <v>504</v>
      </c>
      <c r="K3">
        <f>(Table4[[#This Row],[Runs Scored]]/Table4[[#This Row],[Balls Played]])*100</f>
        <v>137.89682539682539</v>
      </c>
      <c r="L3">
        <f>LSG!F25</f>
        <v>59</v>
      </c>
    </row>
    <row r="4" spans="1:12" x14ac:dyDescent="0.35">
      <c r="A4" s="3" t="s">
        <v>81</v>
      </c>
      <c r="B4" s="4">
        <f>MI!F27</f>
        <v>14</v>
      </c>
      <c r="C4" s="13">
        <f>MI!F26</f>
        <v>0</v>
      </c>
      <c r="D4" s="4">
        <f>MI!F21</f>
        <v>786</v>
      </c>
      <c r="E4" s="4">
        <f>MI!F22</f>
        <v>25</v>
      </c>
      <c r="F4" s="6">
        <f>AVERAGE(Table4[[#This Row],[Runs Scored]]/Table4[[#This Row],[No. of Matches]])</f>
        <v>56.142857142857146</v>
      </c>
      <c r="G4" s="4">
        <f>Table4[[#This Row],[No. of Matches]]*6</f>
        <v>84</v>
      </c>
      <c r="H4" s="7">
        <f>Table4[[#This Row],[Runs Scored]]/Table4[[#This Row],[Overs Played]]</f>
        <v>9.3571428571428577</v>
      </c>
      <c r="I4" s="4">
        <f>MI!F24</f>
        <v>5</v>
      </c>
      <c r="J4" s="4">
        <f>Table4[[#This Row],[Overs Played]]*6</f>
        <v>504</v>
      </c>
      <c r="K4">
        <f>(Table4[[#This Row],[Runs Scored]]/Table4[[#This Row],[Balls Played]])*100</f>
        <v>155.95238095238096</v>
      </c>
      <c r="L4">
        <f>MI!F25</f>
        <v>76</v>
      </c>
    </row>
    <row r="5" spans="1:12" x14ac:dyDescent="0.35">
      <c r="A5" s="3" t="s">
        <v>82</v>
      </c>
      <c r="B5" s="4">
        <f>CSK!F26</f>
        <v>14</v>
      </c>
      <c r="C5" s="13">
        <f>CSK!F25</f>
        <v>0</v>
      </c>
      <c r="D5" s="8">
        <f>CSK!F20</f>
        <v>733</v>
      </c>
      <c r="E5" s="4">
        <f>CSK!F21</f>
        <v>19</v>
      </c>
      <c r="F5" s="6">
        <f>AVERAGE(Table4[[#This Row],[Runs Scored]]/Table4[[#This Row],[No. of Matches]])</f>
        <v>52.357142857142854</v>
      </c>
      <c r="G5" s="4">
        <f>Table4[[#This Row],[No. of Matches]]*6</f>
        <v>84</v>
      </c>
      <c r="H5" s="7">
        <f>Table4[[#This Row],[Runs Scored]]/Table4[[#This Row],[Overs Played]]</f>
        <v>8.7261904761904763</v>
      </c>
      <c r="I5" s="4">
        <f>CSK!F23</f>
        <v>1</v>
      </c>
      <c r="J5" s="4">
        <f>Table4[[#This Row],[Overs Played]]*6</f>
        <v>504</v>
      </c>
      <c r="K5">
        <f>(Table4[[#This Row],[Runs Scored]]/Table4[[#This Row],[Balls Played]])*100</f>
        <v>145.43650793650792</v>
      </c>
      <c r="L5">
        <f>CSK!F24</f>
        <v>69</v>
      </c>
    </row>
    <row r="6" spans="1:12" x14ac:dyDescent="0.35">
      <c r="A6" s="3" t="s">
        <v>83</v>
      </c>
      <c r="B6" s="4">
        <f>RCB!F26</f>
        <v>15</v>
      </c>
      <c r="C6" s="13">
        <f>RCB!F25</f>
        <v>0</v>
      </c>
      <c r="D6" s="5">
        <f>RCB!F20</f>
        <v>876</v>
      </c>
      <c r="E6" s="4">
        <f>RCB!F21</f>
        <v>21</v>
      </c>
      <c r="F6" s="6">
        <f>AVERAGE(Table4[[#This Row],[Runs Scored]]/Table4[[#This Row],[No. of Matches]])</f>
        <v>58.4</v>
      </c>
      <c r="G6" s="4">
        <f>Table4[[#This Row],[No. of Matches]]*6</f>
        <v>90</v>
      </c>
      <c r="H6" s="7">
        <f>Table4[[#This Row],[Runs Scored]]/Table4[[#This Row],[Overs Played]]</f>
        <v>9.7333333333333325</v>
      </c>
      <c r="I6" s="4">
        <f>RCB!F23</f>
        <v>3</v>
      </c>
      <c r="J6" s="4">
        <f>Table4[[#This Row],[Overs Played]]*6</f>
        <v>540</v>
      </c>
      <c r="K6">
        <f>(Table4[[#This Row],[Runs Scored]]/Table4[[#This Row],[Balls Played]])*100</f>
        <v>162.22222222222223</v>
      </c>
      <c r="L6">
        <f>RCB!F24</f>
        <v>92</v>
      </c>
    </row>
    <row r="7" spans="1:12" x14ac:dyDescent="0.35">
      <c r="A7" s="3" t="s">
        <v>84</v>
      </c>
      <c r="B7" s="4">
        <f>KKR!F26</f>
        <v>14</v>
      </c>
      <c r="C7" s="13">
        <f>KKR!F25</f>
        <v>2</v>
      </c>
      <c r="D7" s="4">
        <f>KKR!F20</f>
        <v>923</v>
      </c>
      <c r="E7" s="4">
        <f>KKR!F21</f>
        <v>21</v>
      </c>
      <c r="F7" s="6">
        <f>AVERAGE(Table4[[#This Row],[Runs Scored]]/Table4[[#This Row],[No. of Matches]])</f>
        <v>65.928571428571431</v>
      </c>
      <c r="G7" s="4">
        <f>Table4[[#This Row],[No. of Matches]]*6</f>
        <v>84</v>
      </c>
      <c r="H7" s="7">
        <f>Table4[[#This Row],[Runs Scored]]/Table4[[#This Row],[Overs Played]]</f>
        <v>10.988095238095237</v>
      </c>
      <c r="I7" s="4">
        <f>KKR!F23</f>
        <v>3</v>
      </c>
      <c r="J7" s="4">
        <f>Table4[[#This Row],[Overs Played]]*6</f>
        <v>504</v>
      </c>
      <c r="K7">
        <f>(Table4[[#This Row],[Runs Scored]]/Table4[[#This Row],[Balls Played]])*100</f>
        <v>183.13492063492063</v>
      </c>
      <c r="L7">
        <f>KKR!F24</f>
        <v>88</v>
      </c>
    </row>
    <row r="8" spans="1:12" x14ac:dyDescent="0.35">
      <c r="A8" s="3" t="s">
        <v>67</v>
      </c>
      <c r="B8" s="4">
        <f>DC!F28</f>
        <v>14</v>
      </c>
      <c r="C8" s="13">
        <f>DC!F27</f>
        <v>0</v>
      </c>
      <c r="D8" s="4">
        <f>DC!F22</f>
        <v>897</v>
      </c>
      <c r="E8" s="4">
        <f>DC!F23</f>
        <v>28</v>
      </c>
      <c r="F8" s="6">
        <f>AVERAGE(Table4[[#This Row],[Runs Scored]]/Table4[[#This Row],[No. of Matches]])</f>
        <v>64.071428571428569</v>
      </c>
      <c r="G8" s="4">
        <f>Table4[[#This Row],[No. of Matches]]*6</f>
        <v>84</v>
      </c>
      <c r="H8" s="7">
        <f>Table4[[#This Row],[Runs Scored]]/Table4[[#This Row],[Overs Played]]</f>
        <v>10.678571428571429</v>
      </c>
      <c r="I8" s="4">
        <f>DC!F25</f>
        <v>2</v>
      </c>
      <c r="J8" s="4">
        <f>Table4[[#This Row],[Overs Played]]*6</f>
        <v>504</v>
      </c>
      <c r="K8">
        <f>(Table4[[#This Row],[Runs Scored]]/Table4[[#This Row],[Balls Played]])*100</f>
        <v>177.97619047619045</v>
      </c>
      <c r="L8">
        <f>DC!F26</f>
        <v>92</v>
      </c>
    </row>
    <row r="9" spans="1:12" x14ac:dyDescent="0.35">
      <c r="A9" s="3" t="s">
        <v>85</v>
      </c>
      <c r="B9" s="4">
        <f>GT!F27</f>
        <v>12</v>
      </c>
      <c r="C9" s="13">
        <f>GT!F26</f>
        <v>2</v>
      </c>
      <c r="D9" s="4">
        <f>GT!F21</f>
        <v>556</v>
      </c>
      <c r="E9" s="4">
        <f>GT!F22</f>
        <v>16</v>
      </c>
      <c r="F9" s="6">
        <f>AVERAGE(Table4[[#This Row],[Runs Scored]]/Table4[[#This Row],[No. of Matches]])</f>
        <v>46.333333333333336</v>
      </c>
      <c r="G9" s="4">
        <f>Table4[[#This Row],[No. of Matches]]*6</f>
        <v>72</v>
      </c>
      <c r="H9" s="7">
        <f>Table4[[#This Row],[Runs Scored]]/Table4[[#This Row],[Overs Played]]</f>
        <v>7.7222222222222223</v>
      </c>
      <c r="I9" s="4">
        <f>GT!F24</f>
        <v>2</v>
      </c>
      <c r="J9" s="4">
        <f>Table4[[#This Row],[Overs Played]]*6</f>
        <v>432</v>
      </c>
      <c r="K9">
        <f>(Table4[[#This Row],[Runs Scored]]/Table4[[#This Row],[Balls Played]])*100</f>
        <v>128.7037037037037</v>
      </c>
      <c r="L9">
        <f>GT!F25</f>
        <v>67</v>
      </c>
    </row>
    <row r="10" spans="1:12" x14ac:dyDescent="0.35">
      <c r="A10" s="3" t="s">
        <v>86</v>
      </c>
      <c r="B10" s="4">
        <f>PBKS!F26</f>
        <v>14</v>
      </c>
      <c r="C10" s="13">
        <f>PBKS!F25</f>
        <v>0</v>
      </c>
      <c r="D10" s="4">
        <f>PBKS!F20</f>
        <v>743</v>
      </c>
      <c r="E10" s="4">
        <f>PBKS!F21</f>
        <v>23</v>
      </c>
      <c r="F10" s="6">
        <f>AVERAGE(Table4[[#This Row],[Runs Scored]]/Table4[[#This Row],[No. of Matches]])</f>
        <v>53.071428571428569</v>
      </c>
      <c r="G10" s="4">
        <f>Table4[[#This Row],[No. of Matches]]*6</f>
        <v>84</v>
      </c>
      <c r="H10" s="7">
        <f>Table4[[#This Row],[Runs Scored]]/Table4[[#This Row],[Overs Played]]</f>
        <v>8.8452380952380949</v>
      </c>
      <c r="I10" s="4">
        <f>PBKS!F23</f>
        <v>2</v>
      </c>
      <c r="J10" s="4">
        <f>Table4[[#This Row],[Overs Played]]*6</f>
        <v>504</v>
      </c>
      <c r="K10">
        <f>(Table4[[#This Row],[Runs Scored]]/Table4[[#This Row],[Balls Played]])*100</f>
        <v>147.42063492063494</v>
      </c>
      <c r="L10">
        <f>PBKS!F24</f>
        <v>93</v>
      </c>
    </row>
    <row r="11" spans="1:12" x14ac:dyDescent="0.35">
      <c r="A11" s="3" t="s">
        <v>87</v>
      </c>
      <c r="B11" s="4">
        <f>RR!F28</f>
        <v>15</v>
      </c>
      <c r="C11" s="13">
        <f>RR!F27</f>
        <v>1</v>
      </c>
      <c r="D11" s="4">
        <f>RR!F22</f>
        <v>773</v>
      </c>
      <c r="E11" s="4">
        <f>RR!F23</f>
        <v>19</v>
      </c>
      <c r="F11" s="6">
        <f>AVERAGE(Table4[[#This Row],[Runs Scored]]/Table4[[#This Row],[No. of Matches]])</f>
        <v>51.533333333333331</v>
      </c>
      <c r="G11" s="4">
        <f>Table4[[#This Row],[No. of Matches]]*6</f>
        <v>90</v>
      </c>
      <c r="H11" s="7">
        <f>Table4[[#This Row],[Runs Scored]]/Table4[[#This Row],[Overs Played]]</f>
        <v>8.5888888888888886</v>
      </c>
      <c r="I11" s="4">
        <f>RR!F25</f>
        <v>4</v>
      </c>
      <c r="J11" s="4">
        <f>Table4[[#This Row],[Overs Played]]*6</f>
        <v>540</v>
      </c>
      <c r="K11">
        <f>(Table4[[#This Row],[Runs Scored]]/Table4[[#This Row],[Balls Played]])*100</f>
        <v>143.14814814814815</v>
      </c>
      <c r="L11">
        <f>RR!F26</f>
        <v>76</v>
      </c>
    </row>
  </sheetData>
  <phoneticPr fontId="4" type="noConversion"/>
  <conditionalFormatting sqref="D2:D1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2" location="SRH!A1" display="SRH" xr:uid="{FFB00C00-DE9F-48A3-A8EF-EA8228B0D5F9}"/>
    <hyperlink ref="A3" location="LSG!A1" display="LSG" xr:uid="{4DE08254-58F5-4997-B12C-162F6AC3DC42}"/>
    <hyperlink ref="A4" location="MI!A1" display="MI" xr:uid="{91FC32A2-AB04-42CA-9079-2A42DA058FA8}"/>
    <hyperlink ref="A5" location="CSK!A1" display="CSK" xr:uid="{5583EA5B-AC58-44E4-9F29-5D4AF7BD8587}"/>
    <hyperlink ref="A6" location="RCB!A1" display="RCB" xr:uid="{384C1C2C-64CF-4603-AF96-AC93924272BA}"/>
    <hyperlink ref="A7" location="KKR!A1" display="KKR" xr:uid="{DF2C814F-AA95-4737-9AD4-09C1F1842C4A}"/>
    <hyperlink ref="A8" location="DC!A1" display="DC" xr:uid="{06126927-B45D-4C2A-9053-B0AED2D50EEC}"/>
    <hyperlink ref="A9" location="GT!A1" display="GT" xr:uid="{BBE25A91-8778-4073-B2DA-8D6A11476F3C}"/>
    <hyperlink ref="A10" location="PBKS!A1" display="PBKS" xr:uid="{3208DACB-90E1-401C-8AF6-61E381F2006C}"/>
    <hyperlink ref="A11" location="RR!A1" display="RR" xr:uid="{3E190272-64C8-4F03-BB87-C3C489CA746C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AEE3-D770-431B-A477-5E3650AEBC62}">
  <dimension ref="A15:I25"/>
  <sheetViews>
    <sheetView topLeftCell="A7" workbookViewId="0">
      <selection activeCell="L18" sqref="L18"/>
    </sheetView>
  </sheetViews>
  <sheetFormatPr defaultRowHeight="14.5" x14ac:dyDescent="0.35"/>
  <sheetData>
    <row r="15" spans="1:9" ht="44" thickBot="1" x14ac:dyDescent="0.4">
      <c r="A15" s="2" t="s">
        <v>70</v>
      </c>
      <c r="B15" s="2" t="s">
        <v>71</v>
      </c>
      <c r="C15" s="2" t="s">
        <v>90</v>
      </c>
      <c r="D15" s="2" t="s">
        <v>91</v>
      </c>
      <c r="E15" s="2" t="s">
        <v>92</v>
      </c>
      <c r="F15" s="2" t="s">
        <v>93</v>
      </c>
      <c r="G15" s="9" t="s">
        <v>94</v>
      </c>
      <c r="H15" s="9" t="s">
        <v>78</v>
      </c>
      <c r="I15" s="9" t="s">
        <v>134</v>
      </c>
    </row>
    <row r="16" spans="1:9" x14ac:dyDescent="0.35">
      <c r="A16" s="3" t="s">
        <v>79</v>
      </c>
      <c r="B16" s="10">
        <f>SRH!F27</f>
        <v>16</v>
      </c>
      <c r="C16" s="10">
        <f>SRH!J21</f>
        <v>910</v>
      </c>
      <c r="D16" s="10">
        <f>SRH!J22</f>
        <v>24</v>
      </c>
      <c r="E16" s="10">
        <f t="shared" ref="E16:E25" si="0">B16*6</f>
        <v>96</v>
      </c>
      <c r="F16" s="11">
        <f t="shared" ref="F16:F25" si="1">C16/E16</f>
        <v>9.4791666666666661</v>
      </c>
      <c r="G16" s="4">
        <f t="shared" ref="G16:G25" si="2">E16*6</f>
        <v>576</v>
      </c>
      <c r="H16">
        <f t="shared" ref="H16:H25" si="3">(D16/G16)</f>
        <v>4.1666666666666664E-2</v>
      </c>
      <c r="I16">
        <f>SRH!J23</f>
        <v>3</v>
      </c>
    </row>
    <row r="17" spans="1:9" x14ac:dyDescent="0.35">
      <c r="A17" s="3" t="s">
        <v>80</v>
      </c>
      <c r="B17" s="12">
        <f>LSG!F27</f>
        <v>14</v>
      </c>
      <c r="C17" s="12">
        <f>LSG!J21</f>
        <v>828</v>
      </c>
      <c r="D17" s="12">
        <f>LSG!J22</f>
        <v>20</v>
      </c>
      <c r="E17" s="10">
        <f t="shared" si="0"/>
        <v>84</v>
      </c>
      <c r="F17" s="11">
        <f t="shared" si="1"/>
        <v>9.8571428571428577</v>
      </c>
      <c r="G17" s="4">
        <f t="shared" si="2"/>
        <v>504</v>
      </c>
      <c r="H17">
        <f t="shared" si="3"/>
        <v>3.968253968253968E-2</v>
      </c>
      <c r="I17">
        <f>LSG!J23</f>
        <v>3</v>
      </c>
    </row>
    <row r="18" spans="1:9" x14ac:dyDescent="0.35">
      <c r="A18" s="3" t="s">
        <v>81</v>
      </c>
      <c r="B18" s="10">
        <f>MI!F27</f>
        <v>14</v>
      </c>
      <c r="C18" s="10">
        <f>MI!J21</f>
        <v>764</v>
      </c>
      <c r="D18" s="10">
        <f>MI!J22</f>
        <v>23</v>
      </c>
      <c r="E18" s="10">
        <f t="shared" si="0"/>
        <v>84</v>
      </c>
      <c r="F18" s="11">
        <f t="shared" si="1"/>
        <v>9.0952380952380949</v>
      </c>
      <c r="G18" s="4">
        <f t="shared" si="2"/>
        <v>504</v>
      </c>
      <c r="H18">
        <f t="shared" si="3"/>
        <v>4.5634920634920632E-2</v>
      </c>
      <c r="I18">
        <f>MI!J23</f>
        <v>2</v>
      </c>
    </row>
    <row r="19" spans="1:9" x14ac:dyDescent="0.35">
      <c r="A19" s="3" t="s">
        <v>82</v>
      </c>
      <c r="B19" s="12">
        <f>CSK!F26</f>
        <v>14</v>
      </c>
      <c r="C19" s="12">
        <f>CSK!J20</f>
        <v>737</v>
      </c>
      <c r="D19" s="12">
        <f>CSK!J21</f>
        <v>15</v>
      </c>
      <c r="E19" s="10">
        <f t="shared" si="0"/>
        <v>84</v>
      </c>
      <c r="F19" s="11">
        <f t="shared" si="1"/>
        <v>8.7738095238095237</v>
      </c>
      <c r="G19" s="4">
        <f t="shared" si="2"/>
        <v>504</v>
      </c>
      <c r="H19">
        <f t="shared" si="3"/>
        <v>2.976190476190476E-2</v>
      </c>
      <c r="I19">
        <f>CSK!J22</f>
        <v>6</v>
      </c>
    </row>
    <row r="20" spans="1:9" x14ac:dyDescent="0.35">
      <c r="A20" s="3" t="s">
        <v>83</v>
      </c>
      <c r="B20" s="10">
        <f>RCB!F26</f>
        <v>15</v>
      </c>
      <c r="C20" s="10">
        <f>RCB!J20</f>
        <v>879</v>
      </c>
      <c r="D20" s="10">
        <f>RCB!J21</f>
        <v>24</v>
      </c>
      <c r="E20" s="10">
        <f t="shared" si="0"/>
        <v>90</v>
      </c>
      <c r="F20" s="11">
        <f t="shared" si="1"/>
        <v>9.7666666666666675</v>
      </c>
      <c r="G20" s="4">
        <f t="shared" si="2"/>
        <v>540</v>
      </c>
      <c r="H20">
        <f t="shared" si="3"/>
        <v>4.4444444444444446E-2</v>
      </c>
      <c r="I20">
        <f>RCB!J22</f>
        <v>3</v>
      </c>
    </row>
    <row r="21" spans="1:9" x14ac:dyDescent="0.35">
      <c r="A21" s="3" t="s">
        <v>84</v>
      </c>
      <c r="B21" s="12">
        <f>KKR!F26</f>
        <v>14</v>
      </c>
      <c r="C21" s="12">
        <f>KKR!J20</f>
        <v>833</v>
      </c>
      <c r="D21" s="12">
        <f>KKR!J21</f>
        <v>28</v>
      </c>
      <c r="E21" s="10">
        <f t="shared" si="0"/>
        <v>84</v>
      </c>
      <c r="F21" s="11">
        <f t="shared" si="1"/>
        <v>9.9166666666666661</v>
      </c>
      <c r="G21" s="4">
        <f t="shared" si="2"/>
        <v>504</v>
      </c>
      <c r="H21">
        <f t="shared" si="3"/>
        <v>5.5555555555555552E-2</v>
      </c>
      <c r="I21">
        <f>KKR!J22</f>
        <v>2</v>
      </c>
    </row>
    <row r="22" spans="1:9" x14ac:dyDescent="0.35">
      <c r="A22" s="3" t="s">
        <v>67</v>
      </c>
      <c r="B22" s="10">
        <f>DC!F28</f>
        <v>14</v>
      </c>
      <c r="C22" s="10">
        <f>DC!J22</f>
        <v>896</v>
      </c>
      <c r="D22" s="10">
        <f>DC!J23</f>
        <v>25</v>
      </c>
      <c r="E22" s="10">
        <f t="shared" si="0"/>
        <v>84</v>
      </c>
      <c r="F22" s="11">
        <f t="shared" si="1"/>
        <v>10.666666666666666</v>
      </c>
      <c r="G22" s="4">
        <f t="shared" si="2"/>
        <v>504</v>
      </c>
      <c r="H22">
        <f t="shared" si="3"/>
        <v>4.96031746031746E-2</v>
      </c>
      <c r="I22">
        <f>DC!J24</f>
        <v>3</v>
      </c>
    </row>
    <row r="23" spans="1:9" x14ac:dyDescent="0.35">
      <c r="A23" s="3" t="s">
        <v>85</v>
      </c>
      <c r="B23" s="12">
        <f>GT!F27</f>
        <v>12</v>
      </c>
      <c r="C23" s="12">
        <f>GT!J21</f>
        <v>686</v>
      </c>
      <c r="D23" s="12">
        <f>GT!J22</f>
        <v>23</v>
      </c>
      <c r="E23" s="10">
        <f t="shared" si="0"/>
        <v>72</v>
      </c>
      <c r="F23" s="11">
        <f t="shared" si="1"/>
        <v>9.5277777777777786</v>
      </c>
      <c r="G23" s="4">
        <f t="shared" si="2"/>
        <v>432</v>
      </c>
      <c r="H23">
        <f t="shared" si="3"/>
        <v>5.3240740740740741E-2</v>
      </c>
      <c r="I23">
        <f>GT!J23</f>
        <v>0</v>
      </c>
    </row>
    <row r="24" spans="1:9" x14ac:dyDescent="0.35">
      <c r="A24" s="3" t="s">
        <v>86</v>
      </c>
      <c r="B24" s="10">
        <f>PBKS!F26</f>
        <v>14</v>
      </c>
      <c r="C24" s="10">
        <f>PBKS!J20</f>
        <v>760</v>
      </c>
      <c r="D24" s="10">
        <f>PBKS!J21</f>
        <v>17</v>
      </c>
      <c r="E24" s="10">
        <f t="shared" si="0"/>
        <v>84</v>
      </c>
      <c r="F24" s="11">
        <f t="shared" si="1"/>
        <v>9.0476190476190474</v>
      </c>
      <c r="G24" s="4">
        <f t="shared" si="2"/>
        <v>504</v>
      </c>
      <c r="H24">
        <f t="shared" si="3"/>
        <v>3.3730158730158728E-2</v>
      </c>
      <c r="I24">
        <f>PBKS!J22</f>
        <v>3</v>
      </c>
    </row>
    <row r="25" spans="1:9" x14ac:dyDescent="0.35">
      <c r="A25" s="3" t="s">
        <v>87</v>
      </c>
      <c r="B25" s="12">
        <f>RR!F28</f>
        <v>15</v>
      </c>
      <c r="C25" s="12">
        <f>RR!J22</f>
        <v>762</v>
      </c>
      <c r="D25" s="12">
        <f>RR!J23</f>
        <v>26</v>
      </c>
      <c r="E25" s="10">
        <f t="shared" si="0"/>
        <v>90</v>
      </c>
      <c r="F25" s="11">
        <f t="shared" si="1"/>
        <v>8.4666666666666668</v>
      </c>
      <c r="G25" s="4">
        <f t="shared" si="2"/>
        <v>540</v>
      </c>
      <c r="H25">
        <f t="shared" si="3"/>
        <v>4.8148148148148148E-2</v>
      </c>
      <c r="I25">
        <v>2</v>
      </c>
    </row>
  </sheetData>
  <conditionalFormatting sqref="C16:C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D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25" location="RR!A1" display="RR" xr:uid="{140BC57F-F6CC-4648-85E3-C9D5106227E4}"/>
    <hyperlink ref="A16" location="SRH!A1" display="SRH" xr:uid="{9B1B3489-75F9-41CA-B075-7D40C40C6FFC}"/>
    <hyperlink ref="A17" location="LSG!A1" display="LSG" xr:uid="{C7527154-418C-43C7-A3F3-D81CF9185590}"/>
    <hyperlink ref="A18" location="MI!A1" display="MI" xr:uid="{6E484526-BE23-464D-BE04-B315905BEBF7}"/>
    <hyperlink ref="A19" location="CSK!A1" display="CSK" xr:uid="{5A0AEB33-0A42-4321-8291-E5B4EB152F64}"/>
    <hyperlink ref="A20" location="RCB!A1" display="RCB" xr:uid="{D6AF4777-1FA6-4B7E-824A-042CA470ECE8}"/>
    <hyperlink ref="A21" location="KKR!A1" display="KKR" xr:uid="{539F7FFA-F671-43E2-BFB0-5806986BF357}"/>
    <hyperlink ref="A22" location="DC!A1" display="DC" xr:uid="{959E86D2-0DA6-4417-B963-921FBE612355}"/>
    <hyperlink ref="A23" location="GT!A1" display="GT" xr:uid="{0DB5100F-F5F7-463B-9EFB-3E539346A4AE}"/>
    <hyperlink ref="A24" location="PBKS!A1" display="PBKS" xr:uid="{160B3852-E349-4637-A120-8960ACF0EFF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8F55-EC97-4EEE-A1EF-A6FA7B6791CE}">
  <dimension ref="A1:T27"/>
  <sheetViews>
    <sheetView topLeftCell="D1" workbookViewId="0">
      <selection activeCell="I15" sqref="I15"/>
    </sheetView>
  </sheetViews>
  <sheetFormatPr defaultRowHeight="14.5" x14ac:dyDescent="0.35"/>
  <cols>
    <col min="9" max="9" width="24.5429687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20248</v>
      </c>
      <c r="B2">
        <v>2024</v>
      </c>
      <c r="C2" t="s">
        <v>52</v>
      </c>
      <c r="D2" s="1">
        <v>45378</v>
      </c>
      <c r="E2" t="s">
        <v>33</v>
      </c>
      <c r="F2">
        <v>81</v>
      </c>
      <c r="G2">
        <v>1</v>
      </c>
      <c r="H2">
        <v>278</v>
      </c>
      <c r="I2" t="s">
        <v>45</v>
      </c>
      <c r="J2">
        <v>76</v>
      </c>
      <c r="K2">
        <v>2</v>
      </c>
      <c r="L2" t="s">
        <v>45</v>
      </c>
      <c r="M2" t="s">
        <v>42</v>
      </c>
      <c r="N2" t="s">
        <v>22</v>
      </c>
      <c r="O2">
        <v>0</v>
      </c>
      <c r="P2" t="s">
        <v>33</v>
      </c>
      <c r="Q2">
        <v>31</v>
      </c>
      <c r="R2">
        <v>0</v>
      </c>
      <c r="S2" t="s">
        <v>54</v>
      </c>
      <c r="T2" t="s">
        <v>53</v>
      </c>
    </row>
    <row r="3" spans="1:20" x14ac:dyDescent="0.35">
      <c r="A3">
        <v>20252</v>
      </c>
      <c r="B3">
        <v>2024</v>
      </c>
      <c r="C3" t="s">
        <v>43</v>
      </c>
      <c r="D3" s="1">
        <v>45382</v>
      </c>
      <c r="E3" t="s">
        <v>33</v>
      </c>
      <c r="F3">
        <v>56</v>
      </c>
      <c r="G3">
        <v>1</v>
      </c>
      <c r="H3">
        <v>163</v>
      </c>
      <c r="I3" t="s">
        <v>44</v>
      </c>
      <c r="J3">
        <v>52</v>
      </c>
      <c r="K3">
        <v>1</v>
      </c>
      <c r="L3" t="s">
        <v>33</v>
      </c>
      <c r="M3" t="s">
        <v>41</v>
      </c>
      <c r="N3" t="s">
        <v>22</v>
      </c>
      <c r="O3">
        <v>0</v>
      </c>
      <c r="P3" t="s">
        <v>44</v>
      </c>
      <c r="Q3">
        <v>0</v>
      </c>
      <c r="R3">
        <v>7</v>
      </c>
      <c r="S3" t="s">
        <v>60</v>
      </c>
      <c r="T3" t="s">
        <v>47</v>
      </c>
    </row>
    <row r="4" spans="1:20" x14ac:dyDescent="0.35">
      <c r="A4">
        <v>20243</v>
      </c>
      <c r="B4">
        <v>2024</v>
      </c>
      <c r="C4" t="s">
        <v>31</v>
      </c>
      <c r="D4" s="1">
        <v>45374</v>
      </c>
      <c r="E4" t="s">
        <v>33</v>
      </c>
      <c r="F4">
        <v>65</v>
      </c>
      <c r="G4">
        <v>1</v>
      </c>
      <c r="H4">
        <v>209</v>
      </c>
      <c r="I4" t="s">
        <v>32</v>
      </c>
      <c r="J4">
        <v>43</v>
      </c>
      <c r="K4">
        <v>3</v>
      </c>
      <c r="L4" t="s">
        <v>33</v>
      </c>
      <c r="M4" t="s">
        <v>42</v>
      </c>
      <c r="N4" t="s">
        <v>22</v>
      </c>
      <c r="O4">
        <v>0</v>
      </c>
      <c r="P4" t="s">
        <v>32</v>
      </c>
      <c r="Q4">
        <v>4</v>
      </c>
      <c r="R4">
        <v>0</v>
      </c>
      <c r="S4" t="s">
        <v>34</v>
      </c>
      <c r="T4" t="s">
        <v>35</v>
      </c>
    </row>
    <row r="5" spans="1:20" x14ac:dyDescent="0.35">
      <c r="A5">
        <v>20258</v>
      </c>
      <c r="B5">
        <v>2024</v>
      </c>
      <c r="C5" t="s">
        <v>52</v>
      </c>
      <c r="D5" s="1">
        <v>45387</v>
      </c>
      <c r="E5" t="s">
        <v>33</v>
      </c>
      <c r="F5">
        <v>78</v>
      </c>
      <c r="G5">
        <v>1</v>
      </c>
      <c r="H5">
        <v>166</v>
      </c>
      <c r="I5" t="s">
        <v>20</v>
      </c>
      <c r="J5">
        <v>48</v>
      </c>
      <c r="K5">
        <v>1</v>
      </c>
      <c r="L5" t="s">
        <v>33</v>
      </c>
      <c r="M5" t="s">
        <v>42</v>
      </c>
      <c r="N5" t="s">
        <v>22</v>
      </c>
      <c r="O5">
        <v>0</v>
      </c>
      <c r="P5" t="s">
        <v>33</v>
      </c>
      <c r="Q5">
        <v>0</v>
      </c>
      <c r="R5">
        <v>6</v>
      </c>
      <c r="S5" t="s">
        <v>54</v>
      </c>
      <c r="T5" t="s">
        <v>53</v>
      </c>
    </row>
    <row r="6" spans="1:20" x14ac:dyDescent="0.35">
      <c r="A6">
        <v>20263</v>
      </c>
      <c r="B6">
        <v>2024</v>
      </c>
      <c r="C6" t="s">
        <v>30</v>
      </c>
      <c r="D6" s="1">
        <v>45391</v>
      </c>
      <c r="E6" t="s">
        <v>33</v>
      </c>
      <c r="F6">
        <v>40</v>
      </c>
      <c r="G6">
        <v>3</v>
      </c>
      <c r="H6">
        <v>183</v>
      </c>
      <c r="I6" t="s">
        <v>26</v>
      </c>
      <c r="J6">
        <v>27</v>
      </c>
      <c r="K6">
        <v>3</v>
      </c>
      <c r="L6" t="s">
        <v>26</v>
      </c>
      <c r="M6" t="s">
        <v>42</v>
      </c>
      <c r="N6" t="s">
        <v>22</v>
      </c>
      <c r="O6">
        <v>0</v>
      </c>
      <c r="P6" t="s">
        <v>33</v>
      </c>
      <c r="Q6">
        <v>0</v>
      </c>
      <c r="R6">
        <v>2</v>
      </c>
      <c r="S6" t="s">
        <v>103</v>
      </c>
      <c r="T6" t="s">
        <v>29</v>
      </c>
    </row>
    <row r="7" spans="1:20" x14ac:dyDescent="0.35">
      <c r="A7">
        <v>20270</v>
      </c>
      <c r="B7">
        <v>2024</v>
      </c>
      <c r="C7" t="s">
        <v>48</v>
      </c>
      <c r="D7" s="1">
        <v>45397</v>
      </c>
      <c r="E7" t="s">
        <v>33</v>
      </c>
      <c r="F7">
        <v>76</v>
      </c>
      <c r="G7">
        <v>0</v>
      </c>
      <c r="H7">
        <v>288</v>
      </c>
      <c r="I7" t="s">
        <v>21</v>
      </c>
      <c r="J7">
        <v>79</v>
      </c>
      <c r="K7">
        <v>0</v>
      </c>
      <c r="L7" t="s">
        <v>21</v>
      </c>
      <c r="M7" t="s">
        <v>42</v>
      </c>
      <c r="N7" t="s">
        <v>22</v>
      </c>
      <c r="O7">
        <v>0</v>
      </c>
      <c r="P7" t="s">
        <v>33</v>
      </c>
      <c r="Q7">
        <v>25</v>
      </c>
      <c r="R7">
        <v>0</v>
      </c>
      <c r="S7" t="s">
        <v>110</v>
      </c>
      <c r="T7" t="s">
        <v>50</v>
      </c>
    </row>
    <row r="8" spans="1:20" x14ac:dyDescent="0.35">
      <c r="A8">
        <v>20275</v>
      </c>
      <c r="B8">
        <v>2024</v>
      </c>
      <c r="C8" t="s">
        <v>115</v>
      </c>
      <c r="D8" s="1">
        <v>45402</v>
      </c>
      <c r="E8" t="s">
        <v>33</v>
      </c>
      <c r="F8">
        <v>125</v>
      </c>
      <c r="G8">
        <v>0</v>
      </c>
      <c r="H8">
        <v>267</v>
      </c>
      <c r="I8" t="s">
        <v>27</v>
      </c>
      <c r="J8">
        <v>88</v>
      </c>
      <c r="K8">
        <v>2</v>
      </c>
      <c r="L8" t="s">
        <v>27</v>
      </c>
      <c r="M8" t="s">
        <v>42</v>
      </c>
      <c r="N8" t="s">
        <v>22</v>
      </c>
      <c r="O8">
        <v>0</v>
      </c>
      <c r="P8" t="s">
        <v>33</v>
      </c>
      <c r="Q8">
        <v>67</v>
      </c>
      <c r="R8">
        <v>0</v>
      </c>
      <c r="S8" t="s">
        <v>110</v>
      </c>
      <c r="T8" t="s">
        <v>116</v>
      </c>
    </row>
    <row r="9" spans="1:20" x14ac:dyDescent="0.35">
      <c r="A9">
        <v>20281</v>
      </c>
      <c r="B9">
        <v>2024</v>
      </c>
      <c r="C9" t="s">
        <v>52</v>
      </c>
      <c r="D9" s="1">
        <v>45407</v>
      </c>
      <c r="E9" t="s">
        <v>33</v>
      </c>
      <c r="F9">
        <v>62</v>
      </c>
      <c r="G9">
        <v>4</v>
      </c>
      <c r="H9">
        <v>207</v>
      </c>
      <c r="I9" t="s">
        <v>21</v>
      </c>
      <c r="J9">
        <v>61</v>
      </c>
      <c r="K9">
        <v>1</v>
      </c>
      <c r="L9" t="s">
        <v>21</v>
      </c>
      <c r="M9" t="s">
        <v>41</v>
      </c>
      <c r="N9" t="s">
        <v>22</v>
      </c>
      <c r="O9">
        <v>0</v>
      </c>
      <c r="P9" t="s">
        <v>21</v>
      </c>
      <c r="Q9">
        <v>35</v>
      </c>
      <c r="R9">
        <v>0</v>
      </c>
      <c r="S9" t="s">
        <v>120</v>
      </c>
      <c r="T9" t="s">
        <v>53</v>
      </c>
    </row>
    <row r="10" spans="1:20" x14ac:dyDescent="0.35">
      <c r="A10">
        <v>20286</v>
      </c>
      <c r="B10">
        <v>2024</v>
      </c>
      <c r="C10" t="s">
        <v>25</v>
      </c>
      <c r="D10" s="1">
        <v>45410</v>
      </c>
      <c r="E10" t="s">
        <v>33</v>
      </c>
      <c r="F10">
        <v>53</v>
      </c>
      <c r="G10">
        <v>3</v>
      </c>
      <c r="H10">
        <v>213</v>
      </c>
      <c r="I10" t="s">
        <v>20</v>
      </c>
      <c r="J10">
        <v>50</v>
      </c>
      <c r="K10">
        <v>1</v>
      </c>
      <c r="L10" t="s">
        <v>33</v>
      </c>
      <c r="M10" t="s">
        <v>42</v>
      </c>
      <c r="N10" t="s">
        <v>22</v>
      </c>
      <c r="O10">
        <v>0</v>
      </c>
      <c r="P10" t="s">
        <v>20</v>
      </c>
      <c r="Q10">
        <v>78</v>
      </c>
      <c r="R10">
        <v>0</v>
      </c>
      <c r="S10" t="s">
        <v>124</v>
      </c>
      <c r="T10" t="s">
        <v>24</v>
      </c>
    </row>
    <row r="11" spans="1:20" x14ac:dyDescent="0.35">
      <c r="A11">
        <v>20290</v>
      </c>
      <c r="B11">
        <v>2024</v>
      </c>
      <c r="C11" t="s">
        <v>52</v>
      </c>
      <c r="D11" s="1">
        <v>45414</v>
      </c>
      <c r="E11" t="s">
        <v>33</v>
      </c>
      <c r="F11">
        <v>37</v>
      </c>
      <c r="G11">
        <v>2</v>
      </c>
      <c r="H11">
        <v>202</v>
      </c>
      <c r="I11" t="s">
        <v>38</v>
      </c>
      <c r="J11">
        <v>60</v>
      </c>
      <c r="K11">
        <v>2</v>
      </c>
      <c r="L11" t="s">
        <v>33</v>
      </c>
      <c r="M11" t="s">
        <v>41</v>
      </c>
      <c r="N11" t="s">
        <v>22</v>
      </c>
      <c r="O11">
        <v>0</v>
      </c>
      <c r="P11" t="s">
        <v>33</v>
      </c>
      <c r="Q11">
        <v>1</v>
      </c>
      <c r="R11">
        <v>0</v>
      </c>
      <c r="S11" t="s">
        <v>127</v>
      </c>
      <c r="T11" t="s">
        <v>53</v>
      </c>
    </row>
    <row r="12" spans="1:20" x14ac:dyDescent="0.35">
      <c r="A12">
        <v>20295</v>
      </c>
      <c r="B12">
        <v>2024</v>
      </c>
      <c r="C12" t="s">
        <v>64</v>
      </c>
      <c r="D12" s="1">
        <v>45418</v>
      </c>
      <c r="E12" t="s">
        <v>33</v>
      </c>
      <c r="F12">
        <v>56</v>
      </c>
      <c r="G12">
        <v>1</v>
      </c>
      <c r="H12">
        <v>174</v>
      </c>
      <c r="I12" t="s">
        <v>45</v>
      </c>
      <c r="J12">
        <v>52</v>
      </c>
      <c r="K12">
        <v>3</v>
      </c>
      <c r="L12" t="s">
        <v>45</v>
      </c>
      <c r="M12" t="s">
        <v>42</v>
      </c>
      <c r="N12" t="s">
        <v>22</v>
      </c>
      <c r="O12">
        <v>0</v>
      </c>
      <c r="P12" t="s">
        <v>45</v>
      </c>
      <c r="Q12">
        <v>0</v>
      </c>
      <c r="R12">
        <v>7</v>
      </c>
      <c r="S12" t="s">
        <v>133</v>
      </c>
      <c r="T12" t="s">
        <v>66</v>
      </c>
    </row>
    <row r="13" spans="1:20" x14ac:dyDescent="0.35">
      <c r="A13">
        <v>20297</v>
      </c>
      <c r="B13">
        <v>2024</v>
      </c>
      <c r="C13" t="s">
        <v>52</v>
      </c>
      <c r="D13" s="1">
        <v>45420</v>
      </c>
      <c r="E13" t="s">
        <v>33</v>
      </c>
      <c r="F13">
        <v>107</v>
      </c>
      <c r="G13">
        <v>0</v>
      </c>
      <c r="H13">
        <v>166</v>
      </c>
      <c r="I13" t="s">
        <v>37</v>
      </c>
      <c r="J13">
        <v>27</v>
      </c>
      <c r="K13">
        <v>2</v>
      </c>
      <c r="L13" t="s">
        <v>37</v>
      </c>
      <c r="M13" t="s">
        <v>41</v>
      </c>
      <c r="N13" t="s">
        <v>22</v>
      </c>
      <c r="O13">
        <v>0</v>
      </c>
      <c r="P13" t="s">
        <v>33</v>
      </c>
      <c r="Q13">
        <v>0</v>
      </c>
      <c r="R13">
        <v>10</v>
      </c>
      <c r="S13" t="s">
        <v>110</v>
      </c>
      <c r="T13" t="s">
        <v>53</v>
      </c>
    </row>
    <row r="14" spans="1:20" x14ac:dyDescent="0.35">
      <c r="A14">
        <v>20306</v>
      </c>
      <c r="B14">
        <v>2024</v>
      </c>
      <c r="C14" t="s">
        <v>52</v>
      </c>
      <c r="D14" s="1">
        <v>45428</v>
      </c>
      <c r="E14" t="s">
        <v>33</v>
      </c>
      <c r="F14">
        <v>0</v>
      </c>
      <c r="G14">
        <v>0</v>
      </c>
      <c r="I14" t="s">
        <v>44</v>
      </c>
      <c r="J14">
        <v>0</v>
      </c>
      <c r="K14">
        <v>0</v>
      </c>
    </row>
    <row r="15" spans="1:20" x14ac:dyDescent="0.35">
      <c r="A15">
        <v>20309</v>
      </c>
      <c r="B15">
        <v>2024</v>
      </c>
      <c r="C15" t="s">
        <v>52</v>
      </c>
      <c r="D15" s="1">
        <v>45431</v>
      </c>
      <c r="E15" t="s">
        <v>33</v>
      </c>
      <c r="F15">
        <v>84</v>
      </c>
      <c r="G15">
        <v>2</v>
      </c>
      <c r="H15">
        <v>215</v>
      </c>
      <c r="I15" t="s">
        <v>26</v>
      </c>
      <c r="J15">
        <v>61</v>
      </c>
      <c r="K15">
        <v>0</v>
      </c>
      <c r="L15" t="s">
        <v>26</v>
      </c>
      <c r="M15" t="s">
        <v>41</v>
      </c>
      <c r="N15" t="s">
        <v>22</v>
      </c>
      <c r="O15">
        <v>0</v>
      </c>
      <c r="P15" t="s">
        <v>33</v>
      </c>
      <c r="Q15">
        <v>0</v>
      </c>
      <c r="R15">
        <v>4</v>
      </c>
      <c r="S15" t="s">
        <v>54</v>
      </c>
      <c r="T15" t="s">
        <v>53</v>
      </c>
    </row>
    <row r="16" spans="1:20" x14ac:dyDescent="0.35">
      <c r="A16">
        <v>20311</v>
      </c>
      <c r="B16">
        <v>2024</v>
      </c>
      <c r="C16" t="s">
        <v>43</v>
      </c>
      <c r="D16" s="1">
        <v>45433</v>
      </c>
      <c r="E16" t="s">
        <v>33</v>
      </c>
      <c r="F16">
        <v>45</v>
      </c>
      <c r="G16">
        <v>4</v>
      </c>
      <c r="H16">
        <v>160</v>
      </c>
      <c r="I16" t="s">
        <v>32</v>
      </c>
      <c r="J16">
        <v>63</v>
      </c>
      <c r="K16">
        <v>1</v>
      </c>
      <c r="L16" t="s">
        <v>33</v>
      </c>
      <c r="M16" t="s">
        <v>41</v>
      </c>
      <c r="N16" t="s">
        <v>22</v>
      </c>
      <c r="O16">
        <v>0</v>
      </c>
      <c r="P16" t="s">
        <v>32</v>
      </c>
      <c r="Q16">
        <v>0</v>
      </c>
      <c r="R16">
        <v>8</v>
      </c>
      <c r="S16" t="s">
        <v>147</v>
      </c>
      <c r="T16" t="s">
        <v>47</v>
      </c>
    </row>
    <row r="17" spans="1:20" x14ac:dyDescent="0.35">
      <c r="A17">
        <v>20313</v>
      </c>
      <c r="B17">
        <v>2024</v>
      </c>
      <c r="C17" t="s">
        <v>25</v>
      </c>
      <c r="D17" s="1">
        <v>45436</v>
      </c>
      <c r="E17" t="s">
        <v>33</v>
      </c>
      <c r="F17">
        <v>68</v>
      </c>
      <c r="G17">
        <v>3</v>
      </c>
      <c r="H17">
        <v>176</v>
      </c>
      <c r="I17" t="s">
        <v>38</v>
      </c>
      <c r="J17">
        <v>51</v>
      </c>
      <c r="K17">
        <v>1</v>
      </c>
      <c r="L17" t="s">
        <v>38</v>
      </c>
      <c r="M17" t="s">
        <v>42</v>
      </c>
      <c r="N17" t="s">
        <v>22</v>
      </c>
      <c r="P17" t="s">
        <v>33</v>
      </c>
      <c r="Q17">
        <v>36</v>
      </c>
      <c r="R17">
        <v>0</v>
      </c>
      <c r="S17" t="s">
        <v>153</v>
      </c>
      <c r="T17" t="s">
        <v>24</v>
      </c>
    </row>
    <row r="18" spans="1:20" x14ac:dyDescent="0.35">
      <c r="A18">
        <v>20314</v>
      </c>
      <c r="B18">
        <v>2024</v>
      </c>
      <c r="C18" t="s">
        <v>25</v>
      </c>
      <c r="D18" s="1">
        <v>45438</v>
      </c>
      <c r="E18" t="s">
        <v>33</v>
      </c>
      <c r="F18">
        <v>40</v>
      </c>
      <c r="G18">
        <v>3</v>
      </c>
      <c r="H18">
        <v>114</v>
      </c>
      <c r="I18" t="s">
        <v>32</v>
      </c>
      <c r="J18">
        <v>72</v>
      </c>
      <c r="K18">
        <v>1</v>
      </c>
      <c r="L18" t="s">
        <v>33</v>
      </c>
      <c r="M18" t="s">
        <v>41</v>
      </c>
      <c r="N18" t="s">
        <v>22</v>
      </c>
      <c r="O18">
        <v>0</v>
      </c>
      <c r="P18" t="s">
        <v>32</v>
      </c>
      <c r="Q18">
        <v>0</v>
      </c>
      <c r="R18">
        <v>8</v>
      </c>
      <c r="S18" t="s">
        <v>147</v>
      </c>
      <c r="T18" t="s">
        <v>24</v>
      </c>
    </row>
    <row r="21" spans="1:20" x14ac:dyDescent="0.35">
      <c r="E21" t="s">
        <v>68</v>
      </c>
      <c r="F21">
        <f>SUM(F2:F19)</f>
        <v>1073</v>
      </c>
      <c r="I21" t="s">
        <v>88</v>
      </c>
      <c r="J21">
        <f>SUM(J2:J20)</f>
        <v>910</v>
      </c>
    </row>
    <row r="22" spans="1:20" x14ac:dyDescent="0.35">
      <c r="E22" t="s">
        <v>73</v>
      </c>
      <c r="F22">
        <f>SUM(G2:G20)</f>
        <v>29</v>
      </c>
      <c r="I22" t="s">
        <v>91</v>
      </c>
      <c r="J22">
        <f>SUM(K2:K20)</f>
        <v>24</v>
      </c>
    </row>
    <row r="23" spans="1:20" x14ac:dyDescent="0.35">
      <c r="E23" t="s">
        <v>89</v>
      </c>
      <c r="F23">
        <f>COUNT(F2:F20)</f>
        <v>17</v>
      </c>
      <c r="I23" t="s">
        <v>135</v>
      </c>
      <c r="J23">
        <f>COUNTIF(K2:K20,0)</f>
        <v>3</v>
      </c>
    </row>
    <row r="24" spans="1:20" x14ac:dyDescent="0.35">
      <c r="E24" t="s">
        <v>95</v>
      </c>
      <c r="F24">
        <f>COUNTIF(G2:G20, 0)</f>
        <v>4</v>
      </c>
    </row>
    <row r="25" spans="1:20" x14ac:dyDescent="0.35">
      <c r="E25" t="s">
        <v>112</v>
      </c>
      <c r="F25">
        <f>MAX(F2:F20)</f>
        <v>125</v>
      </c>
    </row>
    <row r="26" spans="1:20" x14ac:dyDescent="0.35">
      <c r="E26" t="s">
        <v>144</v>
      </c>
      <c r="F26">
        <f>COUNTIF(F2:F20,0)</f>
        <v>1</v>
      </c>
    </row>
    <row r="27" spans="1:20" x14ac:dyDescent="0.35">
      <c r="E27" t="s">
        <v>145</v>
      </c>
      <c r="F27">
        <f>F23-F26</f>
        <v>16</v>
      </c>
    </row>
  </sheetData>
  <autoFilter ref="A1:T18" xr:uid="{ACBA8F55-EC97-4EEE-A1EF-A6FA7B6791C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CB5A-FFB6-4851-AEFE-BEA91A33F7B2}">
  <dimension ref="A1:T26"/>
  <sheetViews>
    <sheetView workbookViewId="0">
      <selection activeCell="J17" sqref="J17"/>
    </sheetView>
  </sheetViews>
  <sheetFormatPr defaultRowHeight="14.5" x14ac:dyDescent="0.35"/>
  <cols>
    <col min="4" max="4" width="12.363281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20242</v>
      </c>
      <c r="B2">
        <v>2024</v>
      </c>
      <c r="C2" t="s">
        <v>30</v>
      </c>
      <c r="D2" s="1">
        <v>45374</v>
      </c>
      <c r="E2" t="s">
        <v>26</v>
      </c>
      <c r="F2">
        <v>60</v>
      </c>
      <c r="G2">
        <v>2</v>
      </c>
      <c r="H2">
        <v>175</v>
      </c>
      <c r="I2" t="s">
        <v>27</v>
      </c>
      <c r="J2">
        <v>54</v>
      </c>
      <c r="K2">
        <v>1</v>
      </c>
      <c r="L2" t="s">
        <v>26</v>
      </c>
      <c r="M2" t="s">
        <v>42</v>
      </c>
      <c r="N2" t="s">
        <v>22</v>
      </c>
      <c r="O2">
        <v>0</v>
      </c>
      <c r="P2" t="s">
        <v>26</v>
      </c>
      <c r="Q2">
        <v>0</v>
      </c>
      <c r="R2">
        <v>4</v>
      </c>
      <c r="S2" t="s">
        <v>28</v>
      </c>
      <c r="T2" t="s">
        <v>29</v>
      </c>
    </row>
    <row r="3" spans="1:20" x14ac:dyDescent="0.35">
      <c r="A3">
        <v>20246</v>
      </c>
      <c r="B3">
        <v>2024</v>
      </c>
      <c r="C3" t="s">
        <v>48</v>
      </c>
      <c r="D3" s="1">
        <v>45376</v>
      </c>
      <c r="E3" t="s">
        <v>26</v>
      </c>
      <c r="F3">
        <v>40</v>
      </c>
      <c r="G3">
        <v>1</v>
      </c>
      <c r="H3">
        <v>177</v>
      </c>
      <c r="I3" t="s">
        <v>21</v>
      </c>
      <c r="J3">
        <v>50</v>
      </c>
      <c r="K3">
        <v>2</v>
      </c>
      <c r="L3" t="s">
        <v>21</v>
      </c>
      <c r="M3" t="s">
        <v>42</v>
      </c>
      <c r="N3" t="s">
        <v>22</v>
      </c>
      <c r="O3">
        <v>0</v>
      </c>
      <c r="P3" t="s">
        <v>21</v>
      </c>
      <c r="Q3">
        <v>0</v>
      </c>
      <c r="R3">
        <v>4</v>
      </c>
      <c r="S3" t="s">
        <v>49</v>
      </c>
      <c r="T3" t="s">
        <v>50</v>
      </c>
    </row>
    <row r="4" spans="1:20" x14ac:dyDescent="0.35">
      <c r="A4">
        <v>20251</v>
      </c>
      <c r="B4">
        <v>2024</v>
      </c>
      <c r="C4" t="s">
        <v>57</v>
      </c>
      <c r="D4" s="1">
        <v>45381</v>
      </c>
      <c r="E4" t="s">
        <v>26</v>
      </c>
      <c r="F4">
        <v>61</v>
      </c>
      <c r="G4">
        <v>0</v>
      </c>
      <c r="H4">
        <v>200</v>
      </c>
      <c r="I4" t="s">
        <v>37</v>
      </c>
      <c r="J4">
        <v>54</v>
      </c>
      <c r="K4">
        <v>2</v>
      </c>
      <c r="L4" t="s">
        <v>37</v>
      </c>
      <c r="M4" t="s">
        <v>41</v>
      </c>
      <c r="N4" t="s">
        <v>22</v>
      </c>
      <c r="O4">
        <v>0</v>
      </c>
      <c r="P4" t="s">
        <v>37</v>
      </c>
      <c r="Q4">
        <v>21</v>
      </c>
      <c r="R4">
        <v>0</v>
      </c>
      <c r="S4" t="s">
        <v>58</v>
      </c>
      <c r="T4" t="s">
        <v>59</v>
      </c>
    </row>
    <row r="5" spans="1:20" x14ac:dyDescent="0.35">
      <c r="A5">
        <v>20257</v>
      </c>
      <c r="B5">
        <v>2024</v>
      </c>
      <c r="C5" t="s">
        <v>43</v>
      </c>
      <c r="D5" s="1">
        <v>45386</v>
      </c>
      <c r="E5" t="s">
        <v>26</v>
      </c>
      <c r="F5">
        <v>54</v>
      </c>
      <c r="G5">
        <v>2</v>
      </c>
      <c r="H5">
        <v>200</v>
      </c>
      <c r="I5" t="s">
        <v>44</v>
      </c>
      <c r="J5">
        <v>52</v>
      </c>
      <c r="K5">
        <v>1</v>
      </c>
      <c r="L5" t="s">
        <v>26</v>
      </c>
      <c r="M5" t="s">
        <v>42</v>
      </c>
      <c r="N5" t="s">
        <v>22</v>
      </c>
      <c r="O5">
        <v>0</v>
      </c>
      <c r="P5" t="s">
        <v>26</v>
      </c>
      <c r="Q5">
        <v>0</v>
      </c>
      <c r="R5">
        <v>3</v>
      </c>
      <c r="S5" t="s">
        <v>98</v>
      </c>
      <c r="T5" t="s">
        <v>47</v>
      </c>
    </row>
    <row r="6" spans="1:20" x14ac:dyDescent="0.35">
      <c r="A6">
        <v>20263</v>
      </c>
      <c r="B6">
        <v>2024</v>
      </c>
      <c r="C6" t="s">
        <v>30</v>
      </c>
      <c r="D6" s="1">
        <v>45391</v>
      </c>
      <c r="E6" t="s">
        <v>26</v>
      </c>
      <c r="F6">
        <v>27</v>
      </c>
      <c r="G6">
        <v>3</v>
      </c>
      <c r="H6">
        <v>183</v>
      </c>
      <c r="I6" t="s">
        <v>33</v>
      </c>
      <c r="J6">
        <v>40</v>
      </c>
      <c r="K6">
        <v>3</v>
      </c>
      <c r="L6" t="s">
        <v>26</v>
      </c>
      <c r="M6" t="s">
        <v>42</v>
      </c>
      <c r="N6" t="s">
        <v>22</v>
      </c>
      <c r="O6">
        <v>0</v>
      </c>
      <c r="P6" t="s">
        <v>33</v>
      </c>
      <c r="Q6">
        <v>0</v>
      </c>
      <c r="R6">
        <v>2</v>
      </c>
      <c r="S6" t="s">
        <v>103</v>
      </c>
      <c r="T6" t="s">
        <v>29</v>
      </c>
    </row>
    <row r="7" spans="1:20" x14ac:dyDescent="0.35">
      <c r="A7">
        <v>20267</v>
      </c>
      <c r="B7">
        <v>2024</v>
      </c>
      <c r="C7" t="s">
        <v>30</v>
      </c>
      <c r="D7" s="1">
        <v>45395</v>
      </c>
      <c r="E7" t="s">
        <v>26</v>
      </c>
      <c r="F7">
        <v>38</v>
      </c>
      <c r="G7">
        <v>1</v>
      </c>
      <c r="H7">
        <v>148</v>
      </c>
      <c r="I7" t="s">
        <v>38</v>
      </c>
      <c r="J7">
        <v>43</v>
      </c>
      <c r="K7">
        <v>0</v>
      </c>
      <c r="L7" t="s">
        <v>38</v>
      </c>
      <c r="M7" t="s">
        <v>42</v>
      </c>
      <c r="N7" t="s">
        <v>22</v>
      </c>
      <c r="O7">
        <v>0</v>
      </c>
      <c r="P7" t="s">
        <v>38</v>
      </c>
      <c r="Q7">
        <v>0</v>
      </c>
      <c r="R7">
        <v>3</v>
      </c>
      <c r="S7" t="s">
        <v>107</v>
      </c>
      <c r="T7" t="s">
        <v>29</v>
      </c>
    </row>
    <row r="8" spans="1:20" x14ac:dyDescent="0.35">
      <c r="A8">
        <v>20273</v>
      </c>
      <c r="B8">
        <v>2024</v>
      </c>
      <c r="C8" t="s">
        <v>30</v>
      </c>
      <c r="D8" s="1">
        <v>45400</v>
      </c>
      <c r="E8" t="s">
        <v>26</v>
      </c>
      <c r="F8">
        <v>40</v>
      </c>
      <c r="G8">
        <v>4</v>
      </c>
      <c r="H8">
        <v>193</v>
      </c>
      <c r="I8" t="s">
        <v>45</v>
      </c>
      <c r="J8">
        <v>54</v>
      </c>
      <c r="K8">
        <v>1</v>
      </c>
      <c r="L8" t="s">
        <v>26</v>
      </c>
      <c r="M8" t="s">
        <v>42</v>
      </c>
      <c r="N8" t="s">
        <v>22</v>
      </c>
      <c r="O8">
        <v>0</v>
      </c>
      <c r="P8" t="s">
        <v>45</v>
      </c>
      <c r="Q8">
        <v>9</v>
      </c>
      <c r="R8">
        <v>0</v>
      </c>
      <c r="S8" t="s">
        <v>105</v>
      </c>
      <c r="T8" t="s">
        <v>29</v>
      </c>
    </row>
    <row r="9" spans="1:20" x14ac:dyDescent="0.35">
      <c r="A9">
        <v>20277</v>
      </c>
      <c r="B9">
        <v>2024</v>
      </c>
      <c r="C9" t="s">
        <v>30</v>
      </c>
      <c r="D9" s="1">
        <v>45403</v>
      </c>
      <c r="E9" t="s">
        <v>26</v>
      </c>
      <c r="F9">
        <v>56</v>
      </c>
      <c r="G9">
        <v>1</v>
      </c>
      <c r="H9">
        <v>143</v>
      </c>
      <c r="I9" t="s">
        <v>44</v>
      </c>
      <c r="J9">
        <v>44</v>
      </c>
      <c r="K9">
        <v>1</v>
      </c>
      <c r="L9" t="s">
        <v>26</v>
      </c>
      <c r="M9" t="s">
        <v>41</v>
      </c>
      <c r="N9" t="s">
        <v>22</v>
      </c>
      <c r="O9">
        <v>0</v>
      </c>
      <c r="P9" t="s">
        <v>44</v>
      </c>
      <c r="Q9">
        <v>0</v>
      </c>
      <c r="R9">
        <v>3</v>
      </c>
      <c r="S9" t="s">
        <v>117</v>
      </c>
      <c r="T9" t="s">
        <v>29</v>
      </c>
    </row>
    <row r="10" spans="1:20" x14ac:dyDescent="0.35">
      <c r="A10">
        <v>20282</v>
      </c>
      <c r="B10">
        <v>2024</v>
      </c>
      <c r="C10" t="s">
        <v>31</v>
      </c>
      <c r="D10" s="1">
        <v>45408</v>
      </c>
      <c r="E10" t="s">
        <v>26</v>
      </c>
      <c r="F10">
        <v>93</v>
      </c>
      <c r="G10">
        <v>1</v>
      </c>
      <c r="H10">
        <v>262</v>
      </c>
      <c r="I10" t="s">
        <v>32</v>
      </c>
      <c r="J10">
        <v>76</v>
      </c>
      <c r="K10">
        <v>0</v>
      </c>
      <c r="L10" t="s">
        <v>26</v>
      </c>
      <c r="M10" t="s">
        <v>42</v>
      </c>
      <c r="N10" t="s">
        <v>22</v>
      </c>
      <c r="O10">
        <v>0</v>
      </c>
      <c r="P10" t="s">
        <v>26</v>
      </c>
      <c r="Q10">
        <v>0</v>
      </c>
      <c r="R10">
        <v>8</v>
      </c>
      <c r="S10" t="s">
        <v>121</v>
      </c>
      <c r="T10" t="s">
        <v>35</v>
      </c>
    </row>
    <row r="11" spans="1:20" x14ac:dyDescent="0.35">
      <c r="A11">
        <v>20289</v>
      </c>
      <c r="B11">
        <v>2024</v>
      </c>
      <c r="C11" t="s">
        <v>25</v>
      </c>
      <c r="D11" s="1">
        <v>45413</v>
      </c>
      <c r="E11" t="s">
        <v>26</v>
      </c>
      <c r="F11">
        <v>52</v>
      </c>
      <c r="G11">
        <v>1</v>
      </c>
      <c r="H11">
        <v>163</v>
      </c>
      <c r="I11" t="s">
        <v>20</v>
      </c>
      <c r="J11">
        <v>55</v>
      </c>
      <c r="K11">
        <v>0</v>
      </c>
      <c r="L11" t="s">
        <v>26</v>
      </c>
      <c r="M11" t="s">
        <v>42</v>
      </c>
      <c r="N11" t="s">
        <v>22</v>
      </c>
      <c r="O11">
        <v>0</v>
      </c>
      <c r="P11" t="s">
        <v>26</v>
      </c>
      <c r="Q11">
        <v>0</v>
      </c>
      <c r="R11">
        <v>7</v>
      </c>
      <c r="S11" t="s">
        <v>126</v>
      </c>
      <c r="T11" t="s">
        <v>24</v>
      </c>
    </row>
    <row r="12" spans="1:20" x14ac:dyDescent="0.35">
      <c r="A12">
        <v>20293</v>
      </c>
      <c r="B12">
        <v>2024</v>
      </c>
      <c r="C12" t="s">
        <v>131</v>
      </c>
      <c r="D12" s="1">
        <v>45417</v>
      </c>
      <c r="E12" t="s">
        <v>26</v>
      </c>
      <c r="F12">
        <v>47</v>
      </c>
      <c r="G12">
        <v>2</v>
      </c>
      <c r="H12">
        <v>168</v>
      </c>
      <c r="I12" t="s">
        <v>20</v>
      </c>
      <c r="J12">
        <v>60</v>
      </c>
      <c r="K12">
        <v>1</v>
      </c>
      <c r="L12" t="s">
        <v>26</v>
      </c>
      <c r="M12" t="s">
        <v>42</v>
      </c>
      <c r="N12" t="s">
        <v>22</v>
      </c>
      <c r="O12">
        <v>0</v>
      </c>
      <c r="P12" t="s">
        <v>20</v>
      </c>
      <c r="Q12">
        <v>28</v>
      </c>
      <c r="R12">
        <v>0</v>
      </c>
      <c r="S12" t="s">
        <v>102</v>
      </c>
      <c r="T12" t="s">
        <v>132</v>
      </c>
    </row>
    <row r="13" spans="1:20" x14ac:dyDescent="0.35">
      <c r="A13">
        <v>20298</v>
      </c>
      <c r="B13">
        <v>2024</v>
      </c>
      <c r="C13" t="s">
        <v>131</v>
      </c>
      <c r="D13" s="1">
        <v>45421</v>
      </c>
      <c r="E13" t="s">
        <v>26</v>
      </c>
      <c r="F13">
        <v>75</v>
      </c>
      <c r="G13">
        <v>2</v>
      </c>
      <c r="H13">
        <v>242</v>
      </c>
      <c r="I13" t="s">
        <v>21</v>
      </c>
      <c r="J13">
        <v>56</v>
      </c>
      <c r="K13">
        <v>2</v>
      </c>
      <c r="L13" t="s">
        <v>26</v>
      </c>
      <c r="M13" t="s">
        <v>42</v>
      </c>
      <c r="N13" t="s">
        <v>22</v>
      </c>
      <c r="O13">
        <v>0</v>
      </c>
      <c r="P13" t="s">
        <v>21</v>
      </c>
      <c r="Q13">
        <v>60</v>
      </c>
      <c r="R13">
        <v>0</v>
      </c>
      <c r="S13" t="s">
        <v>49</v>
      </c>
      <c r="T13" t="s">
        <v>132</v>
      </c>
    </row>
    <row r="14" spans="1:20" x14ac:dyDescent="0.35">
      <c r="A14">
        <v>20305</v>
      </c>
      <c r="B14">
        <v>2024</v>
      </c>
      <c r="C14" t="s">
        <v>140</v>
      </c>
      <c r="D14" s="1">
        <v>45427</v>
      </c>
      <c r="E14" t="s">
        <v>26</v>
      </c>
      <c r="F14">
        <v>39</v>
      </c>
      <c r="G14">
        <v>3</v>
      </c>
      <c r="H14">
        <v>145</v>
      </c>
      <c r="I14" t="s">
        <v>38</v>
      </c>
      <c r="J14">
        <v>38</v>
      </c>
      <c r="K14">
        <v>1</v>
      </c>
      <c r="L14" t="s">
        <v>38</v>
      </c>
      <c r="M14" t="s">
        <v>41</v>
      </c>
      <c r="N14" t="s">
        <v>22</v>
      </c>
      <c r="O14">
        <v>0</v>
      </c>
      <c r="P14" t="s">
        <v>26</v>
      </c>
      <c r="Q14">
        <v>0</v>
      </c>
      <c r="R14">
        <v>5</v>
      </c>
      <c r="S14" t="s">
        <v>28</v>
      </c>
      <c r="T14" t="s">
        <v>141</v>
      </c>
    </row>
    <row r="15" spans="1:20" x14ac:dyDescent="0.35">
      <c r="A15">
        <v>20309</v>
      </c>
      <c r="B15">
        <v>2024</v>
      </c>
      <c r="C15" t="s">
        <v>52</v>
      </c>
      <c r="D15" s="1">
        <v>45431</v>
      </c>
      <c r="E15" t="s">
        <v>26</v>
      </c>
      <c r="F15">
        <v>61</v>
      </c>
      <c r="G15">
        <v>0</v>
      </c>
      <c r="H15">
        <v>215</v>
      </c>
      <c r="I15" t="s">
        <v>33</v>
      </c>
      <c r="J15">
        <v>84</v>
      </c>
      <c r="K15">
        <v>2</v>
      </c>
      <c r="L15" t="s">
        <v>26</v>
      </c>
      <c r="M15" t="s">
        <v>41</v>
      </c>
      <c r="N15" t="s">
        <v>22</v>
      </c>
      <c r="O15">
        <v>0</v>
      </c>
      <c r="P15" t="s">
        <v>33</v>
      </c>
      <c r="Q15">
        <v>0</v>
      </c>
      <c r="R15">
        <v>4</v>
      </c>
      <c r="S15" t="s">
        <v>54</v>
      </c>
      <c r="T15" t="s">
        <v>53</v>
      </c>
    </row>
    <row r="20" spans="5:10" x14ac:dyDescent="0.35">
      <c r="E20" t="s">
        <v>68</v>
      </c>
      <c r="F20">
        <f>SUM(F2:F18)</f>
        <v>743</v>
      </c>
      <c r="I20" t="s">
        <v>88</v>
      </c>
      <c r="J20">
        <f>SUM(J2:J19)</f>
        <v>760</v>
      </c>
    </row>
    <row r="21" spans="5:10" x14ac:dyDescent="0.35">
      <c r="E21" t="s">
        <v>73</v>
      </c>
      <c r="F21">
        <f>SUM(G2:G18)</f>
        <v>23</v>
      </c>
      <c r="I21" t="s">
        <v>91</v>
      </c>
      <c r="J21">
        <f>SUM(K2:K19)</f>
        <v>17</v>
      </c>
    </row>
    <row r="22" spans="5:10" x14ac:dyDescent="0.35">
      <c r="E22" t="s">
        <v>89</v>
      </c>
      <c r="F22">
        <f>COUNT(F2:F19)</f>
        <v>14</v>
      </c>
      <c r="I22" t="s">
        <v>135</v>
      </c>
      <c r="J22">
        <f>COUNTIF(K2:K19,0)</f>
        <v>3</v>
      </c>
    </row>
    <row r="23" spans="5:10" x14ac:dyDescent="0.35">
      <c r="E23" t="s">
        <v>95</v>
      </c>
      <c r="F23">
        <f>COUNTIF(G2:G19,0)</f>
        <v>2</v>
      </c>
    </row>
    <row r="24" spans="5:10" x14ac:dyDescent="0.35">
      <c r="E24" t="s">
        <v>112</v>
      </c>
      <c r="F24">
        <f>MAX(F2:F19)</f>
        <v>93</v>
      </c>
    </row>
    <row r="25" spans="5:10" x14ac:dyDescent="0.35">
      <c r="E25" t="s">
        <v>144</v>
      </c>
      <c r="F25">
        <f>COUNTIF(F2:F19,0)</f>
        <v>0</v>
      </c>
    </row>
    <row r="26" spans="5:10" x14ac:dyDescent="0.35">
      <c r="E26" t="s">
        <v>149</v>
      </c>
      <c r="F26">
        <f>F22-F25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7754-138A-4727-AC5A-638F3F4F1F21}">
  <dimension ref="A1:T27"/>
  <sheetViews>
    <sheetView workbookViewId="0">
      <selection activeCell="J18" sqref="J18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20254</v>
      </c>
      <c r="B2">
        <v>2024</v>
      </c>
      <c r="C2" t="s">
        <v>64</v>
      </c>
      <c r="D2" s="1">
        <v>45383</v>
      </c>
      <c r="E2" t="s">
        <v>45</v>
      </c>
      <c r="F2">
        <v>46</v>
      </c>
      <c r="G2">
        <v>4</v>
      </c>
      <c r="H2">
        <v>126</v>
      </c>
      <c r="I2" t="s">
        <v>38</v>
      </c>
      <c r="J2">
        <v>46</v>
      </c>
      <c r="K2">
        <v>2</v>
      </c>
      <c r="L2" t="s">
        <v>38</v>
      </c>
      <c r="M2" t="s">
        <v>42</v>
      </c>
      <c r="N2" t="s">
        <v>22</v>
      </c>
      <c r="O2">
        <v>0</v>
      </c>
      <c r="P2" t="s">
        <v>38</v>
      </c>
      <c r="Q2">
        <v>0</v>
      </c>
      <c r="R2">
        <v>6</v>
      </c>
      <c r="S2" t="s">
        <v>65</v>
      </c>
      <c r="T2" t="s">
        <v>66</v>
      </c>
    </row>
    <row r="3" spans="1:20" x14ac:dyDescent="0.35">
      <c r="A3">
        <v>20245</v>
      </c>
      <c r="B3">
        <v>2024</v>
      </c>
      <c r="C3" t="s">
        <v>43</v>
      </c>
      <c r="D3" s="1">
        <v>45375</v>
      </c>
      <c r="E3" t="s">
        <v>45</v>
      </c>
      <c r="F3">
        <v>52</v>
      </c>
      <c r="G3">
        <v>2</v>
      </c>
      <c r="H3">
        <v>169</v>
      </c>
      <c r="I3" t="s">
        <v>44</v>
      </c>
      <c r="J3">
        <v>47</v>
      </c>
      <c r="K3">
        <v>1</v>
      </c>
      <c r="L3" t="s">
        <v>45</v>
      </c>
      <c r="M3" t="s">
        <v>42</v>
      </c>
      <c r="N3" t="s">
        <v>22</v>
      </c>
      <c r="O3">
        <v>0</v>
      </c>
      <c r="P3" t="s">
        <v>44</v>
      </c>
      <c r="Q3">
        <v>6</v>
      </c>
      <c r="R3">
        <v>0</v>
      </c>
      <c r="S3" t="s">
        <v>46</v>
      </c>
      <c r="T3" t="s">
        <v>47</v>
      </c>
    </row>
    <row r="4" spans="1:20" x14ac:dyDescent="0.35">
      <c r="A4">
        <v>20248</v>
      </c>
      <c r="B4">
        <v>2024</v>
      </c>
      <c r="C4" t="s">
        <v>52</v>
      </c>
      <c r="D4" s="1">
        <v>45378</v>
      </c>
      <c r="E4" t="s">
        <v>45</v>
      </c>
      <c r="F4">
        <v>76</v>
      </c>
      <c r="G4">
        <v>2</v>
      </c>
      <c r="H4">
        <v>278</v>
      </c>
      <c r="I4" t="s">
        <v>33</v>
      </c>
      <c r="J4">
        <v>81</v>
      </c>
      <c r="K4">
        <v>1</v>
      </c>
      <c r="L4" t="s">
        <v>45</v>
      </c>
      <c r="M4" t="s">
        <v>42</v>
      </c>
      <c r="N4" t="s">
        <v>22</v>
      </c>
      <c r="O4">
        <v>0</v>
      </c>
      <c r="P4" t="s">
        <v>33</v>
      </c>
      <c r="Q4">
        <v>31</v>
      </c>
      <c r="R4">
        <v>0</v>
      </c>
      <c r="S4" t="s">
        <v>54</v>
      </c>
      <c r="T4" t="s">
        <v>53</v>
      </c>
    </row>
    <row r="5" spans="1:20" x14ac:dyDescent="0.35">
      <c r="A5">
        <v>20260</v>
      </c>
      <c r="B5">
        <v>2024</v>
      </c>
      <c r="C5" t="s">
        <v>64</v>
      </c>
      <c r="D5" s="1">
        <v>45389</v>
      </c>
      <c r="E5" t="s">
        <v>45</v>
      </c>
      <c r="F5">
        <v>75</v>
      </c>
      <c r="G5">
        <v>0</v>
      </c>
      <c r="H5">
        <v>235</v>
      </c>
      <c r="I5" t="s">
        <v>27</v>
      </c>
      <c r="J5">
        <v>46</v>
      </c>
      <c r="K5">
        <v>1</v>
      </c>
      <c r="L5" t="s">
        <v>27</v>
      </c>
      <c r="M5" t="s">
        <v>42</v>
      </c>
      <c r="N5" t="s">
        <v>22</v>
      </c>
      <c r="O5">
        <v>0</v>
      </c>
      <c r="P5" t="s">
        <v>45</v>
      </c>
      <c r="Q5">
        <v>29</v>
      </c>
      <c r="R5">
        <v>0</v>
      </c>
      <c r="S5" t="s">
        <v>100</v>
      </c>
      <c r="T5" t="s">
        <v>66</v>
      </c>
    </row>
    <row r="6" spans="1:20" x14ac:dyDescent="0.35">
      <c r="A6">
        <v>20265</v>
      </c>
      <c r="B6">
        <v>2024</v>
      </c>
      <c r="C6" t="s">
        <v>64</v>
      </c>
      <c r="D6" s="1">
        <v>45393</v>
      </c>
      <c r="E6" t="s">
        <v>45</v>
      </c>
      <c r="F6">
        <v>72</v>
      </c>
      <c r="G6">
        <v>0</v>
      </c>
      <c r="H6">
        <v>197</v>
      </c>
      <c r="I6" t="s">
        <v>21</v>
      </c>
      <c r="J6">
        <v>44</v>
      </c>
      <c r="K6">
        <v>2</v>
      </c>
      <c r="L6" t="s">
        <v>45</v>
      </c>
      <c r="M6" t="s">
        <v>42</v>
      </c>
      <c r="N6" t="s">
        <v>22</v>
      </c>
      <c r="O6">
        <v>0</v>
      </c>
      <c r="P6" t="s">
        <v>45</v>
      </c>
      <c r="Q6">
        <v>0</v>
      </c>
      <c r="R6">
        <v>7</v>
      </c>
      <c r="S6" t="s">
        <v>105</v>
      </c>
      <c r="T6" t="s">
        <v>66</v>
      </c>
    </row>
    <row r="7" spans="1:20" x14ac:dyDescent="0.35">
      <c r="A7">
        <v>20269</v>
      </c>
      <c r="B7">
        <v>2024</v>
      </c>
      <c r="C7" t="s">
        <v>64</v>
      </c>
      <c r="D7" s="1">
        <v>45396</v>
      </c>
      <c r="E7" t="s">
        <v>45</v>
      </c>
      <c r="F7">
        <v>63</v>
      </c>
      <c r="G7">
        <v>0</v>
      </c>
      <c r="H7">
        <v>207</v>
      </c>
      <c r="I7" t="s">
        <v>20</v>
      </c>
      <c r="J7">
        <v>48</v>
      </c>
      <c r="K7">
        <v>1</v>
      </c>
      <c r="L7" t="s">
        <v>45</v>
      </c>
      <c r="M7" t="s">
        <v>42</v>
      </c>
      <c r="N7" t="s">
        <v>22</v>
      </c>
      <c r="O7">
        <v>0</v>
      </c>
      <c r="P7" t="s">
        <v>20</v>
      </c>
      <c r="Q7">
        <v>20</v>
      </c>
      <c r="R7">
        <v>0</v>
      </c>
      <c r="S7" t="s">
        <v>108</v>
      </c>
      <c r="T7" t="s">
        <v>66</v>
      </c>
    </row>
    <row r="8" spans="1:20" x14ac:dyDescent="0.35">
      <c r="A8">
        <v>20273</v>
      </c>
      <c r="B8">
        <v>2024</v>
      </c>
      <c r="C8" t="s">
        <v>30</v>
      </c>
      <c r="D8" s="1">
        <v>45400</v>
      </c>
      <c r="E8" t="s">
        <v>45</v>
      </c>
      <c r="F8">
        <v>54</v>
      </c>
      <c r="G8">
        <v>1</v>
      </c>
      <c r="H8">
        <v>193</v>
      </c>
      <c r="I8" t="s">
        <v>26</v>
      </c>
      <c r="J8">
        <v>40</v>
      </c>
      <c r="K8">
        <v>4</v>
      </c>
      <c r="L8" t="s">
        <v>26</v>
      </c>
      <c r="M8" t="s">
        <v>42</v>
      </c>
      <c r="N8" t="s">
        <v>22</v>
      </c>
      <c r="O8">
        <v>0</v>
      </c>
      <c r="P8" t="s">
        <v>45</v>
      </c>
      <c r="Q8">
        <v>9</v>
      </c>
      <c r="R8">
        <v>0</v>
      </c>
      <c r="S8" t="s">
        <v>105</v>
      </c>
      <c r="T8" t="s">
        <v>29</v>
      </c>
    </row>
    <row r="9" spans="1:20" x14ac:dyDescent="0.35">
      <c r="A9">
        <v>20278</v>
      </c>
      <c r="B9">
        <v>2024</v>
      </c>
      <c r="C9" t="s">
        <v>36</v>
      </c>
      <c r="D9" s="1">
        <v>45404</v>
      </c>
      <c r="E9" t="s">
        <v>45</v>
      </c>
      <c r="F9">
        <v>45</v>
      </c>
      <c r="G9">
        <v>3</v>
      </c>
      <c r="H9">
        <v>180</v>
      </c>
      <c r="I9" t="s">
        <v>38</v>
      </c>
      <c r="J9">
        <v>61</v>
      </c>
      <c r="K9">
        <v>0</v>
      </c>
      <c r="L9" t="s">
        <v>45</v>
      </c>
      <c r="M9" t="s">
        <v>41</v>
      </c>
      <c r="N9" t="s">
        <v>22</v>
      </c>
      <c r="O9">
        <v>0</v>
      </c>
      <c r="P9" t="s">
        <v>38</v>
      </c>
      <c r="Q9">
        <v>0</v>
      </c>
      <c r="R9">
        <v>9</v>
      </c>
      <c r="S9" t="s">
        <v>118</v>
      </c>
      <c r="T9" t="s">
        <v>40</v>
      </c>
    </row>
    <row r="10" spans="1:20" x14ac:dyDescent="0.35">
      <c r="A10">
        <v>20283</v>
      </c>
      <c r="B10">
        <v>2024</v>
      </c>
      <c r="C10" t="s">
        <v>115</v>
      </c>
      <c r="D10" s="1">
        <v>45409</v>
      </c>
      <c r="E10" t="s">
        <v>45</v>
      </c>
      <c r="F10">
        <v>65</v>
      </c>
      <c r="G10">
        <v>3</v>
      </c>
      <c r="H10">
        <v>258</v>
      </c>
      <c r="I10" t="s">
        <v>27</v>
      </c>
      <c r="J10">
        <v>92</v>
      </c>
      <c r="K10">
        <v>0</v>
      </c>
      <c r="L10" t="s">
        <v>45</v>
      </c>
      <c r="M10" t="s">
        <v>42</v>
      </c>
      <c r="N10" t="s">
        <v>22</v>
      </c>
      <c r="O10">
        <v>0</v>
      </c>
      <c r="P10" t="s">
        <v>27</v>
      </c>
      <c r="Q10">
        <v>10</v>
      </c>
      <c r="R10">
        <v>0</v>
      </c>
      <c r="S10" t="s">
        <v>122</v>
      </c>
      <c r="T10" t="s">
        <v>116</v>
      </c>
    </row>
    <row r="11" spans="1:20" x14ac:dyDescent="0.35">
      <c r="A11">
        <v>20288</v>
      </c>
      <c r="B11">
        <v>2024</v>
      </c>
      <c r="C11" t="s">
        <v>57</v>
      </c>
      <c r="D11" s="1">
        <v>45412</v>
      </c>
      <c r="E11" t="s">
        <v>45</v>
      </c>
      <c r="F11">
        <v>28</v>
      </c>
      <c r="G11">
        <v>4</v>
      </c>
      <c r="H11">
        <v>145</v>
      </c>
      <c r="I11" t="s">
        <v>37</v>
      </c>
      <c r="J11">
        <v>52</v>
      </c>
      <c r="K11">
        <v>1</v>
      </c>
      <c r="L11" t="s">
        <v>37</v>
      </c>
      <c r="M11" t="s">
        <v>42</v>
      </c>
      <c r="N11" t="s">
        <v>22</v>
      </c>
      <c r="O11">
        <v>0</v>
      </c>
      <c r="P11" t="s">
        <v>37</v>
      </c>
      <c r="Q11">
        <v>0</v>
      </c>
      <c r="R11">
        <v>4</v>
      </c>
      <c r="S11" t="s">
        <v>119</v>
      </c>
      <c r="T11" t="s">
        <v>59</v>
      </c>
    </row>
    <row r="12" spans="1:20" x14ac:dyDescent="0.35">
      <c r="A12">
        <v>20291</v>
      </c>
      <c r="B12">
        <v>2024</v>
      </c>
      <c r="C12" t="s">
        <v>64</v>
      </c>
      <c r="D12" s="1">
        <v>45415</v>
      </c>
      <c r="E12" t="s">
        <v>45</v>
      </c>
      <c r="F12">
        <v>46</v>
      </c>
      <c r="G12">
        <v>3</v>
      </c>
      <c r="H12">
        <v>170</v>
      </c>
      <c r="I12" t="s">
        <v>32</v>
      </c>
      <c r="J12">
        <v>57</v>
      </c>
      <c r="K12">
        <v>4</v>
      </c>
      <c r="L12" t="s">
        <v>45</v>
      </c>
      <c r="M12" t="s">
        <v>42</v>
      </c>
      <c r="N12" t="s">
        <v>22</v>
      </c>
      <c r="O12">
        <v>0</v>
      </c>
      <c r="P12" t="s">
        <v>32</v>
      </c>
      <c r="Q12">
        <v>24</v>
      </c>
      <c r="R12">
        <v>0</v>
      </c>
      <c r="S12" t="s">
        <v>128</v>
      </c>
      <c r="T12" t="s">
        <v>66</v>
      </c>
    </row>
    <row r="13" spans="1:20" x14ac:dyDescent="0.35">
      <c r="A13">
        <v>20295</v>
      </c>
      <c r="B13">
        <v>2024</v>
      </c>
      <c r="C13" t="s">
        <v>64</v>
      </c>
      <c r="D13" s="1">
        <v>45418</v>
      </c>
      <c r="E13" t="s">
        <v>45</v>
      </c>
      <c r="F13">
        <v>52</v>
      </c>
      <c r="G13">
        <v>3</v>
      </c>
      <c r="H13">
        <v>174</v>
      </c>
      <c r="I13" t="s">
        <v>33</v>
      </c>
      <c r="J13">
        <v>56</v>
      </c>
      <c r="K13">
        <v>1</v>
      </c>
      <c r="L13" t="s">
        <v>45</v>
      </c>
      <c r="M13" t="s">
        <v>42</v>
      </c>
      <c r="N13" t="s">
        <v>22</v>
      </c>
      <c r="O13">
        <v>0</v>
      </c>
      <c r="P13" t="s">
        <v>45</v>
      </c>
      <c r="Q13">
        <v>0</v>
      </c>
      <c r="R13">
        <v>7</v>
      </c>
      <c r="S13" t="s">
        <v>133</v>
      </c>
      <c r="T13" t="s">
        <v>66</v>
      </c>
    </row>
    <row r="14" spans="1:20" x14ac:dyDescent="0.35">
      <c r="A14">
        <v>20300</v>
      </c>
      <c r="B14">
        <v>2024</v>
      </c>
      <c r="C14" t="s">
        <v>31</v>
      </c>
      <c r="D14" s="1">
        <v>45423</v>
      </c>
      <c r="E14" t="s">
        <v>45</v>
      </c>
      <c r="F14">
        <v>59</v>
      </c>
      <c r="G14">
        <v>0</v>
      </c>
      <c r="H14">
        <v>158</v>
      </c>
      <c r="I14" t="s">
        <v>32</v>
      </c>
      <c r="J14">
        <v>45</v>
      </c>
      <c r="K14">
        <v>3</v>
      </c>
      <c r="L14" t="s">
        <v>45</v>
      </c>
      <c r="M14" t="s">
        <v>42</v>
      </c>
      <c r="N14" t="s">
        <v>22</v>
      </c>
      <c r="O14">
        <v>0</v>
      </c>
      <c r="P14" t="s">
        <v>32</v>
      </c>
      <c r="Q14">
        <v>18</v>
      </c>
      <c r="R14">
        <v>0</v>
      </c>
      <c r="S14" t="s">
        <v>125</v>
      </c>
      <c r="T14" t="s">
        <v>35</v>
      </c>
    </row>
    <row r="15" spans="1:20" x14ac:dyDescent="0.35">
      <c r="A15">
        <v>20307</v>
      </c>
      <c r="B15">
        <v>2024</v>
      </c>
      <c r="C15" t="s">
        <v>64</v>
      </c>
      <c r="D15" s="1">
        <v>45429</v>
      </c>
      <c r="E15" t="s">
        <v>45</v>
      </c>
      <c r="F15">
        <v>53</v>
      </c>
      <c r="G15">
        <v>0</v>
      </c>
      <c r="H15">
        <v>215</v>
      </c>
      <c r="I15" t="s">
        <v>37</v>
      </c>
      <c r="J15">
        <v>49</v>
      </c>
      <c r="K15">
        <v>2</v>
      </c>
      <c r="L15" t="s">
        <v>45</v>
      </c>
      <c r="M15" t="s">
        <v>42</v>
      </c>
      <c r="N15" t="s">
        <v>22</v>
      </c>
      <c r="O15">
        <v>0</v>
      </c>
      <c r="P15" t="s">
        <v>37</v>
      </c>
      <c r="Q15">
        <v>18</v>
      </c>
      <c r="R15">
        <v>0</v>
      </c>
      <c r="S15" t="s">
        <v>142</v>
      </c>
      <c r="T15" t="s">
        <v>66</v>
      </c>
    </row>
    <row r="21" spans="5:10" x14ac:dyDescent="0.35">
      <c r="E21" t="s">
        <v>68</v>
      </c>
      <c r="F21">
        <f>SUM(F2:F19)</f>
        <v>786</v>
      </c>
      <c r="I21" t="s">
        <v>88</v>
      </c>
      <c r="J21">
        <f>SUM(J2:J20)</f>
        <v>764</v>
      </c>
    </row>
    <row r="22" spans="5:10" x14ac:dyDescent="0.35">
      <c r="E22" t="s">
        <v>73</v>
      </c>
      <c r="F22">
        <f>SUM(G2:G20)</f>
        <v>25</v>
      </c>
      <c r="I22" t="s">
        <v>91</v>
      </c>
      <c r="J22">
        <f>SUM(K2:K21)</f>
        <v>23</v>
      </c>
    </row>
    <row r="23" spans="5:10" x14ac:dyDescent="0.35">
      <c r="E23" t="s">
        <v>89</v>
      </c>
      <c r="F23">
        <f>COUNT(F2:F20)</f>
        <v>14</v>
      </c>
      <c r="I23" t="s">
        <v>135</v>
      </c>
      <c r="J23">
        <f>COUNTIF(K2:K20,0)</f>
        <v>2</v>
      </c>
    </row>
    <row r="24" spans="5:10" x14ac:dyDescent="0.35">
      <c r="E24" t="s">
        <v>96</v>
      </c>
      <c r="F24">
        <f>COUNTIF(G2:G20,0)</f>
        <v>5</v>
      </c>
    </row>
    <row r="25" spans="5:10" x14ac:dyDescent="0.35">
      <c r="E25" t="s">
        <v>112</v>
      </c>
      <c r="F25">
        <f>MAX(F2:F20)</f>
        <v>76</v>
      </c>
    </row>
    <row r="26" spans="5:10" x14ac:dyDescent="0.35">
      <c r="E26" t="s">
        <v>144</v>
      </c>
      <c r="F26">
        <f>COUNTIF(F2:F15,0)</f>
        <v>0</v>
      </c>
    </row>
    <row r="27" spans="5:10" x14ac:dyDescent="0.35">
      <c r="E27" t="s">
        <v>150</v>
      </c>
      <c r="F27">
        <f>F23-F26</f>
        <v>14</v>
      </c>
    </row>
  </sheetData>
  <autoFilter ref="A1:T15" xr:uid="{4AC57754-138A-4727-AC5A-638F3F4F1F2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28F0-3F8A-41E1-ACAB-97DAFFCD5686}">
  <dimension ref="A1:T26"/>
  <sheetViews>
    <sheetView workbookViewId="0">
      <selection activeCell="K10" sqref="K10"/>
    </sheetView>
  </sheetViews>
  <sheetFormatPr defaultRowHeight="14.5" x14ac:dyDescent="0.35"/>
  <cols>
    <col min="9" max="9" width="19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20241</v>
      </c>
      <c r="B2">
        <v>2024</v>
      </c>
      <c r="C2" t="s">
        <v>25</v>
      </c>
      <c r="D2" s="1">
        <v>45373</v>
      </c>
      <c r="E2" t="s">
        <v>21</v>
      </c>
      <c r="F2">
        <v>42</v>
      </c>
      <c r="G2">
        <v>3</v>
      </c>
      <c r="H2">
        <v>174</v>
      </c>
      <c r="I2" t="s">
        <v>20</v>
      </c>
      <c r="J2">
        <v>62</v>
      </c>
      <c r="K2">
        <v>1</v>
      </c>
      <c r="L2" t="s">
        <v>21</v>
      </c>
      <c r="M2" t="s">
        <v>41</v>
      </c>
      <c r="N2" t="s">
        <v>22</v>
      </c>
      <c r="O2">
        <v>0</v>
      </c>
      <c r="P2" t="s">
        <v>20</v>
      </c>
      <c r="Q2">
        <v>0</v>
      </c>
      <c r="R2">
        <v>6</v>
      </c>
      <c r="S2" t="s">
        <v>23</v>
      </c>
      <c r="T2" t="s">
        <v>24</v>
      </c>
    </row>
    <row r="3" spans="1:20" x14ac:dyDescent="0.35">
      <c r="A3">
        <v>20250</v>
      </c>
      <c r="B3">
        <v>2024</v>
      </c>
      <c r="C3" t="s">
        <v>48</v>
      </c>
      <c r="D3" s="1">
        <v>45380</v>
      </c>
      <c r="E3" t="s">
        <v>21</v>
      </c>
      <c r="F3">
        <v>61</v>
      </c>
      <c r="G3">
        <v>1</v>
      </c>
      <c r="H3">
        <v>183</v>
      </c>
      <c r="I3" t="s">
        <v>32</v>
      </c>
      <c r="J3">
        <v>85</v>
      </c>
      <c r="K3">
        <v>0</v>
      </c>
      <c r="L3" t="s">
        <v>32</v>
      </c>
      <c r="M3" t="s">
        <v>42</v>
      </c>
      <c r="N3" t="s">
        <v>22</v>
      </c>
      <c r="O3">
        <v>0</v>
      </c>
      <c r="P3" t="s">
        <v>32</v>
      </c>
      <c r="Q3">
        <v>0</v>
      </c>
      <c r="R3">
        <v>7</v>
      </c>
      <c r="S3" t="s">
        <v>56</v>
      </c>
      <c r="T3" t="s">
        <v>50</v>
      </c>
    </row>
    <row r="4" spans="1:20" x14ac:dyDescent="0.35">
      <c r="A4">
        <v>20246</v>
      </c>
      <c r="B4">
        <v>2024</v>
      </c>
      <c r="C4" t="s">
        <v>48</v>
      </c>
      <c r="D4" s="1">
        <v>45376</v>
      </c>
      <c r="E4" t="s">
        <v>21</v>
      </c>
      <c r="F4">
        <v>50</v>
      </c>
      <c r="G4">
        <v>2</v>
      </c>
      <c r="H4">
        <v>177</v>
      </c>
      <c r="I4" t="s">
        <v>26</v>
      </c>
      <c r="J4">
        <v>40</v>
      </c>
      <c r="K4">
        <v>1</v>
      </c>
      <c r="L4" t="s">
        <v>21</v>
      </c>
      <c r="M4" t="s">
        <v>42</v>
      </c>
      <c r="N4" t="s">
        <v>22</v>
      </c>
      <c r="O4">
        <v>0</v>
      </c>
      <c r="P4" t="s">
        <v>21</v>
      </c>
      <c r="Q4">
        <v>0</v>
      </c>
      <c r="R4">
        <v>4</v>
      </c>
      <c r="S4" t="s">
        <v>49</v>
      </c>
      <c r="T4" t="s">
        <v>50</v>
      </c>
    </row>
    <row r="5" spans="1:20" x14ac:dyDescent="0.35">
      <c r="A5">
        <v>20255</v>
      </c>
      <c r="B5">
        <v>2024</v>
      </c>
      <c r="C5" t="s">
        <v>48</v>
      </c>
      <c r="D5" s="1">
        <v>45384</v>
      </c>
      <c r="E5" t="s">
        <v>21</v>
      </c>
      <c r="F5">
        <v>48</v>
      </c>
      <c r="G5">
        <v>3</v>
      </c>
      <c r="H5">
        <v>182</v>
      </c>
      <c r="I5" t="s">
        <v>37</v>
      </c>
      <c r="J5">
        <v>54</v>
      </c>
      <c r="K5">
        <v>1</v>
      </c>
      <c r="L5" t="s">
        <v>21</v>
      </c>
      <c r="M5" t="s">
        <v>42</v>
      </c>
      <c r="N5" t="s">
        <v>22</v>
      </c>
      <c r="O5">
        <v>0</v>
      </c>
      <c r="P5" t="s">
        <v>37</v>
      </c>
      <c r="Q5">
        <v>28</v>
      </c>
      <c r="R5">
        <v>0</v>
      </c>
      <c r="S5" t="s">
        <v>58</v>
      </c>
      <c r="T5" t="s">
        <v>50</v>
      </c>
    </row>
    <row r="6" spans="1:20" x14ac:dyDescent="0.35">
      <c r="A6">
        <v>20259</v>
      </c>
      <c r="B6">
        <v>2024</v>
      </c>
      <c r="C6" t="s">
        <v>36</v>
      </c>
      <c r="D6" s="1">
        <v>45388</v>
      </c>
      <c r="E6" t="s">
        <v>21</v>
      </c>
      <c r="F6">
        <v>53</v>
      </c>
      <c r="G6">
        <v>0</v>
      </c>
      <c r="H6">
        <v>184</v>
      </c>
      <c r="I6" t="s">
        <v>38</v>
      </c>
      <c r="J6">
        <v>54</v>
      </c>
      <c r="K6">
        <v>1</v>
      </c>
      <c r="L6" t="s">
        <v>38</v>
      </c>
      <c r="M6" t="s">
        <v>42</v>
      </c>
      <c r="N6" t="s">
        <v>22</v>
      </c>
      <c r="O6">
        <v>0</v>
      </c>
      <c r="P6" t="s">
        <v>38</v>
      </c>
      <c r="Q6">
        <v>0</v>
      </c>
      <c r="R6">
        <v>6</v>
      </c>
      <c r="S6" t="s">
        <v>99</v>
      </c>
      <c r="T6" t="s">
        <v>40</v>
      </c>
    </row>
    <row r="7" spans="1:20" x14ac:dyDescent="0.35">
      <c r="A7">
        <v>20265</v>
      </c>
      <c r="B7">
        <v>2024</v>
      </c>
      <c r="C7" t="s">
        <v>64</v>
      </c>
      <c r="D7" s="1">
        <v>45393</v>
      </c>
      <c r="E7" t="s">
        <v>21</v>
      </c>
      <c r="F7">
        <v>44</v>
      </c>
      <c r="G7">
        <v>2</v>
      </c>
      <c r="H7">
        <v>197</v>
      </c>
      <c r="I7" t="s">
        <v>45</v>
      </c>
      <c r="J7">
        <v>72</v>
      </c>
      <c r="K7">
        <v>0</v>
      </c>
      <c r="L7" t="s">
        <v>45</v>
      </c>
      <c r="M7" t="s">
        <v>42</v>
      </c>
      <c r="N7" t="s">
        <v>22</v>
      </c>
      <c r="O7">
        <v>0</v>
      </c>
      <c r="P7" t="s">
        <v>45</v>
      </c>
      <c r="Q7">
        <v>0</v>
      </c>
      <c r="R7">
        <v>7</v>
      </c>
      <c r="S7" t="s">
        <v>105</v>
      </c>
      <c r="T7" t="s">
        <v>66</v>
      </c>
    </row>
    <row r="8" spans="1:20" x14ac:dyDescent="0.35">
      <c r="A8">
        <v>20270</v>
      </c>
      <c r="B8">
        <v>2024</v>
      </c>
      <c r="C8" t="s">
        <v>48</v>
      </c>
      <c r="D8" s="1">
        <v>45397</v>
      </c>
      <c r="E8" t="s">
        <v>21</v>
      </c>
      <c r="F8">
        <v>79</v>
      </c>
      <c r="G8">
        <v>0</v>
      </c>
      <c r="H8">
        <v>288</v>
      </c>
      <c r="I8" t="s">
        <v>33</v>
      </c>
      <c r="J8">
        <v>76</v>
      </c>
      <c r="K8">
        <v>0</v>
      </c>
      <c r="L8" t="s">
        <v>21</v>
      </c>
      <c r="M8" t="s">
        <v>42</v>
      </c>
      <c r="N8" t="s">
        <v>22</v>
      </c>
      <c r="O8">
        <v>0</v>
      </c>
      <c r="P8" t="s">
        <v>33</v>
      </c>
      <c r="Q8">
        <v>25</v>
      </c>
      <c r="R8">
        <v>0</v>
      </c>
      <c r="S8" t="s">
        <v>110</v>
      </c>
      <c r="T8" t="s">
        <v>50</v>
      </c>
    </row>
    <row r="9" spans="1:20" x14ac:dyDescent="0.35">
      <c r="A9">
        <v>20276</v>
      </c>
      <c r="B9">
        <v>2024</v>
      </c>
      <c r="C9" t="s">
        <v>31</v>
      </c>
      <c r="D9" s="1">
        <v>45403</v>
      </c>
      <c r="E9" t="s">
        <v>21</v>
      </c>
      <c r="F9">
        <v>74</v>
      </c>
      <c r="G9">
        <v>2</v>
      </c>
      <c r="H9">
        <v>223</v>
      </c>
      <c r="I9" t="s">
        <v>32</v>
      </c>
      <c r="J9">
        <v>75</v>
      </c>
      <c r="K9">
        <v>3</v>
      </c>
      <c r="L9" t="s">
        <v>21</v>
      </c>
      <c r="M9" t="s">
        <v>42</v>
      </c>
      <c r="N9" t="s">
        <v>22</v>
      </c>
      <c r="O9">
        <v>0</v>
      </c>
      <c r="P9" t="s">
        <v>32</v>
      </c>
      <c r="Q9">
        <v>1</v>
      </c>
      <c r="R9">
        <v>0</v>
      </c>
      <c r="S9" t="s">
        <v>34</v>
      </c>
      <c r="T9" t="s">
        <v>35</v>
      </c>
    </row>
    <row r="10" spans="1:20" x14ac:dyDescent="0.35">
      <c r="A10">
        <v>20281</v>
      </c>
      <c r="B10">
        <v>2024</v>
      </c>
      <c r="C10" t="s">
        <v>52</v>
      </c>
      <c r="D10" s="1">
        <v>45407</v>
      </c>
      <c r="E10" t="s">
        <v>21</v>
      </c>
      <c r="F10">
        <v>61</v>
      </c>
      <c r="G10">
        <v>1</v>
      </c>
      <c r="H10">
        <v>207</v>
      </c>
      <c r="I10" t="s">
        <v>33</v>
      </c>
      <c r="J10">
        <v>62</v>
      </c>
      <c r="K10">
        <v>4</v>
      </c>
      <c r="L10" t="s">
        <v>21</v>
      </c>
      <c r="M10" t="s">
        <v>41</v>
      </c>
      <c r="N10" t="s">
        <v>22</v>
      </c>
      <c r="O10">
        <v>0</v>
      </c>
      <c r="P10" t="s">
        <v>21</v>
      </c>
      <c r="Q10">
        <v>35</v>
      </c>
      <c r="R10">
        <v>0</v>
      </c>
      <c r="S10" t="s">
        <v>120</v>
      </c>
      <c r="T10" t="s">
        <v>53</v>
      </c>
    </row>
    <row r="11" spans="1:20" x14ac:dyDescent="0.35">
      <c r="A11">
        <v>20285</v>
      </c>
      <c r="B11">
        <v>2024</v>
      </c>
      <c r="C11" t="s">
        <v>43</v>
      </c>
      <c r="D11" s="1">
        <v>45410</v>
      </c>
      <c r="E11" t="s">
        <v>21</v>
      </c>
      <c r="F11">
        <v>63</v>
      </c>
      <c r="G11">
        <v>1</v>
      </c>
      <c r="H11">
        <v>201</v>
      </c>
      <c r="I11" t="s">
        <v>44</v>
      </c>
      <c r="J11">
        <v>42</v>
      </c>
      <c r="K11">
        <v>1</v>
      </c>
      <c r="L11" t="s">
        <v>21</v>
      </c>
      <c r="M11" t="s">
        <v>42</v>
      </c>
      <c r="N11" t="s">
        <v>22</v>
      </c>
      <c r="O11">
        <v>0</v>
      </c>
      <c r="P11" t="s">
        <v>21</v>
      </c>
      <c r="Q11">
        <v>0</v>
      </c>
      <c r="R11">
        <v>9</v>
      </c>
      <c r="S11" t="s">
        <v>123</v>
      </c>
      <c r="T11" t="s">
        <v>47</v>
      </c>
    </row>
    <row r="12" spans="1:20" x14ac:dyDescent="0.35">
      <c r="A12">
        <v>20292</v>
      </c>
      <c r="B12">
        <v>2024</v>
      </c>
      <c r="C12" t="s">
        <v>48</v>
      </c>
      <c r="D12" s="1">
        <v>45416</v>
      </c>
      <c r="E12" t="s">
        <v>21</v>
      </c>
      <c r="F12">
        <v>92</v>
      </c>
      <c r="G12">
        <v>1</v>
      </c>
      <c r="H12">
        <v>148</v>
      </c>
      <c r="I12" t="s">
        <v>44</v>
      </c>
      <c r="J12">
        <v>23</v>
      </c>
      <c r="K12">
        <v>3</v>
      </c>
      <c r="L12" t="s">
        <v>21</v>
      </c>
      <c r="M12" t="s">
        <v>42</v>
      </c>
      <c r="N12" t="s">
        <v>22</v>
      </c>
      <c r="O12">
        <v>0</v>
      </c>
      <c r="P12" t="s">
        <v>21</v>
      </c>
      <c r="Q12">
        <v>0</v>
      </c>
      <c r="R12">
        <v>4</v>
      </c>
      <c r="S12" t="s">
        <v>130</v>
      </c>
      <c r="T12" t="s">
        <v>50</v>
      </c>
    </row>
    <row r="13" spans="1:20" x14ac:dyDescent="0.35">
      <c r="A13">
        <v>20298</v>
      </c>
      <c r="B13">
        <v>2024</v>
      </c>
      <c r="C13" t="s">
        <v>131</v>
      </c>
      <c r="D13" s="1">
        <v>45421</v>
      </c>
      <c r="E13" t="s">
        <v>21</v>
      </c>
      <c r="F13">
        <v>56</v>
      </c>
      <c r="G13">
        <v>2</v>
      </c>
      <c r="H13">
        <v>242</v>
      </c>
      <c r="I13" t="s">
        <v>26</v>
      </c>
      <c r="J13">
        <v>75</v>
      </c>
      <c r="K13">
        <v>2</v>
      </c>
      <c r="L13" t="s">
        <v>26</v>
      </c>
      <c r="M13" t="s">
        <v>42</v>
      </c>
      <c r="N13" t="s">
        <v>22</v>
      </c>
      <c r="O13">
        <v>0</v>
      </c>
      <c r="P13" t="s">
        <v>21</v>
      </c>
      <c r="Q13">
        <v>60</v>
      </c>
      <c r="R13">
        <v>0</v>
      </c>
      <c r="S13" t="s">
        <v>49</v>
      </c>
      <c r="T13" t="s">
        <v>132</v>
      </c>
    </row>
    <row r="14" spans="1:20" x14ac:dyDescent="0.35">
      <c r="A14">
        <v>20302</v>
      </c>
      <c r="B14">
        <v>2024</v>
      </c>
      <c r="C14" t="s">
        <v>48</v>
      </c>
      <c r="D14" s="1">
        <v>45424</v>
      </c>
      <c r="E14" t="s">
        <v>21</v>
      </c>
      <c r="F14">
        <v>61</v>
      </c>
      <c r="G14">
        <v>2</v>
      </c>
      <c r="H14">
        <v>188</v>
      </c>
      <c r="I14" t="s">
        <v>27</v>
      </c>
      <c r="J14">
        <v>54</v>
      </c>
      <c r="K14">
        <v>4</v>
      </c>
      <c r="L14" t="s">
        <v>27</v>
      </c>
      <c r="M14" t="s">
        <v>42</v>
      </c>
      <c r="N14" t="s">
        <v>22</v>
      </c>
      <c r="O14">
        <v>0</v>
      </c>
      <c r="P14" t="s">
        <v>21</v>
      </c>
      <c r="Q14">
        <v>47</v>
      </c>
      <c r="R14">
        <v>0</v>
      </c>
      <c r="S14" t="s">
        <v>138</v>
      </c>
      <c r="T14" t="s">
        <v>50</v>
      </c>
    </row>
    <row r="15" spans="1:20" x14ac:dyDescent="0.35">
      <c r="A15">
        <v>20308</v>
      </c>
      <c r="B15">
        <v>2024</v>
      </c>
      <c r="C15" t="s">
        <v>48</v>
      </c>
      <c r="D15" s="1">
        <v>45430</v>
      </c>
      <c r="E15" t="s">
        <v>21</v>
      </c>
      <c r="F15">
        <v>42</v>
      </c>
      <c r="G15">
        <v>0</v>
      </c>
      <c r="H15">
        <v>219</v>
      </c>
      <c r="I15" t="s">
        <v>20</v>
      </c>
      <c r="J15">
        <v>58</v>
      </c>
      <c r="K15">
        <v>2</v>
      </c>
      <c r="L15" t="s">
        <v>20</v>
      </c>
      <c r="M15" t="s">
        <v>42</v>
      </c>
      <c r="N15" t="s">
        <v>22</v>
      </c>
      <c r="O15">
        <v>0</v>
      </c>
      <c r="P15" t="s">
        <v>21</v>
      </c>
      <c r="Q15">
        <v>27</v>
      </c>
      <c r="R15">
        <v>0</v>
      </c>
      <c r="S15" t="s">
        <v>143</v>
      </c>
      <c r="T15" t="s">
        <v>50</v>
      </c>
    </row>
    <row r="16" spans="1:20" x14ac:dyDescent="0.35">
      <c r="A16">
        <v>20312</v>
      </c>
      <c r="B16">
        <v>2024</v>
      </c>
      <c r="C16" t="s">
        <v>43</v>
      </c>
      <c r="D16" s="1">
        <v>45434</v>
      </c>
      <c r="E16" t="s">
        <v>21</v>
      </c>
      <c r="F16">
        <v>50</v>
      </c>
      <c r="G16">
        <v>1</v>
      </c>
      <c r="H16">
        <v>173</v>
      </c>
      <c r="I16" t="s">
        <v>38</v>
      </c>
      <c r="J16">
        <v>47</v>
      </c>
      <c r="K16">
        <v>1</v>
      </c>
      <c r="L16" t="s">
        <v>38</v>
      </c>
      <c r="M16" t="s">
        <v>42</v>
      </c>
      <c r="N16" t="s">
        <v>22</v>
      </c>
      <c r="O16">
        <v>0</v>
      </c>
      <c r="P16" t="s">
        <v>38</v>
      </c>
      <c r="Q16">
        <v>0</v>
      </c>
      <c r="R16">
        <v>4</v>
      </c>
      <c r="S16" t="s">
        <v>148</v>
      </c>
      <c r="T16" t="s">
        <v>47</v>
      </c>
    </row>
    <row r="20" spans="5:10" x14ac:dyDescent="0.35">
      <c r="E20" t="s">
        <v>68</v>
      </c>
      <c r="F20">
        <f>SUM(F2:F19)</f>
        <v>876</v>
      </c>
      <c r="I20" t="s">
        <v>88</v>
      </c>
      <c r="J20">
        <f>SUM(J2:J19)</f>
        <v>879</v>
      </c>
    </row>
    <row r="21" spans="5:10" x14ac:dyDescent="0.35">
      <c r="E21" t="s">
        <v>73</v>
      </c>
      <c r="F21">
        <f>SUM(G2:G19)</f>
        <v>21</v>
      </c>
      <c r="I21" t="s">
        <v>91</v>
      </c>
      <c r="J21">
        <f>SUM(K2:K20)</f>
        <v>24</v>
      </c>
    </row>
    <row r="22" spans="5:10" x14ac:dyDescent="0.35">
      <c r="E22" t="s">
        <v>89</v>
      </c>
      <c r="F22">
        <f>COUNT(F2:F19)</f>
        <v>15</v>
      </c>
      <c r="I22" t="s">
        <v>135</v>
      </c>
      <c r="J22">
        <f>COUNTIF(K2:K19,0)</f>
        <v>3</v>
      </c>
    </row>
    <row r="23" spans="5:10" x14ac:dyDescent="0.35">
      <c r="E23" t="s">
        <v>95</v>
      </c>
      <c r="F23">
        <f>COUNTIF(G2:G19,0)</f>
        <v>3</v>
      </c>
    </row>
    <row r="24" spans="5:10" x14ac:dyDescent="0.35">
      <c r="E24" t="s">
        <v>112</v>
      </c>
      <c r="F24">
        <f>MAX(F2:F19)</f>
        <v>92</v>
      </c>
    </row>
    <row r="25" spans="5:10" x14ac:dyDescent="0.35">
      <c r="E25" t="s">
        <v>144</v>
      </c>
      <c r="F25">
        <f>COUNTIF(F2:F19,0)</f>
        <v>0</v>
      </c>
    </row>
    <row r="26" spans="5:10" x14ac:dyDescent="0.35">
      <c r="E26" t="s">
        <v>151</v>
      </c>
      <c r="F26">
        <f>F22-F25</f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77E-A317-48BD-B8F4-C3BAFE19893C}">
  <dimension ref="A1:T27"/>
  <sheetViews>
    <sheetView workbookViewId="0">
      <selection activeCell="F18" sqref="F18"/>
    </sheetView>
  </sheetViews>
  <sheetFormatPr defaultRowHeight="14.5" x14ac:dyDescent="0.35"/>
  <cols>
    <col min="4" max="4" width="12.816406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20251</v>
      </c>
      <c r="B2">
        <v>2024</v>
      </c>
      <c r="C2" t="s">
        <v>57</v>
      </c>
      <c r="D2" s="1">
        <v>45381</v>
      </c>
      <c r="E2" t="s">
        <v>37</v>
      </c>
      <c r="F2">
        <v>54</v>
      </c>
      <c r="G2">
        <v>2</v>
      </c>
      <c r="H2">
        <v>200</v>
      </c>
      <c r="I2" t="s">
        <v>26</v>
      </c>
      <c r="J2">
        <v>61</v>
      </c>
      <c r="K2">
        <v>0</v>
      </c>
      <c r="L2" t="s">
        <v>37</v>
      </c>
      <c r="M2" t="s">
        <v>41</v>
      </c>
      <c r="N2" t="s">
        <v>22</v>
      </c>
      <c r="O2">
        <v>0</v>
      </c>
      <c r="P2" t="s">
        <v>37</v>
      </c>
      <c r="Q2">
        <v>21</v>
      </c>
      <c r="R2">
        <v>0</v>
      </c>
      <c r="S2" t="s">
        <v>58</v>
      </c>
      <c r="T2" t="s">
        <v>59</v>
      </c>
    </row>
    <row r="3" spans="1:20" x14ac:dyDescent="0.35">
      <c r="A3">
        <v>20255</v>
      </c>
      <c r="B3">
        <v>2024</v>
      </c>
      <c r="C3" t="s">
        <v>48</v>
      </c>
      <c r="D3" s="1">
        <v>45384</v>
      </c>
      <c r="E3" t="s">
        <v>37</v>
      </c>
      <c r="F3">
        <v>54</v>
      </c>
      <c r="G3">
        <v>1</v>
      </c>
      <c r="H3">
        <v>182</v>
      </c>
      <c r="I3" t="s">
        <v>21</v>
      </c>
      <c r="J3">
        <v>48</v>
      </c>
      <c r="K3">
        <v>3</v>
      </c>
      <c r="L3" t="s">
        <v>21</v>
      </c>
      <c r="M3" t="s">
        <v>42</v>
      </c>
      <c r="N3" t="s">
        <v>22</v>
      </c>
      <c r="O3">
        <v>0</v>
      </c>
      <c r="P3" t="s">
        <v>37</v>
      </c>
      <c r="Q3">
        <v>28</v>
      </c>
      <c r="R3">
        <v>0</v>
      </c>
      <c r="S3" t="s">
        <v>58</v>
      </c>
      <c r="T3" t="s">
        <v>50</v>
      </c>
    </row>
    <row r="4" spans="1:20" x14ac:dyDescent="0.35">
      <c r="A4">
        <v>20244</v>
      </c>
      <c r="B4">
        <v>2024</v>
      </c>
      <c r="C4" t="s">
        <v>36</v>
      </c>
      <c r="D4" s="1">
        <v>45375</v>
      </c>
      <c r="E4" t="s">
        <v>37</v>
      </c>
      <c r="F4">
        <v>47</v>
      </c>
      <c r="G4">
        <v>3</v>
      </c>
      <c r="H4">
        <v>194</v>
      </c>
      <c r="I4" t="s">
        <v>38</v>
      </c>
      <c r="J4">
        <v>54</v>
      </c>
      <c r="K4">
        <v>2</v>
      </c>
      <c r="L4" t="s">
        <v>38</v>
      </c>
      <c r="M4" t="s">
        <v>41</v>
      </c>
      <c r="N4" t="s">
        <v>22</v>
      </c>
      <c r="O4">
        <v>0</v>
      </c>
      <c r="P4" t="s">
        <v>38</v>
      </c>
      <c r="Q4">
        <v>20</v>
      </c>
      <c r="R4">
        <v>0</v>
      </c>
      <c r="S4" t="s">
        <v>39</v>
      </c>
      <c r="T4" t="s">
        <v>40</v>
      </c>
    </row>
    <row r="5" spans="1:20" x14ac:dyDescent="0.35">
      <c r="A5">
        <v>20261</v>
      </c>
      <c r="B5">
        <v>2024</v>
      </c>
      <c r="C5" t="s">
        <v>57</v>
      </c>
      <c r="D5" s="1">
        <v>45389</v>
      </c>
      <c r="E5" t="s">
        <v>37</v>
      </c>
      <c r="F5">
        <v>47</v>
      </c>
      <c r="G5">
        <v>2</v>
      </c>
      <c r="H5">
        <v>164</v>
      </c>
      <c r="I5" t="s">
        <v>44</v>
      </c>
      <c r="J5">
        <v>54</v>
      </c>
      <c r="K5">
        <v>1</v>
      </c>
      <c r="L5" t="s">
        <v>37</v>
      </c>
      <c r="M5" t="s">
        <v>41</v>
      </c>
      <c r="N5" t="s">
        <v>22</v>
      </c>
      <c r="O5">
        <v>0</v>
      </c>
      <c r="P5" t="s">
        <v>37</v>
      </c>
      <c r="Q5">
        <v>33</v>
      </c>
      <c r="R5">
        <v>0</v>
      </c>
      <c r="S5" t="s">
        <v>101</v>
      </c>
      <c r="T5" t="s">
        <v>59</v>
      </c>
    </row>
    <row r="6" spans="1:20" x14ac:dyDescent="0.35">
      <c r="A6">
        <v>20266</v>
      </c>
      <c r="B6">
        <v>2024</v>
      </c>
      <c r="C6" t="s">
        <v>57</v>
      </c>
      <c r="D6" s="1">
        <v>45394</v>
      </c>
      <c r="E6" t="s">
        <v>37</v>
      </c>
      <c r="F6">
        <v>57</v>
      </c>
      <c r="G6">
        <v>2</v>
      </c>
      <c r="H6">
        <v>168</v>
      </c>
      <c r="I6" t="s">
        <v>27</v>
      </c>
      <c r="J6">
        <v>62</v>
      </c>
      <c r="K6">
        <v>1</v>
      </c>
      <c r="L6" t="s">
        <v>37</v>
      </c>
      <c r="M6" t="s">
        <v>41</v>
      </c>
      <c r="N6" t="s">
        <v>22</v>
      </c>
      <c r="O6">
        <v>0</v>
      </c>
      <c r="P6" t="s">
        <v>27</v>
      </c>
      <c r="Q6">
        <v>0</v>
      </c>
      <c r="R6">
        <v>6</v>
      </c>
      <c r="S6" t="s">
        <v>106</v>
      </c>
      <c r="T6" t="s">
        <v>59</v>
      </c>
    </row>
    <row r="7" spans="1:20" x14ac:dyDescent="0.35">
      <c r="A7">
        <v>20268</v>
      </c>
      <c r="B7">
        <v>2024</v>
      </c>
      <c r="C7" t="s">
        <v>31</v>
      </c>
      <c r="D7" s="1">
        <v>45396</v>
      </c>
      <c r="E7" t="s">
        <v>37</v>
      </c>
      <c r="F7">
        <v>49</v>
      </c>
      <c r="G7">
        <v>2</v>
      </c>
      <c r="H7">
        <v>162</v>
      </c>
      <c r="I7" t="s">
        <v>32</v>
      </c>
      <c r="J7">
        <v>58</v>
      </c>
      <c r="K7">
        <v>2</v>
      </c>
      <c r="L7" t="s">
        <v>32</v>
      </c>
      <c r="M7" t="s">
        <v>42</v>
      </c>
      <c r="N7" t="s">
        <v>22</v>
      </c>
      <c r="O7">
        <v>0</v>
      </c>
      <c r="P7" t="s">
        <v>32</v>
      </c>
      <c r="Q7">
        <v>0</v>
      </c>
      <c r="R7">
        <v>8</v>
      </c>
      <c r="S7" t="s">
        <v>109</v>
      </c>
      <c r="T7" t="s">
        <v>35</v>
      </c>
    </row>
    <row r="8" spans="1:20" x14ac:dyDescent="0.35">
      <c r="A8">
        <v>20274</v>
      </c>
      <c r="B8">
        <v>2024</v>
      </c>
      <c r="C8" t="s">
        <v>57</v>
      </c>
      <c r="D8" s="1">
        <v>45401</v>
      </c>
      <c r="E8" t="s">
        <v>37</v>
      </c>
      <c r="F8">
        <v>54</v>
      </c>
      <c r="G8">
        <v>0</v>
      </c>
      <c r="H8">
        <v>177</v>
      </c>
      <c r="I8" t="s">
        <v>20</v>
      </c>
      <c r="J8">
        <v>51</v>
      </c>
      <c r="K8">
        <v>2</v>
      </c>
      <c r="L8" t="s">
        <v>37</v>
      </c>
      <c r="M8" t="s">
        <v>42</v>
      </c>
      <c r="N8" t="s">
        <v>22</v>
      </c>
      <c r="O8">
        <v>0</v>
      </c>
      <c r="P8" t="s">
        <v>37</v>
      </c>
      <c r="Q8">
        <v>0</v>
      </c>
      <c r="R8">
        <v>8</v>
      </c>
      <c r="S8" t="s">
        <v>114</v>
      </c>
      <c r="T8" t="s">
        <v>59</v>
      </c>
    </row>
    <row r="9" spans="1:20" x14ac:dyDescent="0.35">
      <c r="A9">
        <v>20279</v>
      </c>
      <c r="B9">
        <v>2024</v>
      </c>
      <c r="C9" t="s">
        <v>25</v>
      </c>
      <c r="D9" s="1">
        <v>45405</v>
      </c>
      <c r="E9" t="s">
        <v>37</v>
      </c>
      <c r="F9">
        <v>45</v>
      </c>
      <c r="G9">
        <v>2</v>
      </c>
      <c r="H9">
        <v>211</v>
      </c>
      <c r="I9" t="s">
        <v>20</v>
      </c>
      <c r="J9">
        <v>49</v>
      </c>
      <c r="K9">
        <v>2</v>
      </c>
      <c r="L9" t="s">
        <v>37</v>
      </c>
      <c r="M9" t="s">
        <v>42</v>
      </c>
      <c r="N9" t="s">
        <v>22</v>
      </c>
      <c r="O9">
        <v>0</v>
      </c>
      <c r="P9" t="s">
        <v>37</v>
      </c>
      <c r="Q9">
        <v>0</v>
      </c>
      <c r="R9">
        <v>6</v>
      </c>
      <c r="S9" t="s">
        <v>119</v>
      </c>
      <c r="T9" t="s">
        <v>24</v>
      </c>
    </row>
    <row r="10" spans="1:20" x14ac:dyDescent="0.35">
      <c r="A10">
        <v>20284</v>
      </c>
      <c r="B10">
        <v>2024</v>
      </c>
      <c r="C10" t="s">
        <v>57</v>
      </c>
      <c r="D10" s="1">
        <v>45409</v>
      </c>
      <c r="E10" t="s">
        <v>37</v>
      </c>
      <c r="F10">
        <v>46</v>
      </c>
      <c r="G10">
        <v>2</v>
      </c>
      <c r="H10">
        <v>197</v>
      </c>
      <c r="I10" t="s">
        <v>38</v>
      </c>
      <c r="J10">
        <v>60</v>
      </c>
      <c r="K10">
        <v>1</v>
      </c>
      <c r="L10" t="s">
        <v>38</v>
      </c>
      <c r="M10" t="s">
        <v>42</v>
      </c>
      <c r="N10" t="s">
        <v>22</v>
      </c>
      <c r="O10">
        <v>0</v>
      </c>
      <c r="P10" t="s">
        <v>38</v>
      </c>
      <c r="Q10">
        <v>0</v>
      </c>
      <c r="R10">
        <v>7</v>
      </c>
      <c r="S10" t="s">
        <v>39</v>
      </c>
      <c r="T10" t="s">
        <v>59</v>
      </c>
    </row>
    <row r="11" spans="1:20" x14ac:dyDescent="0.35">
      <c r="A11">
        <v>20288</v>
      </c>
      <c r="B11">
        <v>2024</v>
      </c>
      <c r="C11" t="s">
        <v>57</v>
      </c>
      <c r="D11" s="1">
        <v>45412</v>
      </c>
      <c r="E11" t="s">
        <v>37</v>
      </c>
      <c r="F11">
        <v>52</v>
      </c>
      <c r="G11">
        <v>1</v>
      </c>
      <c r="H11">
        <v>145</v>
      </c>
      <c r="I11" t="s">
        <v>45</v>
      </c>
      <c r="J11">
        <v>28</v>
      </c>
      <c r="K11">
        <v>4</v>
      </c>
      <c r="L11" t="s">
        <v>37</v>
      </c>
      <c r="M11" t="s">
        <v>42</v>
      </c>
      <c r="N11" t="s">
        <v>22</v>
      </c>
      <c r="O11">
        <v>0</v>
      </c>
      <c r="P11" t="s">
        <v>37</v>
      </c>
      <c r="Q11">
        <v>0</v>
      </c>
      <c r="R11">
        <v>4</v>
      </c>
      <c r="S11" t="s">
        <v>119</v>
      </c>
      <c r="T11" t="s">
        <v>59</v>
      </c>
    </row>
    <row r="12" spans="1:20" x14ac:dyDescent="0.35">
      <c r="A12">
        <v>20294</v>
      </c>
      <c r="B12">
        <v>2024</v>
      </c>
      <c r="C12" t="s">
        <v>57</v>
      </c>
      <c r="D12" s="1">
        <v>45417</v>
      </c>
      <c r="E12" t="s">
        <v>37</v>
      </c>
      <c r="F12">
        <v>55</v>
      </c>
      <c r="G12">
        <v>1</v>
      </c>
      <c r="H12">
        <v>236</v>
      </c>
      <c r="I12" t="s">
        <v>32</v>
      </c>
      <c r="J12">
        <v>70</v>
      </c>
      <c r="K12">
        <v>1</v>
      </c>
      <c r="L12" t="s">
        <v>37</v>
      </c>
      <c r="M12" t="s">
        <v>42</v>
      </c>
      <c r="N12" t="s">
        <v>22</v>
      </c>
      <c r="O12">
        <v>0</v>
      </c>
      <c r="P12" t="s">
        <v>32</v>
      </c>
      <c r="Q12">
        <v>98</v>
      </c>
      <c r="R12">
        <v>0</v>
      </c>
      <c r="S12" t="s">
        <v>56</v>
      </c>
      <c r="T12" t="s">
        <v>59</v>
      </c>
    </row>
    <row r="13" spans="1:20" x14ac:dyDescent="0.35">
      <c r="A13">
        <v>20297</v>
      </c>
      <c r="B13">
        <v>2024</v>
      </c>
      <c r="C13" t="s">
        <v>52</v>
      </c>
      <c r="D13" s="1">
        <v>45420</v>
      </c>
      <c r="E13" t="s">
        <v>37</v>
      </c>
      <c r="F13">
        <v>27</v>
      </c>
      <c r="G13">
        <v>2</v>
      </c>
      <c r="H13">
        <v>166</v>
      </c>
      <c r="I13" t="s">
        <v>33</v>
      </c>
      <c r="J13">
        <v>107</v>
      </c>
      <c r="K13">
        <v>0</v>
      </c>
      <c r="L13" t="s">
        <v>37</v>
      </c>
      <c r="M13" t="s">
        <v>41</v>
      </c>
      <c r="N13" t="s">
        <v>22</v>
      </c>
      <c r="O13">
        <v>0</v>
      </c>
      <c r="P13" t="s">
        <v>33</v>
      </c>
      <c r="Q13">
        <v>0</v>
      </c>
      <c r="R13">
        <v>10</v>
      </c>
      <c r="S13" t="s">
        <v>110</v>
      </c>
      <c r="T13" t="s">
        <v>53</v>
      </c>
    </row>
    <row r="14" spans="1:20" x14ac:dyDescent="0.35">
      <c r="A14">
        <v>20304</v>
      </c>
      <c r="B14">
        <v>2024</v>
      </c>
      <c r="C14" t="s">
        <v>115</v>
      </c>
      <c r="D14" s="1">
        <v>45426</v>
      </c>
      <c r="E14" t="s">
        <v>37</v>
      </c>
      <c r="F14">
        <v>59</v>
      </c>
      <c r="G14">
        <v>4</v>
      </c>
      <c r="H14">
        <v>209</v>
      </c>
      <c r="I14" t="s">
        <v>27</v>
      </c>
      <c r="J14">
        <v>73</v>
      </c>
      <c r="K14">
        <v>1</v>
      </c>
      <c r="L14" t="s">
        <v>37</v>
      </c>
      <c r="M14" t="s">
        <v>42</v>
      </c>
      <c r="N14" t="s">
        <v>22</v>
      </c>
      <c r="O14">
        <v>0</v>
      </c>
      <c r="P14" t="s">
        <v>27</v>
      </c>
      <c r="Q14">
        <v>19</v>
      </c>
      <c r="R14">
        <v>0</v>
      </c>
      <c r="S14" t="s">
        <v>139</v>
      </c>
      <c r="T14" t="s">
        <v>116</v>
      </c>
    </row>
    <row r="15" spans="1:20" x14ac:dyDescent="0.35">
      <c r="A15">
        <v>20307</v>
      </c>
      <c r="B15">
        <v>2024</v>
      </c>
      <c r="C15" t="s">
        <v>64</v>
      </c>
      <c r="D15" s="1">
        <v>45429</v>
      </c>
      <c r="E15" t="s">
        <v>37</v>
      </c>
      <c r="F15">
        <v>49</v>
      </c>
      <c r="G15">
        <v>2</v>
      </c>
      <c r="H15">
        <v>215</v>
      </c>
      <c r="I15" t="s">
        <v>45</v>
      </c>
      <c r="J15">
        <v>53</v>
      </c>
      <c r="K15">
        <v>0</v>
      </c>
      <c r="L15" t="s">
        <v>45</v>
      </c>
      <c r="M15" t="s">
        <v>42</v>
      </c>
      <c r="N15" t="s">
        <v>22</v>
      </c>
      <c r="O15">
        <v>0</v>
      </c>
      <c r="P15" t="s">
        <v>37</v>
      </c>
      <c r="Q15">
        <v>18</v>
      </c>
      <c r="R15">
        <v>0</v>
      </c>
      <c r="S15" t="s">
        <v>142</v>
      </c>
      <c r="T15" t="s">
        <v>66</v>
      </c>
    </row>
    <row r="21" spans="5:10" x14ac:dyDescent="0.35">
      <c r="E21" t="s">
        <v>68</v>
      </c>
      <c r="F21">
        <f>SUM(F2:F18)</f>
        <v>695</v>
      </c>
      <c r="I21" t="s">
        <v>88</v>
      </c>
      <c r="J21">
        <f>SUM(J2:J20)</f>
        <v>828</v>
      </c>
    </row>
    <row r="22" spans="5:10" x14ac:dyDescent="0.35">
      <c r="E22" t="s">
        <v>73</v>
      </c>
      <c r="F22">
        <f>SUM(G2:G19)</f>
        <v>26</v>
      </c>
      <c r="I22" t="s">
        <v>91</v>
      </c>
      <c r="J22">
        <f>SUM(K2:K21)</f>
        <v>20</v>
      </c>
    </row>
    <row r="23" spans="5:10" x14ac:dyDescent="0.35">
      <c r="E23" t="s">
        <v>89</v>
      </c>
      <c r="F23">
        <f>COUNT(F2:F20)</f>
        <v>14</v>
      </c>
      <c r="I23" t="s">
        <v>135</v>
      </c>
      <c r="J23">
        <f>COUNTIF(K2:K20,0)</f>
        <v>3</v>
      </c>
    </row>
    <row r="24" spans="5:10" x14ac:dyDescent="0.35">
      <c r="E24" t="s">
        <v>97</v>
      </c>
      <c r="F24">
        <f>COUNTIF(G2:G20,0)</f>
        <v>1</v>
      </c>
    </row>
    <row r="25" spans="5:10" x14ac:dyDescent="0.35">
      <c r="E25" t="s">
        <v>112</v>
      </c>
      <c r="F25">
        <f>MAX(F2:F20)</f>
        <v>59</v>
      </c>
    </row>
    <row r="26" spans="5:10" x14ac:dyDescent="0.35">
      <c r="E26" t="s">
        <v>144</v>
      </c>
      <c r="F26">
        <f>COUNTIF(F2:F20,0)</f>
        <v>0</v>
      </c>
    </row>
    <row r="27" spans="5:10" x14ac:dyDescent="0.35">
      <c r="E27" t="s">
        <v>152</v>
      </c>
      <c r="F27">
        <f>F23-F26</f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2E66-48BA-4352-B27F-6AB407500B9C}">
  <dimension ref="A1:T27"/>
  <sheetViews>
    <sheetView workbookViewId="0">
      <selection activeCell="F18" sqref="F18"/>
    </sheetView>
  </sheetViews>
  <sheetFormatPr defaultRowHeight="14.5" x14ac:dyDescent="0.35"/>
  <cols>
    <col min="4" max="4" width="12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20245</v>
      </c>
      <c r="B2">
        <v>2024</v>
      </c>
      <c r="C2" t="s">
        <v>43</v>
      </c>
      <c r="D2" s="1">
        <v>45375</v>
      </c>
      <c r="E2" t="s">
        <v>44</v>
      </c>
      <c r="F2">
        <v>47</v>
      </c>
      <c r="G2">
        <v>1</v>
      </c>
      <c r="H2">
        <v>169</v>
      </c>
      <c r="I2" t="s">
        <v>45</v>
      </c>
      <c r="J2">
        <v>52</v>
      </c>
      <c r="K2">
        <v>2</v>
      </c>
      <c r="L2" t="s">
        <v>45</v>
      </c>
      <c r="M2" t="s">
        <v>42</v>
      </c>
      <c r="N2" t="s">
        <v>22</v>
      </c>
      <c r="O2">
        <v>0</v>
      </c>
      <c r="P2" t="s">
        <v>44</v>
      </c>
      <c r="Q2">
        <v>6</v>
      </c>
      <c r="R2">
        <v>0</v>
      </c>
      <c r="S2" t="s">
        <v>46</v>
      </c>
      <c r="T2" t="s">
        <v>47</v>
      </c>
    </row>
    <row r="3" spans="1:20" x14ac:dyDescent="0.35">
      <c r="A3">
        <v>20247</v>
      </c>
      <c r="B3">
        <v>2024</v>
      </c>
      <c r="C3" t="s">
        <v>25</v>
      </c>
      <c r="D3" s="1">
        <v>45377</v>
      </c>
      <c r="E3" t="s">
        <v>44</v>
      </c>
      <c r="F3">
        <v>43</v>
      </c>
      <c r="G3">
        <v>2</v>
      </c>
      <c r="H3">
        <v>207</v>
      </c>
      <c r="I3" t="s">
        <v>20</v>
      </c>
      <c r="J3">
        <v>69</v>
      </c>
      <c r="K3">
        <v>1</v>
      </c>
      <c r="L3" t="s">
        <v>44</v>
      </c>
      <c r="M3" t="s">
        <v>42</v>
      </c>
      <c r="N3" t="s">
        <v>22</v>
      </c>
      <c r="O3">
        <v>0</v>
      </c>
      <c r="P3" t="s">
        <v>20</v>
      </c>
      <c r="Q3">
        <v>63</v>
      </c>
      <c r="R3">
        <v>0</v>
      </c>
      <c r="S3" t="s">
        <v>51</v>
      </c>
      <c r="T3" t="s">
        <v>24</v>
      </c>
    </row>
    <row r="4" spans="1:20" x14ac:dyDescent="0.35">
      <c r="A4">
        <v>20252</v>
      </c>
      <c r="B4">
        <v>2024</v>
      </c>
      <c r="C4" t="s">
        <v>43</v>
      </c>
      <c r="D4" s="1">
        <v>45382</v>
      </c>
      <c r="E4" t="s">
        <v>44</v>
      </c>
      <c r="F4">
        <v>52</v>
      </c>
      <c r="G4">
        <v>1</v>
      </c>
      <c r="H4">
        <v>163</v>
      </c>
      <c r="I4" t="s">
        <v>33</v>
      </c>
      <c r="J4">
        <v>56</v>
      </c>
      <c r="K4">
        <v>1</v>
      </c>
      <c r="L4" t="s">
        <v>33</v>
      </c>
      <c r="M4" t="s">
        <v>41</v>
      </c>
      <c r="N4" t="s">
        <v>22</v>
      </c>
      <c r="O4">
        <v>0</v>
      </c>
      <c r="P4" t="s">
        <v>44</v>
      </c>
      <c r="Q4">
        <v>0</v>
      </c>
      <c r="R4">
        <v>7</v>
      </c>
      <c r="S4" t="s">
        <v>60</v>
      </c>
      <c r="T4" t="s">
        <v>47</v>
      </c>
    </row>
    <row r="5" spans="1:20" x14ac:dyDescent="0.35">
      <c r="A5">
        <v>20257</v>
      </c>
      <c r="B5">
        <v>2024</v>
      </c>
      <c r="C5" t="s">
        <v>43</v>
      </c>
      <c r="D5" s="1">
        <v>45386</v>
      </c>
      <c r="E5" t="s">
        <v>44</v>
      </c>
      <c r="F5">
        <v>52</v>
      </c>
      <c r="G5">
        <v>1</v>
      </c>
      <c r="H5">
        <v>200</v>
      </c>
      <c r="I5" t="s">
        <v>26</v>
      </c>
      <c r="J5">
        <v>54</v>
      </c>
      <c r="K5">
        <v>2</v>
      </c>
      <c r="L5" t="s">
        <v>26</v>
      </c>
      <c r="M5" t="s">
        <v>42</v>
      </c>
      <c r="N5" t="s">
        <v>22</v>
      </c>
      <c r="O5">
        <v>0</v>
      </c>
      <c r="P5" t="s">
        <v>26</v>
      </c>
      <c r="Q5">
        <v>0</v>
      </c>
      <c r="R5">
        <v>3</v>
      </c>
      <c r="S5" t="s">
        <v>98</v>
      </c>
      <c r="T5" t="s">
        <v>47</v>
      </c>
    </row>
    <row r="6" spans="1:20" x14ac:dyDescent="0.35">
      <c r="A6">
        <v>20261</v>
      </c>
      <c r="B6">
        <v>2024</v>
      </c>
      <c r="C6" t="s">
        <v>57</v>
      </c>
      <c r="D6" s="1">
        <v>45389</v>
      </c>
      <c r="E6" t="s">
        <v>44</v>
      </c>
      <c r="F6">
        <v>54</v>
      </c>
      <c r="G6">
        <v>1</v>
      </c>
      <c r="H6">
        <v>164</v>
      </c>
      <c r="I6" t="s">
        <v>37</v>
      </c>
      <c r="J6">
        <v>47</v>
      </c>
      <c r="K6">
        <v>2</v>
      </c>
      <c r="L6" t="s">
        <v>37</v>
      </c>
      <c r="M6" t="s">
        <v>41</v>
      </c>
      <c r="N6" t="s">
        <v>22</v>
      </c>
      <c r="O6">
        <v>0</v>
      </c>
      <c r="P6" t="s">
        <v>37</v>
      </c>
      <c r="Q6">
        <v>33</v>
      </c>
      <c r="R6">
        <v>0</v>
      </c>
      <c r="S6" t="s">
        <v>101</v>
      </c>
      <c r="T6" t="s">
        <v>59</v>
      </c>
    </row>
    <row r="7" spans="1:20" x14ac:dyDescent="0.35">
      <c r="A7">
        <v>20264</v>
      </c>
      <c r="B7">
        <v>2024</v>
      </c>
      <c r="C7" t="s">
        <v>36</v>
      </c>
      <c r="D7" s="1">
        <v>45392</v>
      </c>
      <c r="E7" t="s">
        <v>44</v>
      </c>
      <c r="F7">
        <v>44</v>
      </c>
      <c r="G7">
        <v>0</v>
      </c>
      <c r="H7">
        <v>197</v>
      </c>
      <c r="I7" t="s">
        <v>38</v>
      </c>
      <c r="J7">
        <v>43</v>
      </c>
      <c r="K7">
        <v>2</v>
      </c>
      <c r="L7" t="s">
        <v>44</v>
      </c>
      <c r="M7" t="s">
        <v>42</v>
      </c>
      <c r="N7" t="s">
        <v>22</v>
      </c>
      <c r="O7">
        <v>0</v>
      </c>
      <c r="P7" t="s">
        <v>44</v>
      </c>
      <c r="Q7">
        <v>0</v>
      </c>
      <c r="R7">
        <v>3</v>
      </c>
      <c r="S7" t="s">
        <v>104</v>
      </c>
      <c r="T7" t="s">
        <v>40</v>
      </c>
    </row>
    <row r="8" spans="1:20" x14ac:dyDescent="0.35">
      <c r="A8">
        <v>20272</v>
      </c>
      <c r="B8">
        <v>2024</v>
      </c>
      <c r="C8" t="s">
        <v>43</v>
      </c>
      <c r="D8" s="1">
        <v>45399</v>
      </c>
      <c r="E8" t="s">
        <v>44</v>
      </c>
      <c r="F8">
        <v>30</v>
      </c>
      <c r="G8">
        <v>4</v>
      </c>
      <c r="H8">
        <v>89</v>
      </c>
      <c r="I8" t="s">
        <v>27</v>
      </c>
      <c r="J8">
        <v>67</v>
      </c>
      <c r="K8">
        <v>4</v>
      </c>
      <c r="L8" t="s">
        <v>27</v>
      </c>
      <c r="M8" t="s">
        <v>42</v>
      </c>
      <c r="N8" t="s">
        <v>22</v>
      </c>
      <c r="O8">
        <v>0</v>
      </c>
      <c r="P8" t="s">
        <v>27</v>
      </c>
      <c r="Q8">
        <v>0</v>
      </c>
      <c r="R8">
        <v>6</v>
      </c>
      <c r="S8" t="s">
        <v>111</v>
      </c>
      <c r="T8" t="s">
        <v>47</v>
      </c>
    </row>
    <row r="9" spans="1:20" x14ac:dyDescent="0.35">
      <c r="A9">
        <v>20277</v>
      </c>
      <c r="B9">
        <v>2024</v>
      </c>
      <c r="C9" t="s">
        <v>30</v>
      </c>
      <c r="D9" s="1">
        <v>45403</v>
      </c>
      <c r="E9" t="s">
        <v>44</v>
      </c>
      <c r="F9">
        <v>44</v>
      </c>
      <c r="G9">
        <v>1</v>
      </c>
      <c r="H9">
        <v>143</v>
      </c>
      <c r="I9" t="s">
        <v>26</v>
      </c>
      <c r="J9">
        <v>56</v>
      </c>
      <c r="K9">
        <v>1</v>
      </c>
      <c r="L9" t="s">
        <v>26</v>
      </c>
      <c r="M9" t="s">
        <v>41</v>
      </c>
      <c r="N9" t="s">
        <v>22</v>
      </c>
      <c r="O9">
        <v>0</v>
      </c>
      <c r="P9" t="s">
        <v>44</v>
      </c>
      <c r="Q9">
        <v>0</v>
      </c>
      <c r="R9">
        <v>3</v>
      </c>
      <c r="S9" t="s">
        <v>117</v>
      </c>
      <c r="T9" t="s">
        <v>29</v>
      </c>
    </row>
    <row r="10" spans="1:20" x14ac:dyDescent="0.35">
      <c r="A10">
        <v>20280</v>
      </c>
      <c r="B10">
        <v>2024</v>
      </c>
      <c r="C10" t="s">
        <v>115</v>
      </c>
      <c r="D10" s="1">
        <v>45406</v>
      </c>
      <c r="E10" t="s">
        <v>44</v>
      </c>
      <c r="F10">
        <v>67</v>
      </c>
      <c r="G10">
        <v>1</v>
      </c>
      <c r="H10">
        <v>225</v>
      </c>
      <c r="I10" t="s">
        <v>27</v>
      </c>
      <c r="J10">
        <v>44</v>
      </c>
      <c r="K10">
        <v>3</v>
      </c>
      <c r="L10" t="s">
        <v>44</v>
      </c>
      <c r="M10" t="s">
        <v>42</v>
      </c>
      <c r="N10" t="s">
        <v>22</v>
      </c>
      <c r="O10">
        <v>0</v>
      </c>
      <c r="P10" t="s">
        <v>27</v>
      </c>
      <c r="Q10">
        <v>4</v>
      </c>
      <c r="R10">
        <v>0</v>
      </c>
      <c r="S10" t="s">
        <v>111</v>
      </c>
      <c r="T10" t="s">
        <v>116</v>
      </c>
    </row>
    <row r="11" spans="1:20" x14ac:dyDescent="0.35">
      <c r="A11">
        <v>20285</v>
      </c>
      <c r="B11">
        <v>2024</v>
      </c>
      <c r="C11" t="s">
        <v>43</v>
      </c>
      <c r="D11" s="1">
        <v>45410</v>
      </c>
      <c r="E11" t="s">
        <v>44</v>
      </c>
      <c r="F11">
        <v>42</v>
      </c>
      <c r="G11">
        <v>1</v>
      </c>
      <c r="H11">
        <v>201</v>
      </c>
      <c r="I11" t="s">
        <v>21</v>
      </c>
      <c r="J11">
        <v>63</v>
      </c>
      <c r="K11">
        <v>1</v>
      </c>
      <c r="L11" t="s">
        <v>21</v>
      </c>
      <c r="M11" t="s">
        <v>42</v>
      </c>
      <c r="N11" t="s">
        <v>22</v>
      </c>
      <c r="O11">
        <v>0</v>
      </c>
      <c r="P11" t="s">
        <v>21</v>
      </c>
      <c r="Q11">
        <v>0</v>
      </c>
      <c r="R11">
        <v>9</v>
      </c>
      <c r="S11" t="s">
        <v>123</v>
      </c>
      <c r="T11" t="s">
        <v>47</v>
      </c>
    </row>
    <row r="12" spans="1:20" x14ac:dyDescent="0.35">
      <c r="A12">
        <v>20292</v>
      </c>
      <c r="B12">
        <v>2024</v>
      </c>
      <c r="C12" t="s">
        <v>48</v>
      </c>
      <c r="D12" s="1">
        <v>45416</v>
      </c>
      <c r="E12" t="s">
        <v>44</v>
      </c>
      <c r="F12">
        <v>23</v>
      </c>
      <c r="G12">
        <v>3</v>
      </c>
      <c r="H12">
        <v>148</v>
      </c>
      <c r="I12" t="s">
        <v>21</v>
      </c>
      <c r="J12">
        <v>92</v>
      </c>
      <c r="K12">
        <v>1</v>
      </c>
      <c r="L12" t="s">
        <v>21</v>
      </c>
      <c r="M12" t="s">
        <v>42</v>
      </c>
      <c r="N12" t="s">
        <v>22</v>
      </c>
      <c r="O12">
        <v>0</v>
      </c>
      <c r="P12" t="s">
        <v>21</v>
      </c>
      <c r="Q12">
        <v>0</v>
      </c>
      <c r="R12">
        <v>4</v>
      </c>
      <c r="S12" t="s">
        <v>130</v>
      </c>
      <c r="T12" t="s">
        <v>50</v>
      </c>
    </row>
    <row r="13" spans="1:20" x14ac:dyDescent="0.35">
      <c r="A13">
        <v>20299</v>
      </c>
      <c r="B13">
        <v>2024</v>
      </c>
      <c r="C13" t="s">
        <v>43</v>
      </c>
      <c r="D13" s="1">
        <v>45422</v>
      </c>
      <c r="E13" t="s">
        <v>44</v>
      </c>
      <c r="F13">
        <v>58</v>
      </c>
      <c r="G13">
        <v>0</v>
      </c>
      <c r="H13">
        <v>232</v>
      </c>
      <c r="I13" t="s">
        <v>20</v>
      </c>
      <c r="J13">
        <v>43</v>
      </c>
      <c r="K13">
        <v>3</v>
      </c>
      <c r="L13" t="s">
        <v>20</v>
      </c>
      <c r="M13" t="s">
        <v>42</v>
      </c>
      <c r="N13" t="s">
        <v>22</v>
      </c>
      <c r="O13">
        <v>0</v>
      </c>
      <c r="P13" t="s">
        <v>44</v>
      </c>
      <c r="Q13">
        <v>35</v>
      </c>
      <c r="R13">
        <v>0</v>
      </c>
      <c r="S13" t="s">
        <v>136</v>
      </c>
      <c r="T13" t="s">
        <v>47</v>
      </c>
    </row>
    <row r="14" spans="1:20" x14ac:dyDescent="0.35">
      <c r="A14">
        <v>20303</v>
      </c>
      <c r="B14">
        <v>2024</v>
      </c>
      <c r="C14" t="s">
        <v>43</v>
      </c>
      <c r="D14" s="1">
        <v>45425</v>
      </c>
      <c r="E14" t="s">
        <v>44</v>
      </c>
      <c r="F14">
        <v>0</v>
      </c>
      <c r="I14" t="s">
        <v>32</v>
      </c>
      <c r="J14">
        <v>0</v>
      </c>
    </row>
    <row r="15" spans="1:20" x14ac:dyDescent="0.35">
      <c r="A15">
        <v>20306</v>
      </c>
      <c r="B15">
        <v>2024</v>
      </c>
      <c r="C15" t="s">
        <v>52</v>
      </c>
      <c r="D15" s="1">
        <v>45428</v>
      </c>
      <c r="E15" t="s">
        <v>44</v>
      </c>
      <c r="F15">
        <v>0</v>
      </c>
      <c r="I15" t="s">
        <v>33</v>
      </c>
      <c r="J15">
        <v>0</v>
      </c>
    </row>
    <row r="21" spans="5:10" x14ac:dyDescent="0.35">
      <c r="E21" t="s">
        <v>68</v>
      </c>
      <c r="F21">
        <f>SUM(F2:F20)</f>
        <v>556</v>
      </c>
      <c r="I21" t="s">
        <v>88</v>
      </c>
      <c r="J21">
        <f>SUM(J2:J20)</f>
        <v>686</v>
      </c>
    </row>
    <row r="22" spans="5:10" x14ac:dyDescent="0.35">
      <c r="E22" t="s">
        <v>73</v>
      </c>
      <c r="F22">
        <f>SUM(G2:G20)</f>
        <v>16</v>
      </c>
      <c r="I22" t="s">
        <v>91</v>
      </c>
      <c r="J22">
        <f>SUM(K2:K20)</f>
        <v>23</v>
      </c>
    </row>
    <row r="23" spans="5:10" x14ac:dyDescent="0.35">
      <c r="E23" t="s">
        <v>89</v>
      </c>
      <c r="F23">
        <f>COUNT(F2:F20)</f>
        <v>14</v>
      </c>
      <c r="I23" t="s">
        <v>135</v>
      </c>
      <c r="J23">
        <f>COUNTIF(K2:K20,0)</f>
        <v>0</v>
      </c>
    </row>
    <row r="24" spans="5:10" x14ac:dyDescent="0.35">
      <c r="E24" t="s">
        <v>96</v>
      </c>
      <c r="F24">
        <f>COUNTIF(G2:G20,0)</f>
        <v>2</v>
      </c>
    </row>
    <row r="25" spans="5:10" x14ac:dyDescent="0.35">
      <c r="E25" t="s">
        <v>112</v>
      </c>
      <c r="F25">
        <f>MAX(F2:F20)</f>
        <v>67</v>
      </c>
    </row>
    <row r="26" spans="5:10" x14ac:dyDescent="0.35">
      <c r="E26" t="s">
        <v>144</v>
      </c>
      <c r="F26">
        <f>COUNTIF(F2:F20,0)</f>
        <v>2</v>
      </c>
    </row>
    <row r="27" spans="5:10" x14ac:dyDescent="0.35">
      <c r="E27" t="s">
        <v>152</v>
      </c>
      <c r="F27">
        <f>F23-F26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IPL 2024 Core Data</vt:lpstr>
      <vt:lpstr>Stats</vt:lpstr>
      <vt:lpstr>StatsBowl</vt:lpstr>
      <vt:lpstr>SRH</vt:lpstr>
      <vt:lpstr>PBKS</vt:lpstr>
      <vt:lpstr>MI</vt:lpstr>
      <vt:lpstr>RCB</vt:lpstr>
      <vt:lpstr>LSG</vt:lpstr>
      <vt:lpstr>GT</vt:lpstr>
      <vt:lpstr>CSK</vt:lpstr>
      <vt:lpstr>RR</vt:lpstr>
      <vt:lpstr>DC</vt:lpstr>
      <vt:lpstr>KKR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NIMMATURI SIDDDHARTHA</dc:creator>
  <cp:lastModifiedBy>NIMMATURI SIDDDHARTHA</cp:lastModifiedBy>
  <dcterms:created xsi:type="dcterms:W3CDTF">2015-06-05T18:17:20Z</dcterms:created>
  <dcterms:modified xsi:type="dcterms:W3CDTF">2025-03-16T03:07:41Z</dcterms:modified>
</cp:coreProperties>
</file>