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B353599E-B887-4045-9BB6-799E7CE703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 Function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J4" i="2"/>
  <c r="I4" i="2"/>
  <c r="H4" i="2"/>
  <c r="D8" i="2" s="1"/>
  <c r="D9" i="2" s="1"/>
  <c r="D23" i="2"/>
  <c r="D16" i="2"/>
  <c r="D15" i="2"/>
  <c r="J5" i="2"/>
  <c r="J6" i="2"/>
  <c r="J7" i="2"/>
  <c r="J8" i="2"/>
  <c r="J9" i="2"/>
  <c r="J10" i="2"/>
  <c r="J11" i="2"/>
  <c r="J12" i="2"/>
  <c r="J13" i="2"/>
  <c r="J14" i="2"/>
  <c r="J15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D6" i="2"/>
  <c r="H17" i="2" l="1"/>
</calcChain>
</file>

<file path=xl/sharedStrings.xml><?xml version="1.0" encoding="utf-8"?>
<sst xmlns="http://schemas.openxmlformats.org/spreadsheetml/2006/main" count="28" uniqueCount="15">
  <si>
    <t>PMT</t>
  </si>
  <si>
    <t>IPMT</t>
  </si>
  <si>
    <t>PPMT</t>
  </si>
  <si>
    <t>PV</t>
  </si>
  <si>
    <t>FV</t>
  </si>
  <si>
    <t>Financial Functions in Excel</t>
  </si>
  <si>
    <t>Interest Rate</t>
  </si>
  <si>
    <t>Loan Amount</t>
  </si>
  <si>
    <t>Duration(in months)</t>
  </si>
  <si>
    <t>Months</t>
  </si>
  <si>
    <t>Duration(in years)</t>
  </si>
  <si>
    <t>Sum for 1 year</t>
  </si>
  <si>
    <t>Sum for 5 years</t>
  </si>
  <si>
    <t>Total Amount to be paid after duration</t>
  </si>
  <si>
    <t>Total Interest to be paid after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</si>
</sst>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-449]\ #,##0.00;[Red][$₹-449]\ #,##0.00"/>
    <numFmt numFmtId="165" formatCode="0.000_);\(0.000\)"/>
    <numFmt numFmtId="166" formatCode="#,##0.000_);\(#,##0.000\)"/>
    <numFmt numFmtId="167" formatCode="[$₹-820]#,##0.000;\-[$₹-820]#,##0.000"/>
    <numFmt numFmtId="168" formatCode="[$₹-820]#,##0.000;[Red][$₹-820]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1" xfId="0" applyFont="1" applyBorder="1"/>
    <xf numFmtId="0" fontId="2" fillId="4" borderId="1" xfId="0" applyFont="1" applyFill="1" applyBorder="1"/>
    <xf numFmtId="164" fontId="2" fillId="0" borderId="0" xfId="0" applyNumberFormat="1" applyFont="1"/>
    <xf numFmtId="0" fontId="2" fillId="4" borderId="0" xfId="0" applyFont="1" applyFill="1"/>
    <xf numFmtId="0" fontId="2" fillId="4" borderId="1" xfId="0" applyFont="1" applyFill="1" applyBorder="1" applyAlignment="1">
      <alignment wrapText="1"/>
    </xf>
    <xf numFmtId="165" fontId="2" fillId="0" borderId="1" xfId="0" applyNumberFormat="1" applyFont="1" applyBorder="1"/>
    <xf numFmtId="166" fontId="2" fillId="0" borderId="1" xfId="0" applyNumberFormat="1" applyFont="1" applyBorder="1"/>
    <xf numFmtId="9" fontId="2" fillId="0" borderId="1" xfId="1" applyFont="1" applyBorder="1"/>
    <xf numFmtId="167" fontId="2" fillId="0" borderId="1" xfId="0" applyNumberFormat="1" applyFont="1" applyBorder="1"/>
    <xf numFmtId="9" fontId="2" fillId="0" borderId="0" xfId="1" applyFont="1"/>
    <xf numFmtId="168" fontId="2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K8"/>
  <sheetViews>
    <sheetView zoomScale="150" zoomScaleNormal="150" workbookViewId="0">
      <selection activeCell="K12" sqref="K12"/>
    </sheetView>
  </sheetViews>
  <sheetFormatPr defaultRowHeight="14.4" x14ac:dyDescent="0.3"/>
  <sheetData>
    <row r="3" spans="7:11" ht="25.8" x14ac:dyDescent="0.5">
      <c r="G3" s="14" t="s">
        <v>5</v>
      </c>
      <c r="H3" s="14"/>
      <c r="I3" s="14"/>
      <c r="J3" s="14"/>
      <c r="K3" s="14"/>
    </row>
    <row r="4" spans="7:11" ht="25.8" x14ac:dyDescent="0.5">
      <c r="H4" s="1"/>
      <c r="I4" s="2" t="s">
        <v>0</v>
      </c>
    </row>
    <row r="5" spans="7:11" ht="25.8" x14ac:dyDescent="0.5">
      <c r="H5" s="1"/>
      <c r="I5" s="2" t="s">
        <v>1</v>
      </c>
    </row>
    <row r="6" spans="7:11" ht="25.8" x14ac:dyDescent="0.5">
      <c r="H6" s="1"/>
      <c r="I6" s="2" t="s">
        <v>2</v>
      </c>
    </row>
    <row r="7" spans="7:11" ht="25.8" x14ac:dyDescent="0.5">
      <c r="H7" s="1"/>
      <c r="I7" s="2" t="s">
        <v>3</v>
      </c>
    </row>
    <row r="8" spans="7:11" ht="25.8" x14ac:dyDescent="0.5">
      <c r="H8" s="1"/>
      <c r="I8" s="2" t="s">
        <v>4</v>
      </c>
    </row>
  </sheetData>
  <mergeCells count="1">
    <mergeCell ref="G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FF7D-D7D9-4255-97BC-83948E879AD0}">
  <dimension ref="C3:J23"/>
  <sheetViews>
    <sheetView tabSelected="1" topLeftCell="A11" workbookViewId="0">
      <selection activeCell="H19" sqref="H19"/>
    </sheetView>
  </sheetViews>
  <sheetFormatPr defaultRowHeight="14.4" x14ac:dyDescent="0.3"/>
  <cols>
    <col min="3" max="3" width="31.77734375" customWidth="1"/>
    <col min="4" max="4" width="28.33203125" bestFit="1" customWidth="1"/>
    <col min="7" max="7" width="22.21875" customWidth="1"/>
    <col min="8" max="8" width="27.21875" customWidth="1"/>
    <col min="9" max="9" width="25.109375" customWidth="1"/>
    <col min="10" max="10" width="20.44140625" customWidth="1"/>
  </cols>
  <sheetData>
    <row r="3" spans="3:10" ht="25.8" x14ac:dyDescent="0.5">
      <c r="C3" s="4" t="s">
        <v>6</v>
      </c>
      <c r="D3" s="10">
        <v>0.12</v>
      </c>
      <c r="G3" s="4" t="s">
        <v>9</v>
      </c>
      <c r="H3" s="4" t="s">
        <v>0</v>
      </c>
      <c r="I3" s="4" t="s">
        <v>1</v>
      </c>
      <c r="J3" s="4" t="s">
        <v>2</v>
      </c>
    </row>
    <row r="4" spans="3:10" ht="25.8" x14ac:dyDescent="0.5">
      <c r="C4" s="4" t="s">
        <v>7</v>
      </c>
      <c r="D4" s="3">
        <v>100000</v>
      </c>
      <c r="G4" s="3">
        <v>1</v>
      </c>
      <c r="H4" s="11">
        <f>PMT($D$3/12,$D$6,-$D$4)</f>
        <v>1434.7094840258735</v>
      </c>
      <c r="I4" s="11">
        <f>IPMT($D$3/12,G4,$D$6,-$D$4)</f>
        <v>1000</v>
      </c>
      <c r="J4" s="11">
        <f>PPMT($D$3/12,G4,$D$6,-$D$4)</f>
        <v>434.70948402587362</v>
      </c>
    </row>
    <row r="5" spans="3:10" ht="25.8" x14ac:dyDescent="0.5">
      <c r="C5" s="4" t="s">
        <v>10</v>
      </c>
      <c r="D5" s="3">
        <v>10</v>
      </c>
      <c r="G5" s="3">
        <v>2</v>
      </c>
      <c r="H5" s="11">
        <f t="shared" ref="H5:H15" si="0">PMT($D$3/12,$D$6,-$D$4)</f>
        <v>1434.7094840258735</v>
      </c>
      <c r="I5" s="11">
        <f t="shared" ref="I5:I15" si="1">IPMT($D$3/12,G5,$D$6,-$D$4)</f>
        <v>995.65290515974141</v>
      </c>
      <c r="J5" s="11">
        <f t="shared" ref="J5:J15" si="2">PPMT($D$3/12,G5,$D$6,-$D$4)</f>
        <v>439.05657886613227</v>
      </c>
    </row>
    <row r="6" spans="3:10" ht="25.8" x14ac:dyDescent="0.5">
      <c r="C6" s="4" t="s">
        <v>8</v>
      </c>
      <c r="D6" s="3">
        <f>D5*12</f>
        <v>120</v>
      </c>
      <c r="G6" s="3">
        <v>3</v>
      </c>
      <c r="H6" s="11">
        <f t="shared" si="0"/>
        <v>1434.7094840258735</v>
      </c>
      <c r="I6" s="11">
        <f t="shared" si="1"/>
        <v>991.26233937108009</v>
      </c>
      <c r="J6" s="11">
        <f t="shared" si="2"/>
        <v>443.44714465479359</v>
      </c>
    </row>
    <row r="7" spans="3:10" ht="25.8" x14ac:dyDescent="0.5">
      <c r="G7" s="3">
        <v>4</v>
      </c>
      <c r="H7" s="11">
        <f t="shared" si="0"/>
        <v>1434.7094840258735</v>
      </c>
      <c r="I7" s="11">
        <f t="shared" si="1"/>
        <v>986.82786792453203</v>
      </c>
      <c r="J7" s="11">
        <f t="shared" si="2"/>
        <v>447.88161610134159</v>
      </c>
    </row>
    <row r="8" spans="3:10" ht="51.6" x14ac:dyDescent="0.5">
      <c r="C8" s="7" t="s">
        <v>13</v>
      </c>
      <c r="D8" s="8">
        <f>H4*D6</f>
        <v>172165.13808310483</v>
      </c>
      <c r="G8" s="3">
        <v>5</v>
      </c>
      <c r="H8" s="11">
        <f t="shared" si="0"/>
        <v>1434.7094840258735</v>
      </c>
      <c r="I8" s="11">
        <f t="shared" si="1"/>
        <v>982.34905176351867</v>
      </c>
      <c r="J8" s="11">
        <f t="shared" si="2"/>
        <v>452.36043226235506</v>
      </c>
    </row>
    <row r="9" spans="3:10" ht="51.6" x14ac:dyDescent="0.5">
      <c r="C9" s="7" t="s">
        <v>14</v>
      </c>
      <c r="D9" s="9">
        <f>D8-D4</f>
        <v>72165.13808310483</v>
      </c>
      <c r="G9" s="3">
        <v>6</v>
      </c>
      <c r="H9" s="11">
        <f t="shared" si="0"/>
        <v>1434.7094840258735</v>
      </c>
      <c r="I9" s="11">
        <f t="shared" si="1"/>
        <v>977.82544744089512</v>
      </c>
      <c r="J9" s="11">
        <f t="shared" si="2"/>
        <v>456.88403658497856</v>
      </c>
    </row>
    <row r="10" spans="3:10" ht="25.8" x14ac:dyDescent="0.5">
      <c r="G10" s="3">
        <v>7</v>
      </c>
      <c r="H10" s="11">
        <f t="shared" si="0"/>
        <v>1434.7094840258735</v>
      </c>
      <c r="I10" s="11">
        <f t="shared" si="1"/>
        <v>973.25660707504539</v>
      </c>
      <c r="J10" s="11">
        <f t="shared" si="2"/>
        <v>461.45287695082828</v>
      </c>
    </row>
    <row r="11" spans="3:10" ht="25.8" x14ac:dyDescent="0.5">
      <c r="G11" s="3">
        <v>8</v>
      </c>
      <c r="H11" s="11">
        <f t="shared" si="0"/>
        <v>1434.7094840258735</v>
      </c>
      <c r="I11" s="11">
        <f t="shared" si="1"/>
        <v>968.64207830553687</v>
      </c>
      <c r="J11" s="11">
        <f t="shared" si="2"/>
        <v>466.06740572033664</v>
      </c>
    </row>
    <row r="12" spans="3:10" ht="25.8" x14ac:dyDescent="0.5">
      <c r="C12" s="4" t="s">
        <v>0</v>
      </c>
      <c r="D12" s="1">
        <v>15000</v>
      </c>
      <c r="G12" s="3">
        <v>9</v>
      </c>
      <c r="H12" s="11">
        <f t="shared" si="0"/>
        <v>1434.7094840258735</v>
      </c>
      <c r="I12" s="11">
        <f t="shared" si="1"/>
        <v>963.98140424833355</v>
      </c>
      <c r="J12" s="11">
        <f t="shared" si="2"/>
        <v>470.72807977753996</v>
      </c>
    </row>
    <row r="13" spans="3:10" ht="25.8" x14ac:dyDescent="0.5">
      <c r="C13" s="4" t="s">
        <v>6</v>
      </c>
      <c r="D13" s="12">
        <v>0.1</v>
      </c>
      <c r="G13" s="3">
        <v>10</v>
      </c>
      <c r="H13" s="11">
        <f t="shared" si="0"/>
        <v>1434.7094840258735</v>
      </c>
      <c r="I13" s="11">
        <f t="shared" si="1"/>
        <v>959.27412345055814</v>
      </c>
      <c r="J13" s="11">
        <f t="shared" si="2"/>
        <v>475.43536057531537</v>
      </c>
    </row>
    <row r="14" spans="3:10" ht="25.8" x14ac:dyDescent="0.5">
      <c r="C14" s="4" t="s">
        <v>10</v>
      </c>
      <c r="D14" s="1">
        <v>5</v>
      </c>
      <c r="G14" s="3">
        <v>11</v>
      </c>
      <c r="H14" s="11">
        <f t="shared" si="0"/>
        <v>1434.7094840258735</v>
      </c>
      <c r="I14" s="11">
        <f t="shared" si="1"/>
        <v>954.51976984480496</v>
      </c>
      <c r="J14" s="11">
        <f t="shared" si="2"/>
        <v>480.18971418106855</v>
      </c>
    </row>
    <row r="15" spans="3:10" ht="25.8" x14ac:dyDescent="0.5">
      <c r="C15" s="4" t="s">
        <v>8</v>
      </c>
      <c r="D15" s="1">
        <f>D14*12</f>
        <v>60</v>
      </c>
      <c r="G15" s="3">
        <v>12</v>
      </c>
      <c r="H15" s="11">
        <f t="shared" si="0"/>
        <v>1434.7094840258735</v>
      </c>
      <c r="I15" s="11">
        <f t="shared" si="1"/>
        <v>949.71787270299421</v>
      </c>
      <c r="J15" s="11">
        <f t="shared" si="2"/>
        <v>484.99161132287924</v>
      </c>
    </row>
    <row r="16" spans="3:10" ht="25.8" x14ac:dyDescent="0.5">
      <c r="C16" s="6" t="s">
        <v>3</v>
      </c>
      <c r="D16" s="13">
        <f>PV(D13/12,D15,D12)</f>
        <v>-705980.53535627783</v>
      </c>
      <c r="H16" s="8"/>
    </row>
    <row r="17" spans="3:8" ht="25.8" x14ac:dyDescent="0.5">
      <c r="G17" s="1" t="s">
        <v>11</v>
      </c>
      <c r="H17" s="8">
        <f>SUM(H4:H15)</f>
        <v>17216.513808310487</v>
      </c>
    </row>
    <row r="18" spans="3:8" ht="25.8" x14ac:dyDescent="0.5">
      <c r="G18" s="1" t="s">
        <v>12</v>
      </c>
      <c r="H18" s="8">
        <f>H17*5</f>
        <v>86082.56904155243</v>
      </c>
    </row>
    <row r="19" spans="3:8" ht="25.8" x14ac:dyDescent="0.5">
      <c r="C19" s="4" t="s">
        <v>0</v>
      </c>
      <c r="D19" s="1">
        <v>5500</v>
      </c>
    </row>
    <row r="20" spans="3:8" ht="25.8" x14ac:dyDescent="0.5">
      <c r="C20" s="4" t="s">
        <v>6</v>
      </c>
      <c r="D20" s="12">
        <v>0.06</v>
      </c>
    </row>
    <row r="21" spans="3:8" ht="25.8" x14ac:dyDescent="0.5">
      <c r="C21" s="4" t="s">
        <v>10</v>
      </c>
      <c r="D21" s="1">
        <v>1</v>
      </c>
    </row>
    <row r="22" spans="3:8" ht="25.8" x14ac:dyDescent="0.5">
      <c r="C22" s="4" t="s">
        <v>8</v>
      </c>
      <c r="D22" s="1">
        <v>12</v>
      </c>
    </row>
    <row r="23" spans="3:8" ht="25.8" x14ac:dyDescent="0.5">
      <c r="C23" s="6" t="s">
        <v>4</v>
      </c>
      <c r="D23" s="5">
        <f>FV(D20/12,D22,D19)</f>
        <v>-67845.593050947369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saaket</cp:lastModifiedBy>
  <dcterms:created xsi:type="dcterms:W3CDTF">2022-09-11T04:49:06Z</dcterms:created>
  <dcterms:modified xsi:type="dcterms:W3CDTF">2022-09-12T05:16:45Z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2022-09-11T04:49:04Z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7b9c37f8-8ee1-4fa5-b08d-65ee6c6f3ed6</vt:lpwstr>
  </property>
  <property fmtid="{D5CDD505-2E9C-101B-9397-08002B2CF9AE}" pid="8" name="MSIP_Label_defa4170-0d19-0005-0004-bc88714345d2_ContentBits">
    <vt:lpwstr>0</vt:lpwstr>
  </property>
</Properties>
</file>