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siddi\Downloads\IQRA\"/>
    </mc:Choice>
  </mc:AlternateContent>
  <xr:revisionPtr revIDLastSave="0" documentId="8_{2AA74FDF-7177-483F-897D-6330AB1457C0}" xr6:coauthVersionLast="47" xr6:coauthVersionMax="47" xr10:uidLastSave="{00000000-0000-0000-0000-000000000000}"/>
  <bookViews>
    <workbookView xWindow="-120" yWindow="-120" windowWidth="29040" windowHeight="15720" activeTab="2" xr2:uid="{8B5728AB-7AFB-4258-A722-3BD5B101DF64}"/>
  </bookViews>
  <sheets>
    <sheet name="source data" sheetId="1" r:id="rId1"/>
    <sheet name="working pivots" sheetId="2" r:id="rId2"/>
    <sheet name="dashboard wideframe" sheetId="3" r:id="rId3"/>
  </sheets>
  <definedNames>
    <definedName name="Slicer_Category">#N/A</definedName>
    <definedName name="Slicer_Category1">#N/A</definedName>
    <definedName name="Slicer_Category2">#N/A</definedName>
    <definedName name="Slicer_Category3">#N/A</definedName>
    <definedName name="Slicer_Segment">#N/A</definedName>
    <definedName name="Slicer_Segment1">#N/A</definedName>
    <definedName name="Slicer_Segment2">#N/A</definedName>
    <definedName name="Slicer_Segment3">#N/A</definedName>
    <definedName name="Slicer_Ship_Mod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3" i="2" l="1"/>
  <c r="D80" i="2"/>
  <c r="I55" i="2"/>
  <c r="U23" i="3"/>
  <c r="V23" i="3"/>
  <c r="U24" i="3"/>
  <c r="V24" i="3"/>
  <c r="U25" i="3"/>
  <c r="V25" i="3"/>
  <c r="U26" i="3"/>
  <c r="V26" i="3"/>
  <c r="U27" i="3"/>
  <c r="V27" i="3"/>
  <c r="U28" i="3"/>
  <c r="V28" i="3"/>
  <c r="U29" i="3"/>
  <c r="V29" i="3"/>
  <c r="U30" i="3"/>
  <c r="V30" i="3"/>
  <c r="U31" i="3"/>
  <c r="V31" i="3"/>
  <c r="U32" i="3"/>
  <c r="V32" i="3"/>
  <c r="U33" i="3"/>
  <c r="V33" i="3"/>
  <c r="T24" i="3"/>
  <c r="T25" i="3"/>
  <c r="T26" i="3"/>
  <c r="T27" i="3"/>
  <c r="T28" i="3"/>
  <c r="T29" i="3"/>
  <c r="T30" i="3"/>
  <c r="T31" i="3"/>
  <c r="T32" i="3"/>
  <c r="T33" i="3"/>
  <c r="T23" i="3"/>
  <c r="P23" i="3"/>
  <c r="Q23" i="3"/>
  <c r="P24" i="3"/>
  <c r="Q24" i="3"/>
  <c r="R24" i="3" s="1"/>
  <c r="P25" i="3"/>
  <c r="Q25" i="3"/>
  <c r="P26" i="3"/>
  <c r="Q26" i="3"/>
  <c r="R26" i="3" s="1"/>
  <c r="P27" i="3"/>
  <c r="Q27" i="3"/>
  <c r="P28" i="3"/>
  <c r="Q28" i="3"/>
  <c r="R28" i="3" s="1"/>
  <c r="P29" i="3"/>
  <c r="Q29" i="3"/>
  <c r="P30" i="3"/>
  <c r="Q30" i="3"/>
  <c r="R30" i="3" s="1"/>
  <c r="P31" i="3"/>
  <c r="Q31" i="3"/>
  <c r="P32" i="3"/>
  <c r="Q32" i="3"/>
  <c r="R32" i="3" s="1"/>
  <c r="P33" i="3"/>
  <c r="Q33" i="3"/>
  <c r="O24" i="3"/>
  <c r="O25" i="3"/>
  <c r="O26" i="3"/>
  <c r="O27" i="3"/>
  <c r="O28" i="3"/>
  <c r="O29" i="3"/>
  <c r="O30" i="3"/>
  <c r="O31" i="3"/>
  <c r="O32" i="3"/>
  <c r="O33" i="3"/>
  <c r="O23" i="3"/>
  <c r="J23" i="3"/>
  <c r="J24" i="3"/>
  <c r="J25" i="3"/>
  <c r="J26" i="3"/>
  <c r="J27" i="3"/>
  <c r="J28" i="3"/>
  <c r="J29" i="3"/>
  <c r="J30" i="3"/>
  <c r="J31" i="3"/>
  <c r="J32" i="3"/>
  <c r="J33" i="3"/>
  <c r="I24" i="3"/>
  <c r="I25" i="3"/>
  <c r="I26" i="3"/>
  <c r="I27" i="3"/>
  <c r="I28" i="3"/>
  <c r="I29" i="3"/>
  <c r="I30" i="3"/>
  <c r="I31" i="3"/>
  <c r="I32" i="3"/>
  <c r="I33" i="3"/>
  <c r="I23" i="3"/>
  <c r="C33" i="3"/>
  <c r="D33" i="3"/>
  <c r="E33" i="3"/>
  <c r="H33" i="3"/>
  <c r="H24" i="3"/>
  <c r="H25" i="3"/>
  <c r="H26" i="3"/>
  <c r="H27" i="3"/>
  <c r="H28" i="3"/>
  <c r="H29" i="3"/>
  <c r="H30" i="3"/>
  <c r="H31" i="3"/>
  <c r="H32" i="3"/>
  <c r="H23" i="3"/>
  <c r="D23" i="3"/>
  <c r="E23" i="3"/>
  <c r="D24" i="3"/>
  <c r="E24" i="3"/>
  <c r="D25" i="3"/>
  <c r="E25" i="3"/>
  <c r="D26" i="3"/>
  <c r="E26" i="3"/>
  <c r="D27" i="3"/>
  <c r="E27" i="3"/>
  <c r="D28" i="3"/>
  <c r="E28" i="3"/>
  <c r="D29" i="3"/>
  <c r="E29" i="3"/>
  <c r="D30" i="3"/>
  <c r="E30" i="3"/>
  <c r="D31" i="3"/>
  <c r="E31" i="3"/>
  <c r="D32" i="3"/>
  <c r="E32" i="3"/>
  <c r="C24" i="3"/>
  <c r="C25" i="3"/>
  <c r="C26" i="3"/>
  <c r="C27" i="3"/>
  <c r="C28" i="3"/>
  <c r="C29" i="3"/>
  <c r="C30" i="3"/>
  <c r="C31" i="3"/>
  <c r="C32" i="3"/>
  <c r="C23" i="3"/>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69" i="2"/>
  <c r="D70" i="2"/>
  <c r="D71" i="2"/>
  <c r="D72" i="2"/>
  <c r="D74" i="2"/>
  <c r="D75" i="2"/>
  <c r="D76" i="2"/>
  <c r="D77" i="2"/>
  <c r="D78" i="2"/>
  <c r="D79"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69" i="2"/>
  <c r="G48" i="2"/>
  <c r="H48" i="2"/>
  <c r="I48" i="2"/>
  <c r="G49" i="2"/>
  <c r="H49" i="2"/>
  <c r="I49" i="2"/>
  <c r="G50" i="2"/>
  <c r="H50" i="2"/>
  <c r="I50" i="2"/>
  <c r="G51" i="2"/>
  <c r="H51" i="2"/>
  <c r="I51" i="2"/>
  <c r="G52" i="2"/>
  <c r="H52" i="2"/>
  <c r="I52" i="2"/>
  <c r="G53" i="2"/>
  <c r="H53" i="2"/>
  <c r="I53" i="2"/>
  <c r="G54" i="2"/>
  <c r="H54" i="2"/>
  <c r="I54" i="2"/>
  <c r="G55" i="2"/>
  <c r="H55" i="2"/>
  <c r="G56" i="2"/>
  <c r="H56" i="2"/>
  <c r="I56" i="2"/>
  <c r="G57" i="2"/>
  <c r="H57" i="2"/>
  <c r="I57" i="2"/>
  <c r="G58" i="2"/>
  <c r="H58" i="2"/>
  <c r="I58" i="2"/>
  <c r="G59" i="2"/>
  <c r="H59" i="2"/>
  <c r="I59" i="2"/>
  <c r="G60" i="2"/>
  <c r="H60" i="2"/>
  <c r="I60" i="2"/>
  <c r="G61" i="2"/>
  <c r="H61" i="2"/>
  <c r="I61" i="2"/>
  <c r="G62" i="2"/>
  <c r="H62" i="2"/>
  <c r="I62" i="2"/>
  <c r="G63" i="2"/>
  <c r="H63" i="2"/>
  <c r="I63" i="2"/>
  <c r="F52" i="2"/>
  <c r="F56" i="2"/>
  <c r="F60" i="2"/>
  <c r="F48" i="2"/>
  <c r="F5" i="2"/>
  <c r="E5" i="2"/>
  <c r="J62" i="2" l="1"/>
  <c r="J58" i="2"/>
  <c r="K32" i="3"/>
  <c r="K28" i="3"/>
  <c r="J54" i="2"/>
  <c r="J48" i="2"/>
  <c r="J60" i="2"/>
  <c r="J56" i="2"/>
  <c r="R25" i="3"/>
  <c r="F31" i="3"/>
  <c r="F29" i="3"/>
  <c r="F27" i="3"/>
  <c r="F25" i="3"/>
  <c r="K24" i="3"/>
  <c r="K30" i="3"/>
  <c r="K31" i="3"/>
  <c r="K27" i="3"/>
  <c r="K33" i="3"/>
  <c r="K29" i="3"/>
  <c r="K25" i="3"/>
  <c r="F32" i="3"/>
  <c r="F30" i="3"/>
  <c r="F26" i="3"/>
  <c r="F24" i="3"/>
  <c r="W31" i="3"/>
  <c r="W27" i="3"/>
  <c r="K23" i="3"/>
  <c r="K26" i="3"/>
  <c r="W32" i="3"/>
  <c r="W28" i="3"/>
  <c r="W24" i="3"/>
  <c r="F28" i="3"/>
  <c r="R33" i="3"/>
  <c r="R31" i="3"/>
  <c r="R29" i="3"/>
  <c r="R27" i="3"/>
  <c r="R23" i="3"/>
  <c r="F23" i="3"/>
  <c r="W30" i="3"/>
  <c r="W26" i="3"/>
  <c r="F33" i="3"/>
  <c r="W33" i="3"/>
  <c r="W29" i="3"/>
  <c r="W25" i="3"/>
  <c r="W23" i="3"/>
  <c r="J61" i="2"/>
  <c r="J57" i="2"/>
  <c r="J53" i="2"/>
  <c r="J49" i="2"/>
  <c r="J63" i="2"/>
  <c r="J59" i="2"/>
  <c r="J55" i="2"/>
  <c r="J51" i="2"/>
  <c r="J50" i="2"/>
  <c r="J52" i="2"/>
</calcChain>
</file>

<file path=xl/sharedStrings.xml><?xml version="1.0" encoding="utf-8"?>
<sst xmlns="http://schemas.openxmlformats.org/spreadsheetml/2006/main" count="130106" uniqueCount="10967">
  <si>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</si>
  <si>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</si>
  <si>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</si>
  <si>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</si>
  <si>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</si>
  <si>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</si>
  <si>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</si>
  <si>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</si>
  <si>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</si>
  <si>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</si>
  <si>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</si>
  <si>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</si>
  <si>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</si>
  <si>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</si>
  <si>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</si>
  <si>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</si>
  <si>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</si>
  <si>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</si>
  <si>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</si>
  <si>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</si>
  <si>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</si>
  <si>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</si>
  <si>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</si>
  <si>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</si>
  <si>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</si>
  <si>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</si>
  <si>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</si>
  <si>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</si>
  <si>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</si>
  <si>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</si>
  <si>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</si>
  <si>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</si>
  <si>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</si>
  <si>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</si>
  <si>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</si>
  <si>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</si>
  <si>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</si>
  <si>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</si>
  <si>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</si>
  <si>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</si>
  <si>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</si>
  <si>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</si>
  <si>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</si>
  <si>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</si>
  <si>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</si>
  <si>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</si>
  <si>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</si>
  <si>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</si>
  <si>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</si>
  <si>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</si>
  <si>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</si>
  <si>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</si>
  <si>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</si>
  <si>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</si>
  <si>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</si>
  <si>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</si>
  <si>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</si>
  <si>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</si>
  <si>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</si>
  <si>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</si>
  <si>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</si>
  <si>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</si>
  <si>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</si>
  <si>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</si>
  <si>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</si>
  <si>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</si>
  <si>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</si>
  <si>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</si>
  <si>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</si>
  <si>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</si>
  <si>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</si>
  <si>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</si>
  <si>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</si>
  <si>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</si>
  <si>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</si>
  <si>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</si>
  <si>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</si>
  <si>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</si>
  <si>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</si>
  <si>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</si>
  <si>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</si>
  <si>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</si>
  <si>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</si>
  <si>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</si>
  <si>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</si>
  <si>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</si>
  <si>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</si>
  <si>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</si>
  <si>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</si>
  <si>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</si>
  <si>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</si>
  <si>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</si>
  <si>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</si>
  <si>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</si>
  <si>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</si>
  <si>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</si>
  <si>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</si>
  <si>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</si>
  <si>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</si>
  <si>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</si>
  <si>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</si>
  <si>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</si>
  <si>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</si>
  <si>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</si>
  <si>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</si>
  <si>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</si>
  <si>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</si>
  <si>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</si>
  <si>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</si>
  <si>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</si>
  <si>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</si>
  <si>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</si>
  <si>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</si>
  <si>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</si>
  <si>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</si>
  <si>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</si>
  <si>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</si>
  <si>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</si>
  <si>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</si>
  <si>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</si>
  <si>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</si>
  <si>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</si>
  <si>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</si>
  <si>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</si>
  <si>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</si>
  <si>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</si>
  <si>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</si>
  <si>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</si>
  <si>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</si>
  <si>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</si>
  <si>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</si>
  <si>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</si>
  <si>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</si>
  <si>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</si>
  <si>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</si>
  <si>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</si>
  <si>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</si>
  <si>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</si>
  <si>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</si>
  <si>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</si>
  <si>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</si>
  <si>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</si>
  <si>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</si>
  <si>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</si>
  <si>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</si>
  <si>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</si>
  <si>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</si>
  <si>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</si>
  <si>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</si>
  <si>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</si>
  <si>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</si>
  <si>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</si>
  <si>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</si>
  <si>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</si>
  <si>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</si>
  <si>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</si>
  <si>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</si>
  <si>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</si>
  <si>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</si>
  <si>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</si>
  <si>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</si>
  <si>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</si>
  <si>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</si>
  <si>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</si>
  <si>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</si>
  <si>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</si>
  <si>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</si>
  <si>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</si>
  <si>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</si>
  <si>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</si>
  <si>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</si>
  <si>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</si>
  <si>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</si>
  <si>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</si>
  <si>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</si>
  <si>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</si>
  <si>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</si>
  <si>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</si>
  <si>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</si>
  <si>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</si>
  <si>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</si>
  <si>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</si>
  <si>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</si>
  <si>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</si>
  <si>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</si>
  <si>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</si>
  <si>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</si>
  <si>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</si>
  <si>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</si>
  <si>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</si>
  <si>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</si>
  <si>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</si>
  <si>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</si>
  <si>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</si>
  <si>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</si>
  <si>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</si>
  <si>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</si>
  <si>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</si>
  <si>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</si>
  <si>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</si>
  <si>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</si>
  <si>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</si>
  <si>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</si>
  <si>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</si>
  <si>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</si>
  <si>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</si>
  <si>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</si>
  <si>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</si>
  <si>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</si>
  <si>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</si>
  <si>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</si>
  <si>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</si>
  <si>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</si>
  <si>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</si>
  <si>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</si>
  <si>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</si>
  <si>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</si>
  <si>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</si>
  <si>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</si>
  <si>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</si>
  <si>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</si>
  <si>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</si>
  <si>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</si>
  <si>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</si>
  <si>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</si>
  <si>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</si>
  <si>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</si>
  <si>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</si>
  <si>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</si>
  <si>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</si>
  <si>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</si>
  <si>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</si>
  <si>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</si>
  <si>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</si>
  <si>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</si>
  <si>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</si>
  <si>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</si>
  <si>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</si>
  <si>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</si>
  <si>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</si>
  <si>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</si>
  <si>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</si>
  <si>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</si>
  <si>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</si>
  <si>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</si>
  <si>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</si>
  <si>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</si>
  <si>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</si>
  <si>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</si>
  <si>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</si>
  <si>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</si>
  <si>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</si>
  <si>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</si>
  <si>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</si>
  <si>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</si>
  <si>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</si>
  <si>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</si>
  <si>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</si>
  <si>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</si>
  <si>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</si>
  <si>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</si>
  <si>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</si>
  <si>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</si>
  <si>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</si>
  <si>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</si>
  <si>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</si>
  <si>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</si>
  <si>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</si>
  <si>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</si>
  <si>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</si>
  <si>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</si>
  <si>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</si>
  <si>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</si>
  <si>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</si>
  <si>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</si>
  <si>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</si>
  <si>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</si>
  <si>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</si>
  <si>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</si>
  <si>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</si>
  <si>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</si>
  <si>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</si>
  <si>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</si>
  <si>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</si>
  <si>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</si>
  <si>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</si>
  <si>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</si>
  <si>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</si>
  <si>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</si>
  <si>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</si>
  <si>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</si>
  <si>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</si>
  <si>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</si>
  <si>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</si>
  <si>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</si>
  <si>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</si>
  <si>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</si>
  <si>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</si>
  <si>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</si>
  <si>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</si>
  <si>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</si>
  <si>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</si>
  <si>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</si>
  <si>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</si>
  <si>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</si>
  <si>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</si>
  <si>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</si>
  <si>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</si>
  <si>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</si>
  <si>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</si>
  <si>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</si>
  <si>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</si>
  <si>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</si>
  <si>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</si>
  <si>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</si>
  <si>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</si>
  <si>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</si>
  <si>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</si>
  <si>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</si>
  <si>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</si>
  <si>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</si>
  <si>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</si>
  <si>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</si>
  <si>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</si>
  <si>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</si>
  <si>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</si>
  <si>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</si>
  <si>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</si>
  <si>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</si>
  <si>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</si>
  <si>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</si>
  <si>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</si>
  <si>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</si>
  <si>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</si>
  <si>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</si>
  <si>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</si>
  <si>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</si>
  <si>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</si>
  <si>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</si>
  <si>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</si>
  <si>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</si>
  <si>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</si>
  <si>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</si>
  <si>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</si>
  <si>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</si>
  <si>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</si>
  <si>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</si>
  <si>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</si>
  <si>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</si>
  <si>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</si>
  <si>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</si>
  <si>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</si>
  <si>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</si>
  <si>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</si>
  <si>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</si>
  <si>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</si>
  <si>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</si>
  <si>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</si>
  <si>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</si>
  <si>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</si>
  <si>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</si>
  <si>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</si>
  <si>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</si>
  <si>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</si>
  <si>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</si>
  <si>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</si>
  <si>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</si>
  <si>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</si>
  <si>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</si>
  <si>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</si>
  <si>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</si>
  <si>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</si>
  <si>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</si>
  <si>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</si>
  <si>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</si>
  <si>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</si>
  <si>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</si>
  <si>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</si>
  <si>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</si>
  <si>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</si>
  <si>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</si>
  <si>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</si>
  <si>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</si>
  <si>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</si>
  <si>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</si>
  <si>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</si>
  <si>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</si>
  <si>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</si>
  <si>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</si>
  <si>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</si>
  <si>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</si>
  <si>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</si>
  <si>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</si>
  <si>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</si>
  <si>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</si>
  <si>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</si>
  <si>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</si>
  <si>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</si>
  <si>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</si>
  <si>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</si>
  <si>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</si>
  <si>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</si>
  <si>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</si>
  <si>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</si>
  <si>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</si>
  <si>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</si>
  <si>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</si>
  <si>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</si>
  <si>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</si>
  <si>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</si>
  <si>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</si>
  <si>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</si>
  <si>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</si>
  <si>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</si>
  <si>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</si>
  <si>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</si>
  <si>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</si>
  <si>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</si>
  <si>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</si>
  <si>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</si>
  <si>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</si>
  <si>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</si>
  <si>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</si>
  <si>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</si>
  <si>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</si>
  <si>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</si>
  <si>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</si>
  <si>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</si>
  <si>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</si>
  <si>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</si>
  <si>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</si>
  <si>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</si>
  <si>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</si>
  <si>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</si>
  <si>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</si>
  <si>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</si>
  <si>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</si>
  <si>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</si>
  <si>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</si>
  <si>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</si>
  <si>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</si>
  <si>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</si>
  <si>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</si>
  <si>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</si>
  <si>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</si>
  <si>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</si>
  <si>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</si>
  <si>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</si>
  <si>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</si>
  <si>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</si>
  <si>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</si>
  <si>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</si>
  <si>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</si>
  <si>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</si>
  <si>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</si>
  <si>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</si>
  <si>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</si>
  <si>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</si>
  <si>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</si>
  <si>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</si>
  <si>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</si>
  <si>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</si>
  <si>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</si>
  <si>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</si>
  <si>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</si>
  <si>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</si>
  <si>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</si>
  <si>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</si>
  <si>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</si>
  <si>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</si>
  <si>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</si>
  <si>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</si>
  <si>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</si>
  <si>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</si>
  <si>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</si>
  <si>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</si>
  <si>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</si>
  <si>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</si>
  <si>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</si>
  <si>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</si>
  <si>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</si>
  <si>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</si>
  <si>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</si>
  <si>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</si>
  <si>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</si>
  <si>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</si>
  <si>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</si>
  <si>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</si>
  <si>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</si>
  <si>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</si>
  <si>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</si>
  <si>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</si>
  <si>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</si>
  <si>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</si>
  <si>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</si>
  <si>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</si>
  <si>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</si>
  <si>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</si>
  <si>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</si>
  <si>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</si>
  <si>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</si>
  <si>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</si>
  <si>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</si>
  <si>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</si>
  <si>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</si>
  <si>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</si>
  <si>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</si>
  <si>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</si>
  <si>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</si>
  <si>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</si>
  <si>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</si>
  <si>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</si>
  <si>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</si>
  <si>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</si>
  <si>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</si>
  <si>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</si>
  <si>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</si>
  <si>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</si>
  <si>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</si>
  <si>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</si>
  <si>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</si>
  <si>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</si>
  <si>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</si>
  <si>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</si>
  <si>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</si>
  <si>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</si>
  <si>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</si>
  <si>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</si>
  <si>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</si>
  <si>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</si>
  <si>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</si>
  <si>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</si>
  <si>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</si>
  <si>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</si>
  <si>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</si>
  <si>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</si>
  <si>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</si>
  <si>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</si>
  <si>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</si>
  <si>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</si>
  <si>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</si>
  <si>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</si>
  <si>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</si>
  <si>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</si>
  <si>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</si>
  <si>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</si>
  <si>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</si>
  <si>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</si>
  <si>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</si>
  <si>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</si>
  <si>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</si>
  <si>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</si>
  <si>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</si>
  <si>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</si>
  <si>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</si>
  <si>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</si>
  <si>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</si>
  <si>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</si>
  <si>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</si>
  <si>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</si>
  <si>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</si>
  <si>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</si>
  <si>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</si>
  <si>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</si>
  <si>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</si>
  <si>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</si>
  <si>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</si>
  <si>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</si>
  <si>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</si>
  <si>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</si>
  <si>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</si>
  <si>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</si>
  <si>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</si>
  <si>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</si>
  <si>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</si>
  <si>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</si>
  <si>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</si>
  <si>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</si>
  <si>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</si>
  <si>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</si>
  <si>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</si>
  <si>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</si>
  <si>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</si>
  <si>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</si>
  <si>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</si>
  <si>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</si>
  <si>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</si>
  <si>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</si>
  <si>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</si>
  <si>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</si>
  <si>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</si>
  <si>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</si>
  <si>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</si>
  <si>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</si>
  <si>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</si>
  <si>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</si>
  <si>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</si>
  <si>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</si>
  <si>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</si>
  <si>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</si>
  <si>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</si>
  <si>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</si>
  <si>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</si>
  <si>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</si>
  <si>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</si>
  <si>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</si>
  <si>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</si>
  <si>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</si>
  <si>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</si>
  <si>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</si>
  <si>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</si>
  <si>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</si>
  <si>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</si>
  <si>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</si>
  <si>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</si>
  <si>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</si>
  <si>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</si>
  <si>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</si>
  <si>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</si>
  <si>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</si>
  <si>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</si>
  <si>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</si>
  <si>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</si>
  <si>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</si>
  <si>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</si>
  <si>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</si>
  <si>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</si>
  <si>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</si>
  <si>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</si>
  <si>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</si>
  <si>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</si>
  <si>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</si>
  <si>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</si>
  <si>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</si>
  <si>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</si>
  <si>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</si>
  <si>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</si>
  <si>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</si>
  <si>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</si>
  <si>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</si>
  <si>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</si>
  <si>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</si>
  <si>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</si>
  <si>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</si>
  <si>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</si>
  <si>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</si>
  <si>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</si>
  <si>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</si>
  <si>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</si>
  <si>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</si>
  <si>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</si>
  <si>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</si>
  <si>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</si>
  <si>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</si>
  <si>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</si>
  <si>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</si>
  <si>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</si>
  <si>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</si>
  <si>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</si>
  <si>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</si>
  <si>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</si>
  <si>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</si>
  <si>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</si>
  <si>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</si>
  <si>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</si>
  <si>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</si>
  <si>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</si>
  <si>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</si>
  <si>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</si>
  <si>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</si>
  <si>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</si>
  <si>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</si>
  <si>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</si>
  <si>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</si>
  <si>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</si>
  <si>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</si>
  <si>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</si>
  <si>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</si>
  <si>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</si>
  <si>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</si>
  <si>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</si>
  <si>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</si>
  <si>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</si>
  <si>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</si>
  <si>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</si>
  <si>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</si>
  <si>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</si>
  <si>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</si>
  <si>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</si>
  <si>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</si>
  <si>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</si>
  <si>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</si>
  <si>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</si>
  <si>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</si>
  <si>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</si>
  <si>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</si>
  <si>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</si>
  <si>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</si>
  <si>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</si>
  <si>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</si>
  <si>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</si>
  <si>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</si>
  <si>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</si>
  <si>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</si>
  <si>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</si>
  <si>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</si>
  <si>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</si>
  <si>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</si>
  <si>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</si>
  <si>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</si>
  <si>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</si>
  <si>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</si>
  <si>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</si>
  <si>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</si>
  <si>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</si>
  <si>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</si>
  <si>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</si>
  <si>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</si>
  <si>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</si>
  <si>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</si>
  <si>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</si>
  <si>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</si>
  <si>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</si>
  <si>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</si>
  <si>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</si>
  <si>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</si>
  <si>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</si>
  <si>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</si>
  <si>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</si>
  <si>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</si>
  <si>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</si>
  <si>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</si>
  <si>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</si>
  <si>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</si>
  <si>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</si>
  <si>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</si>
  <si>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</si>
  <si>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</si>
  <si>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</si>
  <si>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</si>
  <si>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</si>
  <si>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</si>
  <si>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</si>
  <si>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</si>
  <si>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</si>
  <si>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</si>
  <si>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</si>
  <si>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</si>
  <si>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</si>
  <si>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</si>
  <si>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</si>
  <si>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</si>
  <si>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</si>
  <si>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</si>
  <si>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</si>
  <si>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</si>
  <si>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</si>
  <si>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</si>
  <si>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</si>
  <si>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</si>
  <si>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</si>
  <si>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</si>
  <si>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</si>
  <si>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</si>
  <si>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</si>
  <si>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</si>
  <si>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</si>
  <si>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</si>
  <si>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</si>
  <si>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</si>
  <si>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</si>
  <si>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</si>
  <si>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</si>
  <si>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</si>
  <si>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</si>
  <si>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</si>
  <si>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</si>
  <si>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</si>
  <si>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</si>
  <si>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</si>
  <si>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</si>
  <si>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</si>
  <si>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</si>
  <si>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</si>
  <si>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</si>
  <si>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</si>
  <si>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</si>
  <si>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</si>
  <si>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</si>
  <si>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</si>
  <si>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</si>
  <si>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</si>
  <si>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</si>
  <si>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</si>
  <si>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</si>
  <si>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</si>
  <si>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</si>
  <si>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</si>
  <si>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</si>
  <si>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</si>
  <si>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</si>
  <si>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</si>
  <si>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</si>
  <si>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</si>
  <si>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</si>
  <si>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</si>
  <si>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</si>
  <si>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</si>
  <si>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</si>
  <si>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</si>
  <si>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</si>
  <si>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</si>
  <si>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</si>
  <si>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</si>
  <si>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</si>
  <si>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</si>
  <si>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</si>
  <si>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</si>
  <si>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</si>
  <si>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</si>
  <si>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</si>
  <si>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</si>
  <si>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</si>
  <si>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</si>
  <si>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</si>
  <si>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</si>
  <si>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</si>
  <si>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</si>
  <si>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</si>
  <si>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</si>
  <si>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</si>
  <si>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</si>
  <si>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</si>
  <si>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</si>
  <si>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</si>
  <si>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</si>
  <si>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</si>
  <si>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</si>
  <si>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</si>
  <si>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</si>
  <si>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</si>
  <si>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</si>
  <si>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</si>
  <si>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</si>
  <si>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</si>
  <si>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</si>
  <si>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</si>
  <si>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</si>
  <si>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</si>
  <si>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</si>
  <si>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</si>
  <si>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</si>
  <si>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</si>
  <si>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</si>
  <si>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</si>
  <si>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</si>
  <si>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</si>
  <si>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</si>
  <si>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</si>
  <si>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</si>
  <si>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</si>
  <si>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</si>
  <si>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</si>
  <si>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</si>
  <si>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</si>
  <si>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</si>
  <si>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</si>
  <si>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</si>
  <si>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</si>
  <si>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</si>
  <si>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</si>
  <si>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</si>
  <si>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</si>
  <si>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</si>
  <si>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</si>
  <si>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</si>
  <si>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</si>
  <si>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</si>
  <si>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</si>
  <si>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</si>
  <si>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</si>
  <si>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</si>
  <si>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</si>
  <si>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</si>
  <si>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</si>
  <si>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</si>
  <si>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</si>
  <si>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</si>
  <si>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</si>
  <si>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</si>
  <si>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</si>
  <si>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</si>
  <si>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</si>
  <si>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</si>
  <si>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</si>
  <si>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</si>
  <si>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</si>
  <si>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</si>
  <si>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</si>
  <si>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</si>
  <si>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</si>
  <si>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</si>
  <si>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</si>
  <si>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</si>
  <si>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</si>
  <si>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</si>
  <si>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</si>
  <si>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</si>
  <si>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</si>
  <si>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</si>
  <si>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</si>
  <si>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</si>
  <si>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</si>
  <si>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</si>
  <si>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</si>
  <si>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</si>
  <si>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</si>
  <si>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</si>
  <si>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</si>
  <si>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</si>
  <si>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</si>
  <si>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</si>
  <si>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</si>
  <si>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</si>
  <si>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</si>
  <si>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</si>
  <si>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</si>
  <si>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</si>
  <si>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</si>
  <si>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</si>
  <si>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</si>
  <si>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</si>
  <si>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</si>
  <si>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</si>
  <si>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</si>
  <si>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</si>
  <si>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</si>
  <si>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</si>
  <si>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</si>
  <si>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</si>
  <si>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</si>
  <si>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</si>
  <si>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</si>
  <si>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</si>
  <si>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</si>
  <si>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</si>
  <si>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</si>
  <si>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</si>
  <si>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</si>
  <si>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</si>
  <si>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</si>
  <si>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</si>
  <si>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</si>
  <si>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</si>
  <si>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</si>
  <si>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</si>
  <si>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</si>
  <si>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</si>
  <si>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</si>
  <si>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</si>
  <si>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</si>
  <si>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</si>
  <si>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</si>
  <si>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</si>
  <si>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</si>
  <si>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</si>
  <si>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</si>
  <si>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</si>
  <si>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</si>
  <si>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</si>
  <si>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</si>
  <si>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</si>
  <si>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</si>
  <si>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</si>
  <si>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</si>
  <si>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</si>
  <si>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</si>
  <si>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</si>
  <si>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</si>
  <si>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</si>
  <si>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</si>
  <si>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</si>
  <si>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</si>
  <si>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</si>
  <si>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</si>
  <si>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</si>
  <si>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</si>
  <si>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</si>
  <si>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</si>
  <si>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</si>
  <si>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</si>
  <si>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</si>
  <si>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</si>
  <si>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</si>
  <si>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</si>
  <si>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</si>
  <si>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</si>
  <si>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</si>
  <si>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</si>
  <si>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</si>
  <si>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</si>
  <si>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</si>
  <si>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</si>
  <si>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</si>
  <si>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</si>
  <si>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</si>
  <si>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</si>
  <si>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</si>
  <si>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</si>
  <si>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</si>
  <si>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</si>
  <si>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</si>
  <si>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</si>
  <si>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</si>
  <si>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</si>
  <si>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</si>
  <si>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</si>
  <si>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</si>
  <si>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</si>
  <si>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</si>
  <si>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</si>
  <si>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</si>
  <si>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</si>
  <si>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</si>
  <si>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</si>
  <si>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</si>
  <si>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</si>
  <si>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</si>
  <si>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</si>
  <si>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</si>
  <si>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</si>
  <si>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</si>
  <si>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</si>
  <si>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</si>
  <si>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</si>
  <si>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</si>
  <si>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</si>
  <si>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</si>
  <si>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</si>
  <si>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</si>
  <si>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</si>
  <si>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</si>
  <si>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</si>
  <si>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</si>
  <si>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</si>
  <si>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</si>
  <si>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</si>
  <si>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</si>
  <si>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</si>
  <si>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</si>
  <si>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</si>
  <si>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</si>
  <si>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</si>
  <si>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</si>
  <si>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</si>
  <si>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</si>
  <si>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</si>
  <si>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</si>
  <si>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</si>
  <si>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</si>
  <si>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</si>
  <si>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</si>
  <si>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</si>
  <si>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</si>
  <si>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</si>
  <si>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</si>
  <si>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</si>
  <si>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</si>
  <si>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</si>
  <si>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</si>
  <si>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</si>
  <si>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</si>
  <si>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</si>
  <si>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</si>
  <si>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</si>
  <si>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</si>
  <si>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</si>
  <si>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</si>
  <si>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</si>
  <si>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</si>
  <si>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</si>
  <si>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</si>
  <si>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</si>
  <si>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</si>
  <si>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</si>
  <si>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</si>
  <si>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</si>
  <si>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</si>
  <si>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</si>
  <si>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</si>
  <si>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</si>
  <si>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</si>
  <si>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</si>
  <si>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</si>
  <si>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</si>
  <si>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</si>
  <si>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</si>
  <si>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</si>
  <si>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</si>
  <si>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</si>
  <si>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</si>
  <si>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</si>
  <si>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</si>
  <si>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</si>
  <si>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</si>
  <si>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</si>
  <si>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</si>
  <si>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</si>
  <si>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</si>
  <si>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</si>
  <si>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</si>
  <si>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</si>
  <si>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</si>
  <si>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</si>
  <si>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</si>
  <si>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</si>
  <si>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</si>
  <si>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</si>
  <si>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</si>
  <si>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</si>
  <si>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</si>
  <si>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</si>
  <si>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</si>
  <si>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</si>
  <si>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</si>
  <si>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</si>
  <si>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</si>
  <si>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</si>
  <si>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</si>
  <si>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</si>
  <si>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</si>
  <si>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</si>
  <si>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</si>
  <si>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</si>
  <si>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</si>
  <si>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</si>
  <si>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</si>
  <si>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</si>
  <si>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</si>
  <si>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</si>
  <si>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</si>
  <si>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</si>
  <si>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</si>
  <si>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</si>
  <si>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</si>
  <si>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</si>
  <si>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</si>
  <si>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</si>
  <si>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</si>
  <si>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</si>
  <si>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</si>
  <si>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</si>
  <si>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</si>
  <si>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</si>
  <si>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</si>
  <si>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</si>
  <si>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</si>
  <si>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</si>
  <si>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</si>
  <si>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</si>
  <si>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</si>
  <si>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</si>
  <si>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</si>
  <si>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</si>
  <si>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</si>
  <si>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</si>
  <si>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</si>
  <si>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</si>
  <si>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</si>
  <si>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</si>
  <si>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</si>
  <si>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</si>
  <si>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</si>
  <si>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</si>
  <si>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</si>
  <si>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</si>
  <si>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</si>
  <si>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</si>
  <si>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</si>
  <si>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</si>
  <si>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</si>
  <si>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</si>
  <si>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</si>
  <si>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</si>
  <si>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</si>
  <si>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</si>
  <si>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</si>
  <si>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</si>
  <si>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</si>
  <si>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</si>
  <si>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</si>
  <si>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</si>
  <si>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</si>
  <si>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</si>
  <si>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</si>
  <si>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</si>
  <si>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</si>
  <si>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</si>
  <si>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</si>
  <si>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</si>
  <si>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</si>
  <si>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</si>
  <si>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</si>
  <si>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</si>
  <si>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</si>
  <si>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</si>
  <si>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</si>
  <si>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</si>
  <si>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</si>
  <si>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</si>
  <si>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</si>
  <si>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</si>
  <si>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</si>
  <si>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</si>
  <si>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</si>
  <si>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</si>
  <si>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</si>
  <si>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</si>
  <si>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</si>
  <si>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</si>
  <si>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</si>
  <si>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</si>
  <si>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</si>
  <si>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</si>
  <si>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</si>
  <si>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</si>
  <si>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</si>
  <si>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</si>
  <si>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</si>
  <si>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</si>
  <si>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</si>
  <si>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</si>
  <si>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</si>
  <si>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</si>
  <si>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</si>
  <si>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</si>
  <si>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</si>
  <si>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</si>
  <si>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</si>
  <si>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</si>
  <si>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</si>
  <si>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</si>
  <si>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</si>
  <si>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</si>
  <si>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</si>
  <si>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</si>
  <si>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</si>
  <si>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</si>
  <si>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</si>
  <si>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</si>
  <si>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</si>
  <si>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</si>
  <si>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</si>
  <si>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</si>
  <si>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</si>
  <si>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</si>
  <si>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</si>
  <si>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</si>
  <si>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</si>
  <si>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</si>
  <si>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</si>
  <si>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</si>
  <si>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</si>
  <si>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</si>
  <si>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</si>
  <si>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</si>
  <si>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</si>
  <si>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</si>
  <si>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</si>
  <si>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</si>
  <si>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</si>
  <si>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</si>
  <si>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</si>
  <si>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</si>
  <si>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</si>
  <si>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</si>
  <si>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</si>
  <si>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</si>
  <si>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</si>
  <si>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</si>
  <si>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</si>
  <si>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</si>
  <si>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</si>
  <si>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</si>
  <si>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</si>
  <si>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</si>
  <si>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</si>
  <si>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</si>
  <si>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</si>
  <si>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</si>
  <si>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</si>
  <si>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</si>
  <si>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</si>
  <si>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</si>
  <si>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</si>
  <si>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</si>
  <si>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</si>
  <si>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</si>
  <si>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</si>
  <si>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</si>
  <si>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</si>
  <si>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</si>
  <si>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</si>
  <si>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</si>
  <si>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</si>
  <si>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</si>
  <si>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</si>
  <si>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</si>
  <si>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</si>
  <si>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</si>
  <si>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</si>
  <si>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</si>
  <si>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</si>
  <si>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</si>
  <si>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</si>
  <si>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</si>
  <si>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</si>
  <si>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</si>
  <si>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</si>
  <si>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</si>
  <si>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</si>
  <si>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</si>
  <si>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</si>
  <si>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</si>
  <si>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</si>
  <si>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</si>
  <si>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</si>
  <si>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</si>
  <si>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</si>
  <si>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</si>
  <si>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</si>
  <si>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</si>
  <si>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</si>
  <si>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</si>
  <si>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</si>
  <si>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</si>
  <si>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</si>
  <si>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</si>
  <si>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</si>
  <si>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</si>
  <si>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</si>
  <si>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</si>
  <si>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</si>
  <si>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</si>
  <si>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</si>
  <si>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</si>
  <si>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</si>
  <si>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</si>
  <si>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</si>
  <si>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</si>
  <si>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</si>
  <si>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</si>
  <si>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</si>
  <si>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</si>
  <si>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</si>
  <si>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</si>
  <si>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</si>
  <si>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</si>
  <si>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</si>
  <si>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</si>
  <si>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</si>
  <si>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</si>
  <si>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</si>
  <si>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</si>
  <si>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</si>
  <si>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</si>
  <si>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</si>
  <si>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</si>
  <si>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</si>
  <si>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</si>
  <si>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</si>
  <si>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</si>
  <si>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</si>
  <si>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</si>
  <si>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</si>
  <si>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</si>
  <si>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</si>
  <si>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</si>
  <si>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</si>
  <si>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</si>
  <si>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</si>
  <si>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</si>
  <si>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</si>
  <si>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</si>
  <si>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</si>
  <si>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</si>
  <si>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</si>
  <si>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</si>
  <si>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</si>
  <si>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</si>
  <si>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</si>
  <si>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</si>
  <si>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</si>
  <si>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</si>
  <si>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</si>
  <si>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</si>
  <si>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</si>
  <si>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</si>
  <si>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</si>
  <si>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</si>
  <si>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</si>
  <si>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</si>
  <si>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</si>
  <si>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</si>
  <si>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</si>
  <si>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</si>
  <si>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</si>
  <si>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</si>
  <si>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</si>
  <si>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</si>
  <si>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</si>
  <si>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</si>
  <si>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</si>
  <si>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</si>
  <si>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</si>
  <si>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</si>
  <si>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</si>
  <si>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</si>
  <si>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</si>
  <si>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</si>
  <si>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</si>
  <si>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</si>
  <si>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</si>
  <si>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</si>
  <si>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</si>
  <si>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</si>
  <si>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</si>
  <si>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</si>
  <si>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</si>
  <si>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</si>
  <si>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</si>
  <si>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</si>
  <si>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</si>
  <si>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</si>
  <si>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</si>
  <si>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</si>
  <si>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</si>
  <si>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</si>
  <si>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</si>
  <si>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</si>
  <si>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</si>
  <si>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</si>
  <si>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</si>
  <si>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</si>
  <si>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</si>
  <si>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</si>
  <si>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</si>
  <si>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</si>
  <si>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</si>
  <si>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</si>
  <si>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</si>
  <si>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</si>
  <si>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</si>
  <si>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</si>
  <si>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</si>
  <si>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</si>
  <si>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</si>
  <si>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</si>
  <si>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</si>
  <si>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</si>
  <si>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</si>
  <si>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</si>
  <si>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</si>
  <si>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</si>
  <si>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</si>
  <si>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</si>
  <si>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</si>
  <si>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</si>
  <si>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</si>
  <si>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</si>
  <si>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</si>
  <si>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</si>
  <si>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</si>
  <si>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</si>
  <si>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</si>
  <si>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</si>
  <si>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</si>
  <si>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</si>
  <si>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</si>
  <si>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</si>
  <si>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</si>
  <si>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</si>
  <si>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</si>
  <si>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</si>
  <si>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</si>
  <si>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</si>
  <si>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</si>
  <si>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</si>
  <si>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</si>
  <si>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</si>
  <si>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</si>
  <si>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</si>
  <si>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</si>
  <si>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</si>
  <si>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</si>
  <si>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</si>
  <si>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</si>
  <si>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</si>
  <si>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</si>
  <si>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</si>
  <si>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</si>
  <si>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</si>
  <si>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</si>
  <si>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</si>
  <si>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</si>
  <si>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</si>
  <si>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</si>
  <si>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</si>
  <si>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</si>
  <si>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</si>
  <si>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</si>
  <si>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</si>
  <si>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</si>
  <si>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</si>
  <si>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</si>
  <si>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</si>
  <si>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</si>
  <si>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</si>
  <si>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</si>
  <si>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</si>
  <si>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</si>
  <si>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</si>
  <si>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</si>
  <si>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</si>
  <si>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</si>
  <si>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</si>
  <si>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</si>
  <si>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</si>
  <si>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</si>
  <si>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</si>
  <si>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</si>
  <si>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</si>
  <si>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</si>
  <si>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</si>
  <si>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</si>
  <si>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</si>
  <si>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</si>
  <si>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</si>
  <si>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</si>
  <si>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</si>
  <si>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</si>
  <si>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</si>
  <si>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</si>
  <si>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</si>
  <si>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</si>
  <si>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</si>
  <si>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</si>
  <si>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</si>
  <si>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</si>
  <si>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</si>
  <si>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</si>
  <si>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</si>
  <si>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</si>
  <si>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</si>
  <si>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</si>
  <si>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</si>
  <si>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</si>
  <si>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</si>
  <si>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</si>
  <si>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</si>
  <si>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</si>
  <si>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</si>
  <si>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</si>
  <si>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</si>
  <si>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</si>
  <si>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</si>
  <si>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</si>
  <si>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</si>
  <si>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</si>
  <si>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</si>
  <si>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</si>
  <si>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</si>
  <si>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</si>
  <si>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</si>
  <si>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</si>
  <si>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</si>
  <si>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</si>
  <si>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</si>
  <si>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</si>
  <si>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</si>
  <si>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</si>
  <si>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</si>
  <si>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</si>
  <si>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</si>
  <si>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</si>
  <si>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</si>
  <si>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</si>
  <si>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</si>
  <si>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</si>
  <si>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</si>
  <si>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</si>
  <si>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</si>
  <si>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</si>
  <si>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</si>
  <si>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</si>
  <si>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</si>
  <si>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</si>
  <si>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</si>
  <si>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</si>
  <si>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</si>
  <si>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</si>
  <si>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</si>
  <si>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</si>
  <si>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</si>
  <si>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</si>
  <si>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</si>
  <si>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</si>
  <si>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</si>
  <si>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</si>
  <si>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</si>
  <si>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</si>
  <si>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</si>
  <si>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</si>
  <si>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</si>
  <si>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</si>
  <si>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</si>
  <si>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</si>
  <si>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</si>
  <si>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</si>
  <si>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</si>
  <si>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</si>
  <si>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</si>
  <si>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</si>
  <si>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</si>
  <si>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</si>
  <si>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</si>
  <si>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</si>
  <si>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</si>
  <si>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</si>
  <si>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</si>
  <si>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</si>
  <si>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</si>
  <si>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</si>
  <si>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</si>
  <si>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</si>
  <si>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</si>
  <si>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</si>
  <si>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</si>
  <si>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</si>
  <si>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</si>
  <si>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</si>
  <si>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</si>
  <si>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</si>
  <si>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</si>
  <si>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</si>
  <si>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</si>
  <si>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</si>
  <si>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</si>
  <si>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</si>
  <si>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</si>
  <si>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</si>
  <si>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</si>
  <si>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</si>
  <si>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</si>
  <si>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</si>
  <si>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</si>
  <si>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</si>
  <si>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</si>
  <si>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</si>
  <si>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</si>
  <si>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</si>
  <si>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</si>
  <si>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</si>
  <si>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</si>
  <si>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</si>
  <si>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</si>
  <si>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</si>
  <si>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</si>
  <si>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</si>
  <si>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</si>
  <si>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</si>
  <si>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</si>
  <si>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</si>
  <si>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</si>
  <si>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</si>
  <si>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</si>
  <si>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</si>
  <si>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</si>
  <si>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</si>
  <si>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</si>
  <si>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</si>
  <si>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</si>
  <si>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</si>
  <si>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</si>
  <si>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</si>
  <si>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</si>
  <si>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</si>
  <si>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</si>
  <si>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</si>
  <si>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</si>
  <si>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</si>
  <si>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</si>
  <si>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</si>
  <si>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</si>
  <si>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</si>
  <si>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</si>
  <si>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</si>
  <si>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</si>
  <si>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</si>
  <si>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</si>
  <si>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</si>
  <si>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</si>
  <si>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</si>
  <si>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</si>
  <si>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</si>
  <si>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</si>
  <si>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</si>
  <si>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</si>
  <si>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</si>
  <si>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</si>
  <si>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</si>
  <si>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</si>
  <si>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</si>
  <si>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</si>
  <si>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</si>
  <si>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</si>
  <si>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</si>
  <si>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</si>
  <si>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</si>
  <si>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</si>
  <si>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</si>
  <si>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</si>
  <si>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</si>
  <si>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</si>
  <si>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</si>
  <si>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</si>
  <si>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</si>
  <si>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</si>
  <si>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</si>
  <si>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</si>
  <si>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</si>
  <si>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</si>
  <si>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</si>
  <si>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</si>
  <si>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</si>
  <si>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</si>
  <si>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</si>
  <si>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</si>
  <si>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</si>
  <si>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</si>
  <si>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</si>
  <si>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</si>
  <si>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</si>
  <si>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</si>
  <si>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</si>
  <si>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</si>
  <si>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</si>
  <si>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</si>
  <si>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</si>
  <si>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</si>
  <si>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</si>
  <si>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</si>
  <si>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</si>
  <si>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</si>
  <si>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</si>
  <si>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</si>
  <si>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</si>
  <si>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</si>
  <si>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</si>
  <si>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</si>
  <si>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</si>
  <si>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</si>
  <si>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</si>
  <si>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</si>
  <si>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</si>
  <si>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</si>
  <si>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</si>
  <si>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</si>
  <si>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</si>
  <si>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</si>
  <si>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</si>
  <si>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</si>
  <si>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</si>
  <si>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</si>
  <si>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</si>
  <si>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</si>
  <si>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</si>
  <si>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</si>
  <si>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</si>
  <si>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</si>
  <si>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</si>
  <si>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</si>
  <si>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</si>
  <si>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</si>
  <si>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</si>
  <si>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</si>
  <si>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</si>
  <si>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</si>
  <si>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</si>
  <si>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</si>
  <si>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</si>
  <si>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</si>
  <si>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</si>
  <si>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</si>
  <si>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</si>
  <si>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</si>
  <si>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</si>
  <si>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</si>
  <si>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</si>
  <si>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</si>
  <si>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</si>
  <si>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</si>
  <si>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</si>
  <si>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</si>
  <si>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</si>
  <si>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</si>
  <si>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</si>
  <si>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</si>
  <si>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</si>
  <si>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</si>
  <si>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</si>
  <si>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</si>
  <si>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</si>
  <si>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</si>
  <si>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</si>
  <si>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</si>
  <si>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</si>
  <si>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</si>
  <si>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</si>
  <si>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</si>
  <si>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</si>
  <si>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</si>
  <si>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</si>
  <si>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</si>
  <si>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</si>
  <si>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</si>
  <si>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</si>
  <si>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</si>
  <si>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</si>
  <si>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</si>
  <si>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</si>
  <si>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</si>
  <si>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</si>
  <si>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</si>
  <si>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</si>
  <si>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</si>
  <si>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</si>
  <si>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</si>
  <si>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</si>
  <si>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</si>
  <si>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</si>
  <si>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</si>
  <si>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</si>
  <si>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</si>
  <si>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</si>
  <si>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</si>
  <si>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</si>
  <si>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</si>
  <si>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</si>
  <si>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</si>
  <si>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</si>
  <si>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</si>
  <si>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</si>
  <si>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</si>
  <si>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</si>
  <si>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</si>
  <si>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</si>
  <si>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</si>
  <si>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</si>
  <si>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</si>
  <si>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</si>
  <si>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</si>
  <si>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</si>
  <si>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</si>
  <si>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</si>
  <si>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</si>
  <si>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</si>
  <si>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</si>
  <si>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</si>
  <si>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</si>
  <si>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</si>
  <si>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</si>
  <si>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</si>
  <si>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</si>
  <si>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</si>
  <si>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</si>
  <si>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</si>
  <si>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</si>
  <si>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</si>
  <si>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</si>
  <si>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</si>
  <si>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</si>
  <si>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</si>
  <si>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</si>
  <si>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</si>
  <si>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</si>
  <si>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</si>
  <si>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</si>
  <si>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</si>
  <si>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</si>
  <si>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</si>
  <si>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</si>
  <si>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</si>
  <si>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</si>
  <si>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</si>
  <si>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</si>
  <si>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</si>
  <si>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</si>
  <si>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</si>
  <si>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</si>
  <si>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</si>
  <si>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</si>
  <si>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</si>
  <si>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</si>
  <si>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</si>
  <si>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</si>
  <si>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</si>
  <si>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</si>
  <si>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</si>
  <si>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</si>
  <si>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</si>
  <si>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</si>
  <si>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</si>
  <si>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</si>
  <si>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</si>
  <si>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</si>
  <si>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</si>
  <si>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</si>
  <si>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</si>
  <si>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</si>
  <si>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</si>
  <si>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</si>
  <si>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</si>
  <si>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</si>
  <si>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</si>
  <si>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</si>
  <si>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</si>
  <si>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</si>
  <si>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</si>
  <si>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</si>
  <si>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</si>
  <si>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</si>
  <si>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</si>
  <si>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</si>
  <si>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</si>
  <si>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</si>
  <si>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</si>
  <si>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</si>
  <si>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</si>
  <si>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</si>
  <si>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</si>
  <si>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</si>
  <si>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</si>
  <si>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</si>
  <si>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</si>
  <si>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</si>
  <si>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</si>
  <si>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</si>
  <si>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</si>
  <si>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</si>
  <si>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</si>
  <si>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</si>
  <si>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</si>
  <si>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</si>
  <si>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</si>
  <si>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</si>
  <si>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</si>
  <si>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</si>
  <si>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</si>
  <si>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</si>
  <si>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</si>
  <si>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</si>
  <si>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</si>
  <si>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</si>
  <si>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</si>
  <si>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</si>
  <si>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</si>
  <si>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</si>
  <si>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</si>
  <si>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</si>
  <si>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</si>
  <si>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</si>
  <si>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</si>
  <si>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</si>
  <si>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</si>
  <si>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</si>
  <si>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</si>
  <si>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</si>
  <si>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</si>
  <si>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</si>
  <si>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</si>
  <si>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</si>
  <si>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</si>
  <si>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</si>
  <si>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</si>
  <si>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</si>
  <si>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</si>
  <si>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</si>
  <si>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</si>
  <si>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</si>
  <si>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</si>
  <si>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</si>
  <si>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</si>
  <si>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</si>
  <si>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</si>
  <si>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</si>
  <si>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</si>
  <si>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</si>
  <si>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</si>
  <si>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</si>
  <si>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</si>
  <si>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</si>
  <si>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</si>
  <si>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</si>
  <si>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</si>
  <si>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</si>
  <si>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</si>
  <si>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</si>
  <si>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</si>
  <si>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</si>
  <si>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</si>
  <si>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</si>
  <si>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</si>
  <si>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</si>
  <si>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</si>
  <si>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</si>
  <si>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</si>
  <si>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</si>
  <si>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</si>
  <si>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</si>
  <si>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</si>
  <si>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</si>
  <si>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</si>
  <si>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</si>
  <si>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</si>
  <si>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</si>
  <si>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</si>
  <si>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</si>
  <si>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</si>
  <si>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</si>
  <si>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</si>
  <si>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</si>
  <si>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</si>
  <si>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</si>
  <si>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</si>
  <si>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</si>
  <si>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</si>
  <si>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</si>
  <si>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</si>
  <si>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</si>
  <si>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</si>
  <si>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</si>
  <si>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</si>
  <si>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</si>
  <si>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</si>
  <si>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</si>
  <si>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</si>
  <si>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</si>
  <si>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</si>
  <si>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</si>
  <si>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</si>
  <si>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</si>
  <si>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</si>
  <si>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</si>
  <si>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</si>
  <si>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</si>
  <si>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</si>
  <si>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</si>
  <si>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</si>
  <si>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</si>
  <si>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</si>
  <si>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</si>
  <si>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</si>
  <si>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</si>
  <si>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</si>
  <si>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</si>
  <si>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</si>
  <si>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</si>
  <si>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</si>
  <si>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</si>
  <si>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</si>
  <si>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</si>
  <si>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</si>
  <si>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</si>
  <si>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</si>
  <si>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</si>
  <si>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</si>
  <si>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</si>
  <si>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</si>
  <si>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</si>
  <si>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</si>
  <si>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</si>
  <si>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</si>
  <si>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</si>
  <si>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</si>
  <si>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</si>
  <si>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</si>
  <si>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</si>
  <si>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</si>
  <si>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</si>
  <si>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</si>
  <si>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</si>
  <si>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</si>
  <si>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</si>
  <si>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</si>
  <si>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</si>
  <si>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</si>
  <si>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</si>
  <si>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</si>
  <si>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</si>
  <si>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</si>
  <si>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</si>
  <si>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</si>
  <si>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</si>
  <si>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</si>
  <si>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</si>
  <si>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</si>
  <si>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</si>
  <si>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</si>
  <si>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</si>
  <si>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</si>
  <si>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</si>
  <si>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</si>
  <si>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</si>
  <si>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</si>
  <si>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</si>
  <si>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</si>
  <si>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</si>
  <si>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</si>
  <si>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</si>
  <si>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</si>
  <si>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</si>
  <si>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</si>
  <si>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</si>
  <si>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</si>
  <si>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</si>
  <si>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</si>
  <si>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</si>
  <si>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</si>
  <si>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</si>
  <si>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</si>
  <si>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</si>
  <si>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</si>
  <si>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</si>
  <si>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</si>
  <si>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</si>
  <si>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</si>
  <si>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</si>
  <si>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</si>
  <si>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</si>
  <si>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</si>
  <si>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</si>
  <si>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</si>
  <si>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</si>
  <si>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</si>
  <si>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</si>
  <si>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</si>
  <si>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</si>
  <si>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</si>
  <si>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</si>
  <si>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</si>
  <si>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</si>
  <si>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</si>
  <si>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</si>
  <si>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</si>
  <si>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</si>
  <si>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</si>
  <si>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</si>
  <si>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</si>
  <si>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</si>
  <si>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</si>
  <si>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</si>
  <si>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</si>
  <si>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</si>
  <si>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</si>
  <si>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</si>
  <si>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</si>
  <si>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</si>
  <si>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</si>
  <si>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</si>
  <si>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</si>
  <si>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</si>
  <si>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</si>
  <si>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</si>
  <si>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</si>
  <si>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</si>
  <si>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</si>
  <si>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</si>
  <si>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</si>
  <si>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</si>
  <si>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</si>
  <si>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</si>
  <si>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</si>
  <si>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</si>
  <si>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</si>
  <si>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</si>
  <si>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</si>
  <si>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</si>
  <si>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</si>
  <si>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</si>
  <si>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</si>
  <si>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</si>
  <si>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</si>
  <si>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</si>
  <si>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</si>
  <si>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</si>
  <si>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</si>
  <si>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</si>
  <si>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</si>
  <si>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</si>
  <si>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</si>
  <si>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</si>
  <si>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</si>
  <si>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</si>
  <si>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</si>
  <si>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</si>
  <si>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</si>
  <si>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</si>
  <si>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</si>
  <si>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</si>
  <si>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</si>
  <si>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</si>
  <si>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</si>
  <si>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</si>
  <si>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</si>
  <si>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</si>
  <si>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</si>
  <si>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</si>
  <si>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</si>
  <si>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</si>
  <si>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</si>
  <si>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</si>
  <si>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</si>
  <si>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</si>
  <si>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</si>
  <si>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</si>
  <si>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</si>
  <si>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</si>
  <si>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</si>
  <si>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</si>
  <si>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</si>
  <si>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</si>
  <si>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</si>
  <si>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</si>
  <si>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</si>
  <si>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</si>
  <si>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</si>
  <si>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</si>
  <si>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</si>
  <si>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</si>
  <si>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</si>
  <si>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</si>
  <si>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</si>
  <si>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</si>
  <si>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</si>
  <si>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</si>
  <si>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</si>
  <si>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</si>
  <si>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</si>
  <si>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</si>
  <si>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</si>
  <si>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</si>
  <si>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</si>
  <si>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</si>
  <si>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</si>
  <si>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</si>
  <si>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</si>
  <si>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</si>
  <si>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</si>
  <si>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</si>
  <si>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</si>
  <si>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</si>
  <si>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</si>
  <si>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</si>
  <si>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</si>
  <si>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</si>
  <si>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</si>
  <si>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</si>
  <si>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</si>
  <si>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</si>
  <si>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</si>
  <si>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</si>
  <si>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</si>
  <si>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</si>
  <si>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</si>
  <si>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</si>
  <si>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</si>
  <si>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</si>
  <si>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</si>
  <si>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</si>
  <si>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</si>
  <si>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</si>
  <si>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</si>
  <si>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</si>
  <si>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</si>
  <si>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</si>
  <si>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</si>
  <si>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</si>
  <si>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</si>
  <si>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</si>
  <si>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</si>
  <si>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</si>
  <si>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</si>
  <si>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</si>
  <si>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</si>
  <si>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</si>
  <si>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</si>
  <si>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</si>
  <si>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</si>
  <si>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</si>
  <si>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</si>
  <si>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</si>
  <si>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</si>
  <si>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</si>
  <si>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</si>
  <si>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</si>
  <si>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</si>
  <si>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</si>
  <si>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</si>
  <si>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</si>
  <si>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</si>
  <si>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</si>
  <si>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</si>
  <si>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</si>
  <si>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</si>
  <si>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</si>
  <si>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</si>
  <si>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</si>
  <si>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</si>
  <si>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</si>
  <si>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</si>
  <si>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</si>
  <si>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</si>
  <si>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</si>
  <si>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</si>
  <si>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</si>
  <si>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</si>
  <si>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</si>
  <si>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</si>
  <si>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</si>
  <si>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</si>
  <si>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</si>
  <si>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</si>
  <si>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</si>
  <si>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</si>
  <si>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</si>
  <si>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</si>
  <si>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</si>
  <si>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</si>
  <si>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</si>
  <si>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</si>
  <si>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</si>
  <si>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</si>
  <si>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</si>
  <si>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</si>
  <si>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</si>
  <si>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</si>
  <si>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</si>
  <si>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</si>
  <si>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</si>
  <si>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</si>
  <si>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</si>
  <si>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</si>
  <si>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</si>
  <si>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</si>
  <si>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</si>
  <si>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</si>
  <si>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</si>
  <si>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</si>
  <si>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</si>
  <si>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</si>
  <si>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</si>
  <si>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</si>
  <si>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</si>
  <si>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</si>
  <si>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</si>
  <si>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</si>
  <si>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</si>
  <si>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</si>
  <si>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</si>
  <si>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</si>
  <si>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</si>
  <si>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</si>
  <si>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</si>
  <si>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</si>
  <si>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</si>
  <si>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</si>
  <si>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</si>
  <si>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</si>
  <si>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</si>
  <si>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</si>
  <si>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</si>
  <si>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</si>
  <si>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</si>
  <si>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</si>
  <si>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</si>
  <si>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</si>
  <si>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</si>
  <si>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</si>
  <si>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</si>
  <si>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</si>
  <si>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</si>
  <si>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</si>
  <si>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</si>
  <si>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</si>
  <si>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</si>
  <si>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</si>
  <si>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</si>
  <si>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</si>
  <si>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</si>
  <si>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</si>
  <si>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</si>
  <si>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</si>
  <si>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</si>
  <si>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</si>
  <si>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</si>
  <si>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</si>
  <si>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</si>
  <si>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</si>
  <si>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</si>
  <si>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</si>
  <si>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</si>
  <si>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</si>
  <si>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</si>
  <si>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</si>
  <si>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</si>
  <si>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</si>
  <si>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</si>
  <si>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</si>
  <si>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</si>
  <si>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</si>
  <si>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</si>
  <si>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</si>
  <si>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</si>
  <si>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</si>
  <si>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</si>
  <si>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</si>
  <si>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</si>
  <si>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</si>
  <si>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</si>
  <si>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</si>
  <si>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</si>
  <si>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</si>
  <si>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</si>
  <si>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</si>
  <si>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</si>
  <si>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</si>
  <si>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</si>
  <si>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</si>
  <si>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</si>
  <si>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</si>
  <si>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</si>
  <si>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</si>
  <si>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</si>
  <si>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</si>
  <si>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</si>
  <si>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</si>
  <si>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</si>
  <si>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</si>
  <si>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</si>
  <si>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</si>
  <si>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</si>
  <si>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</si>
  <si>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</si>
  <si>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</si>
  <si>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</si>
  <si>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</si>
  <si>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</si>
  <si>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</si>
  <si>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</si>
  <si>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</si>
  <si>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</si>
  <si>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</si>
  <si>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</si>
  <si>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</si>
  <si>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</si>
  <si>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</si>
  <si>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</si>
  <si>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</si>
  <si>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</si>
  <si>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</si>
  <si>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</si>
  <si>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</si>
  <si>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</si>
  <si>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</si>
  <si>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</si>
  <si>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</si>
  <si>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</si>
  <si>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</si>
  <si>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</si>
  <si>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</si>
  <si>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</si>
  <si>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</si>
  <si>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</si>
  <si>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</si>
  <si>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</si>
  <si>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</si>
  <si>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</si>
  <si>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</si>
  <si>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</si>
  <si>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</si>
  <si>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</si>
  <si>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</si>
  <si>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</si>
  <si>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</si>
  <si>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</si>
  <si>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</si>
  <si>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</si>
  <si>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</si>
  <si>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</si>
  <si>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</si>
  <si>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</si>
  <si>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</si>
  <si>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</si>
  <si>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</si>
  <si>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</si>
  <si>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</si>
  <si>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</si>
  <si>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</si>
  <si>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</si>
  <si>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</si>
  <si>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</si>
  <si>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</si>
  <si>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</si>
  <si>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</si>
  <si>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</si>
  <si>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</si>
  <si>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</si>
  <si>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</si>
  <si>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</si>
  <si>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</si>
  <si>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</si>
  <si>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</si>
  <si>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</si>
  <si>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</si>
  <si>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</si>
  <si>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</si>
  <si>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</si>
  <si>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</si>
  <si>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</si>
  <si>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</si>
  <si>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</si>
  <si>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</si>
  <si>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</si>
  <si>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</si>
  <si>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</si>
  <si>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</si>
  <si>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</si>
  <si>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</si>
  <si>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</si>
  <si>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</si>
  <si>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</si>
  <si>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</si>
  <si>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</si>
  <si>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</si>
  <si>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</si>
  <si>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</si>
  <si>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</si>
  <si>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</si>
  <si>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</si>
  <si>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</si>
  <si>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</si>
  <si>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</si>
  <si>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</si>
  <si>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</si>
  <si>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</si>
  <si>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</si>
  <si>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</si>
  <si>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</si>
  <si>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</si>
  <si>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</si>
  <si>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</si>
  <si>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</si>
  <si>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</si>
  <si>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</si>
  <si>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</si>
  <si>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</si>
  <si>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</si>
  <si>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</si>
  <si>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</si>
  <si>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</si>
  <si>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</si>
  <si>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</si>
  <si>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</si>
  <si>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</si>
  <si>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</si>
  <si>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</si>
  <si>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</si>
  <si>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</si>
  <si>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</si>
  <si>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</si>
  <si>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</si>
  <si>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</si>
  <si>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</si>
  <si>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</si>
  <si>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</si>
  <si>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</si>
  <si>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</si>
  <si>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</si>
  <si>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</si>
  <si>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</si>
  <si>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</si>
  <si>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</si>
  <si>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</si>
  <si>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</si>
  <si>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</si>
  <si>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</si>
  <si>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</si>
  <si>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</si>
  <si>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</si>
  <si>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</si>
  <si>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</si>
  <si>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</si>
  <si>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</si>
  <si>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</si>
  <si>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</si>
  <si>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</si>
  <si>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</si>
  <si>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</si>
  <si>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</si>
  <si>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</si>
  <si>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</si>
  <si>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</si>
  <si>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</si>
  <si>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</si>
  <si>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</si>
  <si>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</si>
  <si>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</si>
  <si>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</si>
  <si>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</si>
  <si>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</si>
  <si>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</si>
  <si>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</si>
  <si>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</si>
  <si>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</si>
  <si>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</si>
  <si>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</si>
  <si>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</si>
  <si>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</si>
  <si>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</si>
  <si>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</si>
  <si>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</si>
  <si>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</si>
  <si>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</si>
  <si>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</si>
  <si>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</si>
  <si>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</si>
  <si>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</si>
  <si>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</si>
  <si>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</si>
  <si>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</si>
  <si>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</si>
  <si>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</si>
  <si>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</si>
  <si>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</si>
  <si>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</si>
  <si>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</si>
  <si>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</si>
  <si>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</si>
  <si>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</si>
  <si>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</si>
  <si>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</si>
  <si>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</si>
  <si>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</si>
  <si>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</si>
  <si>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</si>
  <si>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</si>
  <si>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</si>
  <si>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</si>
  <si>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</si>
  <si>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</si>
  <si>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</si>
  <si>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</si>
  <si>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</si>
  <si>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</si>
  <si>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</si>
  <si>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</si>
  <si>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</si>
  <si>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</si>
  <si>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</si>
  <si>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</si>
  <si>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</si>
  <si>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</si>
  <si>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</si>
  <si>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</si>
  <si>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</si>
  <si>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</si>
  <si>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</si>
  <si>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</si>
  <si>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</si>
  <si>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</si>
  <si>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</si>
  <si>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</si>
  <si>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</si>
  <si>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</si>
  <si>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</si>
  <si>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</si>
  <si>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</si>
  <si>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</si>
  <si>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</si>
  <si>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</si>
  <si>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</si>
  <si>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</si>
  <si>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</si>
  <si>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</si>
  <si>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</si>
  <si>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</si>
  <si>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</si>
  <si>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</si>
  <si>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</si>
  <si>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</si>
  <si>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</si>
  <si>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</si>
  <si>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</si>
  <si>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</si>
  <si>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</si>
  <si>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</si>
  <si>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</si>
  <si>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</si>
  <si>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</si>
  <si>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</si>
  <si>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</si>
  <si>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</si>
  <si>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</si>
  <si>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</si>
  <si>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</si>
  <si>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</si>
  <si>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</si>
  <si>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</si>
  <si>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</si>
  <si>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</si>
  <si>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</si>
  <si>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</si>
  <si>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</si>
  <si>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</si>
  <si>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</si>
  <si>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</si>
  <si>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</si>
  <si>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</si>
  <si>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</si>
  <si>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</si>
  <si>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</si>
  <si>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</si>
  <si>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</si>
  <si>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</si>
  <si>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</si>
  <si>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</si>
  <si>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</si>
  <si>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</si>
  <si>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</si>
  <si>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</si>
  <si>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</si>
  <si>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</si>
  <si>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</si>
  <si>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</si>
  <si>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</si>
  <si>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</si>
  <si>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</si>
  <si>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</si>
  <si>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</si>
  <si>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</si>
  <si>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</si>
  <si>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</si>
  <si>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</si>
  <si>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</si>
  <si>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</si>
  <si>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</si>
  <si>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</si>
  <si>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</si>
  <si>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</si>
  <si>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</si>
  <si>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</si>
  <si>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</si>
  <si>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</si>
  <si>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</si>
  <si>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</si>
  <si>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</si>
  <si>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</si>
  <si>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</si>
  <si>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</si>
  <si>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</si>
  <si>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</si>
  <si>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</si>
  <si>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</si>
  <si>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</si>
  <si>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</si>
  <si>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</si>
  <si>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</si>
  <si>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</si>
  <si>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</si>
  <si>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</si>
  <si>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</si>
  <si>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</si>
  <si>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</si>
  <si>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</si>
  <si>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</si>
  <si>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</si>
  <si>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</si>
  <si>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</si>
  <si>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</si>
  <si>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</si>
  <si>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</si>
  <si>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</si>
  <si>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</si>
  <si>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</si>
  <si>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</si>
  <si>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</si>
  <si>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</si>
  <si>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</si>
  <si>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</si>
  <si>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</si>
  <si>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</si>
  <si>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</si>
  <si>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</si>
  <si>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</si>
  <si>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</si>
  <si>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</si>
  <si>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</si>
  <si>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</si>
  <si>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</si>
  <si>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</si>
  <si>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</si>
  <si>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</si>
  <si>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</si>
  <si>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</si>
  <si>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</si>
  <si>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</si>
  <si>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</si>
  <si>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</si>
  <si>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</si>
  <si>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</si>
  <si>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</si>
  <si>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</si>
  <si>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</si>
  <si>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</si>
  <si>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</si>
  <si>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</si>
  <si>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</si>
  <si>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</si>
  <si>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</si>
  <si>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</si>
  <si>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</si>
  <si>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</si>
  <si>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</si>
  <si>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</si>
  <si>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</si>
  <si>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</si>
  <si>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</si>
  <si>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</si>
  <si>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</si>
  <si>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</si>
  <si>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</si>
  <si>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</si>
  <si>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</si>
  <si>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</si>
  <si>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</si>
  <si>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</si>
  <si>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</si>
  <si>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</si>
  <si>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</si>
  <si>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</si>
  <si>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</si>
  <si>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</si>
  <si>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</si>
  <si>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</si>
  <si>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</si>
  <si>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</si>
  <si>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</si>
  <si>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</si>
  <si>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</si>
  <si>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</si>
  <si>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</si>
  <si>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</si>
  <si>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</si>
  <si>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</si>
  <si>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</si>
  <si>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</si>
  <si>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</si>
  <si>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</si>
  <si>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</si>
  <si>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</si>
  <si>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</si>
  <si>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</si>
  <si>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</si>
  <si>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</si>
  <si>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</si>
  <si>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</si>
  <si>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</si>
  <si>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</si>
  <si>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</si>
  <si>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</si>
  <si>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</si>
  <si>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</si>
  <si>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</si>
  <si>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</si>
  <si>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</si>
  <si>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</si>
  <si>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</si>
  <si>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</si>
  <si>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</si>
  <si>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</si>
  <si>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</si>
  <si>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</si>
  <si>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</si>
  <si>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</si>
  <si>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</si>
  <si>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</si>
  <si>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</si>
  <si>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</si>
  <si>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</si>
  <si>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</si>
  <si>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</si>
  <si>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</si>
  <si>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</si>
  <si>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</si>
  <si>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</si>
  <si>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</si>
  <si>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</si>
  <si>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</si>
  <si>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</si>
  <si>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</si>
  <si>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</si>
  <si>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</si>
  <si>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</si>
  <si>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</si>
  <si>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</si>
  <si>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</si>
  <si>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</si>
  <si>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</si>
  <si>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</si>
  <si>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</si>
  <si>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</si>
  <si>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</si>
  <si>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</si>
  <si>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</si>
  <si>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</si>
  <si>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</si>
  <si>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</si>
  <si>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</si>
  <si>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</si>
  <si>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</si>
  <si>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</si>
  <si>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</si>
  <si>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</si>
  <si>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</si>
  <si>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</si>
  <si>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</si>
  <si>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</si>
  <si>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</si>
  <si>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</si>
  <si>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</si>
  <si>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</si>
  <si>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</si>
  <si>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</si>
  <si>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</si>
  <si>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</si>
  <si>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</si>
  <si>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</si>
  <si>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</si>
  <si>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</si>
  <si>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</si>
  <si>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</si>
  <si>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</si>
  <si>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</si>
  <si>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</si>
  <si>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</si>
  <si>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</si>
  <si>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</si>
  <si>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</si>
  <si>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</si>
  <si>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</si>
  <si>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</si>
  <si>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</si>
  <si>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</si>
  <si>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</si>
  <si>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</si>
  <si>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</si>
  <si>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</si>
  <si>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</si>
  <si>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</si>
  <si>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</si>
  <si>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</si>
  <si>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</si>
  <si>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</si>
  <si>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</si>
  <si>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</si>
  <si>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</si>
  <si>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</si>
  <si>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</si>
  <si>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</si>
  <si>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</si>
  <si>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</si>
  <si>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</si>
  <si>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</si>
  <si>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</si>
  <si>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</si>
  <si>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</si>
  <si>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</si>
  <si>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</si>
  <si>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</si>
  <si>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</si>
  <si>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</si>
  <si>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</si>
  <si>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</si>
  <si>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</si>
  <si>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</si>
  <si>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</si>
  <si>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</si>
  <si>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</si>
  <si>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</si>
  <si>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</si>
  <si>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</si>
  <si>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</si>
  <si>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</si>
  <si>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</si>
  <si>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</si>
  <si>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</si>
  <si>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</si>
  <si>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</si>
  <si>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</si>
  <si>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</si>
  <si>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</si>
  <si>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</si>
  <si>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</si>
  <si>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</si>
  <si>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</si>
  <si>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</si>
  <si>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</si>
  <si>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</si>
  <si>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</si>
  <si>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</si>
  <si>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</si>
  <si>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</si>
  <si>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</si>
  <si>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</si>
  <si>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</si>
  <si>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</si>
  <si>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</si>
  <si>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</si>
  <si>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</si>
  <si>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</si>
  <si>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</si>
  <si>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</si>
  <si>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</si>
  <si>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</si>
  <si>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</si>
  <si>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</si>
  <si>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</si>
  <si>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</si>
  <si>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</si>
  <si>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</si>
  <si>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</si>
  <si>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</si>
  <si>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</si>
  <si>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</si>
  <si>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</si>
  <si>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</si>
  <si>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</si>
  <si>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</si>
  <si>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</si>
  <si>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</si>
  <si>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</si>
  <si>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</si>
  <si>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</si>
  <si>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</si>
  <si>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</si>
  <si>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</si>
  <si>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</si>
  <si>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</si>
  <si>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</si>
  <si>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</si>
  <si>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</si>
  <si>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</si>
  <si>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</si>
  <si>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</si>
  <si>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</si>
  <si>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</si>
  <si>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</si>
  <si>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</si>
  <si>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</si>
  <si>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</si>
  <si>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</si>
  <si>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</si>
  <si>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</si>
  <si>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</si>
  <si>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</si>
  <si>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</si>
  <si>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</si>
  <si>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</si>
  <si>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</si>
  <si>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</si>
  <si>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</si>
  <si>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</si>
  <si>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</si>
  <si>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</si>
  <si>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</si>
  <si>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</si>
  <si>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</si>
  <si>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</si>
  <si>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</si>
  <si>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</si>
  <si>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</si>
  <si>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</si>
  <si>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</si>
  <si>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</si>
  <si>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</si>
  <si>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</si>
  <si>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</si>
  <si>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</si>
  <si>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</si>
  <si>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</si>
  <si>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</si>
  <si>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</si>
  <si>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</si>
  <si>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</si>
  <si>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</si>
  <si>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</si>
  <si>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</si>
  <si>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</si>
  <si>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</si>
  <si>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</si>
  <si>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</si>
  <si>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</si>
  <si>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</si>
  <si>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</si>
  <si>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</si>
  <si>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</si>
  <si>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</si>
  <si>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</si>
  <si>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</si>
  <si>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</si>
  <si>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</si>
  <si>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</si>
  <si>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</si>
  <si>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</si>
  <si>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</si>
  <si>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</si>
  <si>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</si>
  <si>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</si>
  <si>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</si>
  <si>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</si>
  <si>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</si>
  <si>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</si>
  <si>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</si>
  <si>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</si>
  <si>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</si>
  <si>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</si>
  <si>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</si>
  <si>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</si>
  <si>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</si>
  <si>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</si>
  <si>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</si>
  <si>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</si>
  <si>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</si>
  <si>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</si>
  <si>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</si>
  <si>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</si>
  <si>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</si>
  <si>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</si>
  <si>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</si>
  <si>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</si>
  <si>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</si>
  <si>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</si>
  <si>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</si>
  <si>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</si>
  <si>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</si>
  <si>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</si>
  <si>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</si>
  <si>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</si>
  <si>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</si>
  <si>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</si>
  <si>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</si>
  <si>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</si>
  <si>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</si>
  <si>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</si>
  <si>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</si>
  <si>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</si>
  <si>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</si>
  <si>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</si>
  <si>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</si>
  <si>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</si>
  <si>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</si>
  <si>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</si>
  <si>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</si>
  <si>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</si>
  <si>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</si>
  <si>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</si>
  <si>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</si>
  <si>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</si>
  <si>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</si>
  <si>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</si>
  <si>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</si>
  <si>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</si>
  <si>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</si>
  <si>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</si>
  <si>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</si>
  <si>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</si>
  <si>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</si>
  <si>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</si>
  <si>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</si>
  <si>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</si>
  <si>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</si>
  <si>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</si>
  <si>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</si>
  <si>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</si>
  <si>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</si>
  <si>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</si>
  <si>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</si>
  <si>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</si>
  <si>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</si>
  <si>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</si>
  <si>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</si>
  <si>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</si>
  <si>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</si>
  <si>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</si>
  <si>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</si>
  <si>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</si>
  <si>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</si>
  <si>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</si>
  <si>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</si>
  <si>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</si>
  <si>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</si>
  <si>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</si>
  <si>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</si>
  <si>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</si>
  <si>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</si>
  <si>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</si>
  <si>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</si>
  <si>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</si>
  <si>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</si>
  <si>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</si>
  <si>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</si>
  <si>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</si>
  <si>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</si>
  <si>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</si>
  <si>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</si>
  <si>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</si>
  <si>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</si>
  <si>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</si>
  <si>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</si>
  <si>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</si>
  <si>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</si>
  <si>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</si>
  <si>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</si>
  <si>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</si>
  <si>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</si>
  <si>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</si>
  <si>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</si>
  <si>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</si>
  <si>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</si>
  <si>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</si>
  <si>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</si>
  <si>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</si>
  <si>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</si>
  <si>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</si>
  <si>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</si>
  <si>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</si>
  <si>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</si>
  <si>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</si>
  <si>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</si>
  <si>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</si>
  <si>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</si>
  <si>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</si>
  <si>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</si>
  <si>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</si>
  <si>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</si>
  <si>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</si>
  <si>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</si>
  <si>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</si>
  <si>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</si>
  <si>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</si>
  <si>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</si>
  <si>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</si>
  <si>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</si>
  <si>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</si>
  <si>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</si>
  <si>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</si>
  <si>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</si>
  <si>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</si>
  <si>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</si>
  <si>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</si>
  <si>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</si>
  <si>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</si>
  <si>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</si>
  <si>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</si>
  <si>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</si>
  <si>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</si>
  <si>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</si>
  <si>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</si>
  <si>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</si>
  <si>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</si>
  <si>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</si>
  <si>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</si>
  <si>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</si>
  <si>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</si>
  <si>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</si>
  <si>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</si>
  <si>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</si>
  <si>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</si>
  <si>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</si>
  <si>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</si>
  <si>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</si>
  <si>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</si>
  <si>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</si>
  <si>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</si>
  <si>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</si>
  <si>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</si>
  <si>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</si>
  <si>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</si>
  <si>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</si>
  <si>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</si>
  <si>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</si>
  <si>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</si>
  <si>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</si>
  <si>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</si>
  <si>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</si>
  <si>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</si>
  <si>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</si>
  <si>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</si>
  <si>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</si>
  <si>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</si>
  <si>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</si>
  <si>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</si>
  <si>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</si>
  <si>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</si>
  <si>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</si>
  <si>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</si>
  <si>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</si>
  <si>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</si>
  <si>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</si>
  <si>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</si>
  <si>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</si>
  <si>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</si>
  <si>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</si>
  <si>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</si>
  <si>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</si>
  <si>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</si>
  <si>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</si>
  <si>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</si>
  <si>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</si>
  <si>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</si>
  <si>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</si>
  <si>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</si>
  <si>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</si>
  <si>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</si>
  <si>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</si>
  <si>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</si>
  <si>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</si>
  <si>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</si>
  <si>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</si>
  <si>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</si>
  <si>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</si>
  <si>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</si>
  <si>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</si>
  <si>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</si>
  <si>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</si>
  <si>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</si>
  <si>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</si>
  <si>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</si>
  <si>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</si>
  <si>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</si>
  <si>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</si>
  <si>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</si>
  <si>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</si>
  <si>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</si>
  <si>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</si>
  <si>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</si>
  <si>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</si>
  <si>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</si>
  <si>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</si>
  <si>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</si>
  <si>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</si>
  <si>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</si>
  <si>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</si>
  <si>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</si>
  <si>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</si>
  <si>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</si>
  <si>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</si>
  <si>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</si>
  <si>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</si>
  <si>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</si>
  <si>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</si>
  <si>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</si>
  <si>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</si>
  <si>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</si>
  <si>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</si>
  <si>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</si>
  <si>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</si>
  <si>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</si>
  <si>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</si>
  <si>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</si>
  <si>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</si>
  <si>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</si>
  <si>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</si>
  <si>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</si>
  <si>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</si>
  <si>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</si>
  <si>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</si>
  <si>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</si>
  <si>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</si>
  <si>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</si>
  <si>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</si>
  <si>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</si>
  <si>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</si>
  <si>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</si>
  <si>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</si>
  <si>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</si>
  <si>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</si>
  <si>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</si>
  <si>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</si>
  <si>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</si>
  <si>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</si>
  <si>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</si>
  <si>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</si>
  <si>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</si>
  <si>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</si>
  <si>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</si>
  <si>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</si>
  <si>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</si>
  <si>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</si>
  <si>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</si>
  <si>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</si>
  <si>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</si>
  <si>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</si>
  <si>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</si>
  <si>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</si>
  <si>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</si>
  <si>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</si>
  <si>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</si>
  <si>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</si>
  <si>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</si>
  <si>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</si>
  <si>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</si>
  <si>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</si>
  <si>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</si>
  <si>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</si>
  <si>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</si>
  <si>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</si>
  <si>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</si>
  <si>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</si>
  <si>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</si>
  <si>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</si>
  <si>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</si>
  <si>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</si>
  <si>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</si>
  <si>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</si>
  <si>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</si>
  <si>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</si>
  <si>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</si>
  <si>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</si>
  <si>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</si>
  <si>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</si>
  <si>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</si>
  <si>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</si>
  <si>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</si>
  <si>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</si>
  <si>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</si>
  <si>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</si>
  <si>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</si>
  <si>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</si>
  <si>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</si>
  <si>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</si>
  <si>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</si>
  <si>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</si>
  <si>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</si>
  <si>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</si>
  <si>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</si>
  <si>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</si>
  <si>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</si>
  <si>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</si>
  <si>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</si>
  <si>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</si>
  <si>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</si>
  <si>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</si>
  <si>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</si>
  <si>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</si>
  <si>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</si>
  <si>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</si>
  <si>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</si>
  <si>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</si>
  <si>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</si>
  <si>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</si>
  <si>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</si>
  <si>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</si>
  <si>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</si>
  <si>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</si>
  <si>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</si>
  <si>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</si>
  <si>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</si>
  <si>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</si>
  <si>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</si>
  <si>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</si>
  <si>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</si>
  <si>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</si>
  <si>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</si>
  <si>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</si>
  <si>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</si>
  <si>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</si>
  <si>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</si>
  <si>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</si>
  <si>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</si>
  <si>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</si>
  <si>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</si>
  <si>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</si>
  <si>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</si>
  <si>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</si>
  <si>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</si>
  <si>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</si>
  <si>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</si>
  <si>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</si>
  <si>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</si>
  <si>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</si>
  <si>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</si>
  <si>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</si>
  <si>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</si>
  <si>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</si>
  <si>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</si>
  <si>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</si>
  <si>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</si>
  <si>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</si>
  <si>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</si>
  <si>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</si>
  <si>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</si>
  <si>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</si>
  <si>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</si>
  <si>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</si>
  <si>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</si>
  <si>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</si>
  <si>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</si>
  <si>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</si>
  <si>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</si>
  <si>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</si>
  <si>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</si>
  <si>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</si>
  <si>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</si>
  <si>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</si>
  <si>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</si>
  <si>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</si>
  <si>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</si>
  <si>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</si>
  <si>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</si>
  <si>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</si>
  <si>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</si>
  <si>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</si>
  <si>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</si>
  <si>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</si>
  <si>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</si>
  <si>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</si>
  <si>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</si>
  <si>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</si>
  <si>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</si>
  <si>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</si>
  <si>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</si>
  <si>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</si>
  <si>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</si>
  <si>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</si>
  <si>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</si>
  <si>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</si>
  <si>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</si>
  <si>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</si>
  <si>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</si>
  <si>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</si>
  <si>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</si>
  <si>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</si>
  <si>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</si>
  <si>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</si>
  <si>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</si>
  <si>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</si>
  <si>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</si>
  <si>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</si>
  <si>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</si>
  <si>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</si>
  <si>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</si>
  <si>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</si>
  <si>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</si>
  <si>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</si>
  <si>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</si>
  <si>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</si>
  <si>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</si>
  <si>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</si>
  <si>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</si>
  <si>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</si>
  <si>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</si>
  <si>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</si>
  <si>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</si>
  <si>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</si>
  <si>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</si>
  <si>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</si>
  <si>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</si>
  <si>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</si>
  <si>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</si>
  <si>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</si>
  <si>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</si>
  <si>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</si>
  <si>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</si>
  <si>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</si>
  <si>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</si>
  <si>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</si>
  <si>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</si>
  <si>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</si>
  <si>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</si>
  <si>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</si>
  <si>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</si>
  <si>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</si>
  <si>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</si>
  <si>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</si>
  <si>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</si>
  <si>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</si>
  <si>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</si>
  <si>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</si>
  <si>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</si>
  <si>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</si>
  <si>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</si>
  <si>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</si>
  <si>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</si>
  <si>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</si>
  <si>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</si>
  <si>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</si>
  <si>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</si>
  <si>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</si>
  <si>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</si>
  <si>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</si>
  <si>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</si>
  <si>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</si>
  <si>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</si>
  <si>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</si>
  <si>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</si>
  <si>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</si>
  <si>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</si>
  <si>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</si>
  <si>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</si>
  <si>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</si>
  <si>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</si>
  <si>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</si>
  <si>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</si>
  <si>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</si>
  <si>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</si>
  <si>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</si>
  <si>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</si>
  <si>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</si>
  <si>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</si>
  <si>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</si>
  <si>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</si>
  <si>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</si>
  <si>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</si>
  <si>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</si>
  <si>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</si>
  <si>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</si>
  <si>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</si>
  <si>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</si>
  <si>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</si>
  <si>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</si>
  <si>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</si>
  <si>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</si>
  <si>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</si>
  <si>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</si>
  <si>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</si>
  <si>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</si>
  <si>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</si>
  <si>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</si>
  <si>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</si>
  <si>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</si>
  <si>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</si>
  <si>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</si>
  <si>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</si>
  <si>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</si>
  <si>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</si>
  <si>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</si>
  <si>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</si>
  <si>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</si>
  <si>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</si>
  <si>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</si>
  <si>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</si>
  <si>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</si>
  <si>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</si>
  <si>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</si>
  <si>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</si>
  <si>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</si>
  <si>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</si>
  <si>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</si>
  <si>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</si>
  <si>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</si>
  <si>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</si>
  <si>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</si>
  <si>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</si>
  <si>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</si>
  <si>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</si>
  <si>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</si>
  <si>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</si>
  <si>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</si>
  <si>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</si>
  <si>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</si>
  <si>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</si>
  <si>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</si>
  <si>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</si>
  <si>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</si>
  <si>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</si>
  <si>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</si>
  <si>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</si>
  <si>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</si>
  <si>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</si>
  <si>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</si>
  <si>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</si>
  <si>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</si>
  <si>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</si>
  <si>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</si>
  <si>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</si>
  <si>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</si>
  <si>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</si>
  <si>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</si>
  <si>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</si>
  <si>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</si>
  <si>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</si>
  <si>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</si>
  <si>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</si>
  <si>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</si>
  <si>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</si>
  <si>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</si>
  <si>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</si>
  <si>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</si>
  <si>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</si>
  <si>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</si>
  <si>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</si>
  <si>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</si>
  <si>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</si>
  <si>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</si>
  <si>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</si>
  <si>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</si>
  <si>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</si>
  <si>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</si>
  <si>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</si>
  <si>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</si>
  <si>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</si>
  <si>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</si>
  <si>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</si>
  <si>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</si>
  <si>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</si>
  <si>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</si>
  <si>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</si>
  <si>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</si>
  <si>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</si>
  <si>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</si>
  <si>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</si>
  <si>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</si>
  <si>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</si>
  <si>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</si>
  <si>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</si>
  <si>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</si>
  <si>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</si>
  <si>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</si>
  <si>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</si>
  <si>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</si>
  <si>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</si>
  <si>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</si>
  <si>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</si>
  <si>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</si>
  <si>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</si>
  <si>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</si>
  <si>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</si>
  <si>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</si>
  <si>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</si>
  <si>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</si>
  <si>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</si>
  <si>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</si>
  <si>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</si>
  <si>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</si>
  <si>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</si>
  <si>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</si>
  <si>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</si>
  <si>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</si>
  <si>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</si>
  <si>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</si>
  <si>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</si>
  <si>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</si>
  <si>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</si>
  <si>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</si>
  <si>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</si>
  <si>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</si>
  <si>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</si>
  <si>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</si>
  <si>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</si>
  <si>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</si>
  <si>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</si>
  <si>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</si>
  <si>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</si>
  <si>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</si>
  <si>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</si>
  <si>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</si>
  <si>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</si>
  <si>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</si>
  <si>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</si>
  <si>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</si>
  <si>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</si>
  <si>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</si>
  <si>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</si>
  <si>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</si>
  <si>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</si>
  <si>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</si>
  <si>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</si>
  <si>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</si>
  <si>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</si>
  <si>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</si>
  <si>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</si>
  <si>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</si>
  <si>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</si>
  <si>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</si>
  <si>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</si>
  <si>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</si>
  <si>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</si>
  <si>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</si>
  <si>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</si>
  <si>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</si>
  <si>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</si>
  <si>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</si>
  <si>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</si>
  <si>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</si>
  <si>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</si>
  <si>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</si>
  <si>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</si>
  <si>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</si>
  <si>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</si>
  <si>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</si>
  <si>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</si>
  <si>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</si>
  <si>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</si>
  <si>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</si>
  <si>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</si>
  <si>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</si>
  <si>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</si>
  <si>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</si>
  <si>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</si>
  <si>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</si>
  <si>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</si>
  <si>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</si>
  <si>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</si>
  <si>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</si>
  <si>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</si>
  <si>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</si>
  <si>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</si>
  <si>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</si>
  <si>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</si>
  <si>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</si>
  <si>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</si>
  <si>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</si>
  <si>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</si>
  <si>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</si>
  <si>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</si>
  <si>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</si>
  <si>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</si>
  <si>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</si>
  <si>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</si>
  <si>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</si>
  <si>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</si>
  <si>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</si>
  <si>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</si>
  <si>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</si>
  <si>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</si>
  <si>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</si>
  <si>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</si>
  <si>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</si>
  <si>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</si>
  <si>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</si>
  <si>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</si>
  <si>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</si>
  <si>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</si>
  <si>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</si>
  <si>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</si>
  <si>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</si>
  <si>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</si>
  <si>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</si>
  <si>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</si>
  <si>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</si>
  <si>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</si>
  <si>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</si>
  <si>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</si>
  <si>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</si>
  <si>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</si>
  <si>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</si>
  <si>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</si>
  <si>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</si>
  <si>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</si>
  <si>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</si>
  <si>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</si>
  <si>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</si>
  <si>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</si>
  <si>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</si>
  <si>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</si>
  <si>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</si>
  <si>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</si>
  <si>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</si>
  <si>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</si>
  <si>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</si>
  <si>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</si>
  <si>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</si>
  <si>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</si>
  <si>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</si>
  <si>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</si>
  <si>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</si>
  <si>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</si>
  <si>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</si>
  <si>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</si>
  <si>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</si>
  <si>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</si>
  <si>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</si>
  <si>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</si>
  <si>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</si>
  <si>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</si>
  <si>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</si>
  <si>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</si>
  <si>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</si>
  <si>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</si>
  <si>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</si>
  <si>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</si>
  <si>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</si>
  <si>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</si>
  <si>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</si>
  <si>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</si>
  <si>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</si>
  <si>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</si>
  <si>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</si>
  <si>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</si>
  <si>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</si>
  <si>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</si>
  <si>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</si>
  <si>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</si>
  <si>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</si>
  <si>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</si>
  <si>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</si>
  <si>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</si>
  <si>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</si>
  <si>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</si>
  <si>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</si>
  <si>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</si>
  <si>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</si>
  <si>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</si>
  <si>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</si>
  <si>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</si>
  <si>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</si>
  <si>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</si>
  <si>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</si>
  <si>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</si>
  <si>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</si>
  <si>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</si>
  <si>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</si>
  <si>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</si>
  <si>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</si>
  <si>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</si>
  <si>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</si>
  <si>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</si>
  <si>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</si>
  <si>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</si>
  <si>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</si>
  <si>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</si>
  <si>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</si>
  <si>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</si>
  <si>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</si>
  <si>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</si>
  <si>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</si>
  <si>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</si>
  <si>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</si>
  <si>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</si>
  <si>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</si>
  <si>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</si>
  <si>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</si>
  <si>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</si>
  <si>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</si>
  <si>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</si>
  <si>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</si>
  <si>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</si>
  <si>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</si>
  <si>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</si>
  <si>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</si>
  <si>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</si>
  <si>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</si>
  <si>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</si>
  <si>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</si>
  <si>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</si>
  <si>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</si>
  <si>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</si>
  <si>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</si>
  <si>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</si>
  <si>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</si>
  <si>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</si>
  <si>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</si>
  <si>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</si>
  <si>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</si>
  <si>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</si>
  <si>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</si>
  <si>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</si>
  <si>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</si>
  <si>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</si>
  <si>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</si>
  <si>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</si>
  <si>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</si>
  <si>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</si>
  <si>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</si>
  <si>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</si>
  <si>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</si>
  <si>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</si>
  <si>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</si>
  <si>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</si>
  <si>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</si>
  <si>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</si>
  <si>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</si>
  <si>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</si>
  <si>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</si>
  <si>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</si>
  <si>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</si>
  <si>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</si>
  <si>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</si>
  <si>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</si>
  <si>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</si>
  <si>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</si>
  <si>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</si>
  <si>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</si>
  <si>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</si>
  <si>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</si>
  <si>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</si>
  <si>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</si>
  <si>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</si>
  <si>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</si>
  <si>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</si>
  <si>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</si>
  <si>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</si>
  <si>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</si>
  <si>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</si>
  <si>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</si>
  <si>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</si>
  <si>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</si>
  <si>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</si>
  <si>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</si>
  <si>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</si>
  <si>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</si>
  <si>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</si>
  <si>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</si>
  <si>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</si>
  <si>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</si>
  <si>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</si>
  <si>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</si>
  <si>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</si>
  <si>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</si>
  <si>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</si>
  <si>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</si>
  <si>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</si>
  <si>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</si>
  <si>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</si>
  <si>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</si>
  <si>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</si>
  <si>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</si>
  <si>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</si>
  <si>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</si>
  <si>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</si>
  <si>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</si>
  <si>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</si>
  <si>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</si>
  <si>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</si>
  <si>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</si>
  <si>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</si>
  <si>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</si>
  <si>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</si>
  <si>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</si>
  <si>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</si>
  <si>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</si>
  <si>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</si>
  <si>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</si>
  <si>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</si>
  <si>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</si>
  <si>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</si>
  <si>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</si>
  <si>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</si>
  <si>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</si>
  <si>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</si>
  <si>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</si>
  <si>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</si>
  <si>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</si>
  <si>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</si>
  <si>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</si>
  <si>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</si>
  <si>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</si>
  <si>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</si>
  <si>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</si>
  <si>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</si>
  <si>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</si>
  <si>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</si>
  <si>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</si>
  <si>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</si>
  <si>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</si>
  <si>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</si>
  <si>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</si>
  <si>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</si>
  <si>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</si>
  <si>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</si>
  <si>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</si>
  <si>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</si>
  <si>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</si>
  <si>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</si>
  <si>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</si>
  <si>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</si>
  <si>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</si>
  <si>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</si>
  <si>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</si>
  <si>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</si>
  <si>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</si>
  <si>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</si>
  <si>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</si>
  <si>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</si>
  <si>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</si>
  <si>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</si>
  <si>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</si>
  <si>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</si>
  <si>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</si>
  <si>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</si>
  <si>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</si>
  <si>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</si>
  <si>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</si>
  <si>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</si>
  <si>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</si>
  <si>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</si>
  <si>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</si>
  <si>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</si>
  <si>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</si>
  <si>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</si>
  <si>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</si>
  <si>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</si>
  <si>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</si>
  <si>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</si>
  <si>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</si>
  <si>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</si>
  <si>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</si>
  <si>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</si>
  <si>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</si>
  <si>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</si>
  <si>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</si>
  <si>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</si>
  <si>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</si>
  <si>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</si>
  <si>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</si>
  <si>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</si>
  <si>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</si>
  <si>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</si>
  <si>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</si>
  <si>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</si>
  <si>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</si>
  <si>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</si>
  <si>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</si>
  <si>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</si>
  <si>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</si>
  <si>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</si>
  <si>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</si>
  <si>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</si>
  <si>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</si>
  <si>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</si>
  <si>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</si>
  <si>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</si>
  <si>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</si>
  <si>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</si>
  <si>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</si>
  <si>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</si>
  <si>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</si>
  <si>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</si>
  <si>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</si>
  <si>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</si>
  <si>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</si>
  <si>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</si>
  <si>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</si>
  <si>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</si>
  <si>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</si>
  <si>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</si>
  <si>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</si>
  <si>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</si>
  <si>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</si>
  <si>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</si>
  <si>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</si>
  <si>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</si>
  <si>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</si>
  <si>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</si>
  <si>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</si>
  <si>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</si>
  <si>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</si>
  <si>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</si>
  <si>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</si>
  <si>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</si>
  <si>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</si>
  <si>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</si>
  <si>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</si>
  <si>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</si>
  <si>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</si>
  <si>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</si>
  <si>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</si>
  <si>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</si>
  <si>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</si>
  <si>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</si>
  <si>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</si>
  <si>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</si>
  <si>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</si>
  <si>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</si>
  <si>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</si>
  <si>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</si>
  <si>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</si>
  <si>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</si>
  <si>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</si>
  <si>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</si>
  <si>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</si>
  <si>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</si>
  <si>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</si>
  <si>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</si>
  <si>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</si>
  <si>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</si>
  <si>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</si>
  <si>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</si>
  <si>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</si>
  <si>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</si>
  <si>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</si>
  <si>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</si>
  <si>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</si>
  <si>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</si>
  <si>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</si>
  <si>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</si>
  <si>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</si>
  <si>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</si>
  <si>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</si>
  <si>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</si>
  <si>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</si>
  <si>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</si>
  <si>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</si>
  <si>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</si>
  <si>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</si>
  <si>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</si>
  <si>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</si>
  <si>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</si>
  <si>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</si>
  <si>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</si>
  <si>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</si>
  <si>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</si>
  <si>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</si>
  <si>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</si>
  <si>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</si>
  <si>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</si>
  <si>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</si>
  <si>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</si>
  <si>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</si>
  <si>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</si>
  <si>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</si>
  <si>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</si>
  <si>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</si>
  <si>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</si>
  <si>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</si>
  <si>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</si>
  <si>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</si>
  <si>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</si>
  <si>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</si>
  <si>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</si>
  <si>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</si>
  <si>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</si>
  <si>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</si>
  <si>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</si>
  <si>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</si>
  <si>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</si>
  <si>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</si>
  <si>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</si>
  <si>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</si>
  <si>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</si>
  <si>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</si>
  <si>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</si>
  <si>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</si>
  <si>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</si>
  <si>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</si>
  <si>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</si>
  <si>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</si>
  <si>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</si>
  <si>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</si>
  <si>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</si>
  <si>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</si>
  <si>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</si>
  <si>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</si>
  <si>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</si>
  <si>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</si>
  <si>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</si>
  <si>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</si>
  <si>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</si>
  <si>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</si>
  <si>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</si>
  <si>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</si>
  <si>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</si>
  <si>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</si>
  <si>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</si>
  <si>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</si>
  <si>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</si>
  <si>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</si>
  <si>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</si>
  <si>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</si>
  <si>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</si>
  <si>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</si>
  <si>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</si>
  <si>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</si>
  <si>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</si>
  <si>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</si>
  <si>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</si>
  <si>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</si>
  <si>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</si>
  <si>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</si>
  <si>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</si>
  <si>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</si>
  <si>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</si>
  <si>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</si>
  <si>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</si>
  <si>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</si>
  <si>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</si>
  <si>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</si>
  <si>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</si>
  <si>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</si>
  <si>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</si>
  <si>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</si>
  <si>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</si>
  <si>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</si>
  <si>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</si>
  <si>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</si>
  <si>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</si>
  <si>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</si>
  <si>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</si>
  <si>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</si>
  <si>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</si>
  <si>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</si>
  <si>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</si>
  <si>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</si>
  <si>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</si>
  <si>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</si>
  <si>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</si>
  <si>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</si>
  <si>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</si>
  <si>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</si>
  <si>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</si>
  <si>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</si>
  <si>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</si>
  <si>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</si>
  <si>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</si>
  <si>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</si>
  <si>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</si>
  <si>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</si>
  <si>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</si>
  <si>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</si>
  <si>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</si>
  <si>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</si>
  <si>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</si>
  <si>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</si>
  <si>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</si>
  <si>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</si>
  <si>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</si>
  <si>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</si>
  <si>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</si>
  <si>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</si>
  <si>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</si>
  <si>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</si>
  <si>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</si>
  <si>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</si>
  <si>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</si>
  <si>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</si>
  <si>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</si>
  <si>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</si>
  <si>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</si>
  <si>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</si>
  <si>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</si>
  <si>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</si>
  <si>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</si>
  <si>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</si>
  <si>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</si>
  <si>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</si>
  <si>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</si>
  <si>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</si>
  <si>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</si>
  <si>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</si>
  <si>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</si>
  <si>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</si>
  <si>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</si>
  <si>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</si>
  <si>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</si>
  <si>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</si>
  <si>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</si>
  <si>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</si>
  <si>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</si>
  <si>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</si>
  <si>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</si>
  <si>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</si>
  <si>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</si>
  <si>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</si>
  <si>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</si>
  <si>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</si>
  <si>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</si>
  <si>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</si>
  <si>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</si>
  <si>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</si>
  <si>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</si>
  <si>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</si>
  <si>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</si>
  <si>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</si>
  <si>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</si>
  <si>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</si>
  <si>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</si>
  <si>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</si>
  <si>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</si>
  <si>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</si>
  <si>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</si>
  <si>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</si>
  <si>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</si>
  <si>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</si>
  <si>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</si>
  <si>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</si>
  <si>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</si>
  <si>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</si>
  <si>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</si>
  <si>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</si>
  <si>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</si>
  <si>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</si>
  <si>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</si>
  <si>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</si>
  <si>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</si>
  <si>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</si>
  <si>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</si>
  <si>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</si>
  <si>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</si>
  <si>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</si>
  <si>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</si>
  <si>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</si>
  <si>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</si>
  <si>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</si>
  <si>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</si>
  <si>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</si>
  <si>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</si>
  <si>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</si>
  <si>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</si>
  <si>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</si>
  <si>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</si>
  <si>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</si>
  <si>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</si>
  <si>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</si>
  <si>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</si>
  <si>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</si>
  <si>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</si>
  <si>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</si>
  <si>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</si>
  <si>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</si>
  <si>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</si>
  <si>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</si>
  <si>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</si>
  <si>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</si>
  <si>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</si>
  <si>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</si>
  <si>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</si>
  <si>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</si>
  <si>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</si>
  <si>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</si>
  <si>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</si>
  <si>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</si>
  <si>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</si>
  <si>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</si>
  <si>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</si>
  <si>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</si>
  <si>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</si>
  <si>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</si>
  <si>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</si>
  <si>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</si>
  <si>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</si>
  <si>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</si>
  <si>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</si>
  <si>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</si>
  <si>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</si>
  <si>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</si>
  <si>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</si>
  <si>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</si>
  <si>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</si>
  <si>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</si>
  <si>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</si>
  <si>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</si>
  <si>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</si>
  <si>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</si>
  <si>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</si>
  <si>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</si>
  <si>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</si>
  <si>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</si>
  <si>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</si>
  <si>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</si>
  <si>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</si>
  <si>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</si>
  <si>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</si>
  <si>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</si>
  <si>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</si>
  <si>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</si>
  <si>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</si>
  <si>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</si>
  <si>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</si>
  <si>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</si>
  <si>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</si>
  <si>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</si>
  <si>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</si>
  <si>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</si>
  <si>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</si>
  <si>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</si>
  <si>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</si>
  <si>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</si>
  <si>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</si>
  <si>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</si>
  <si>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</si>
  <si>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</si>
  <si>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</si>
  <si>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</si>
  <si>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</si>
  <si>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</si>
  <si>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</si>
  <si>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</si>
  <si>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</si>
  <si>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</si>
  <si>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</si>
  <si>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</si>
  <si>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</si>
  <si>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</si>
  <si>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</si>
  <si>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</si>
  <si>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</si>
  <si>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</si>
  <si>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</si>
  <si>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</si>
  <si>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</si>
  <si>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</si>
  <si>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</si>
  <si>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</si>
  <si>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</si>
  <si>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</si>
  <si>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</si>
  <si>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</si>
  <si>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</si>
  <si>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</si>
  <si>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</si>
  <si>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</si>
  <si>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</si>
  <si>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</si>
  <si>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</si>
  <si>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</si>
  <si>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</si>
  <si>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</si>
  <si>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</si>
  <si>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</si>
  <si>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</si>
  <si>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</si>
  <si>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</si>
  <si>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</si>
  <si>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</si>
  <si>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</si>
  <si>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</si>
  <si>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</si>
  <si>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</si>
  <si>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</si>
  <si>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</si>
  <si>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</si>
  <si>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</si>
  <si>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</si>
  <si>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</si>
  <si>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</si>
  <si>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</si>
  <si>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</si>
  <si>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</si>
  <si>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</si>
  <si>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</si>
  <si>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</si>
  <si>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</si>
  <si>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</si>
  <si>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</si>
  <si>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</si>
  <si>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</si>
  <si>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</si>
  <si>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</si>
  <si>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</si>
  <si>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</si>
  <si>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</si>
  <si>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</si>
  <si>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</si>
  <si>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</si>
  <si>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</si>
  <si>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</si>
  <si>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</si>
  <si>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</si>
  <si>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</si>
  <si>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</si>
  <si>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</si>
  <si>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</si>
  <si>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</si>
  <si>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</si>
  <si>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</si>
  <si>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</si>
  <si>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</si>
  <si>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</si>
  <si>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</si>
  <si>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</si>
  <si>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</si>
  <si>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</si>
  <si>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</si>
  <si>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</si>
  <si>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</si>
  <si>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</si>
  <si>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</si>
  <si>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</si>
  <si>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</si>
  <si>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</si>
  <si>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</si>
  <si>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</si>
  <si>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</si>
  <si>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</si>
  <si>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</si>
  <si>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</si>
  <si>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</si>
  <si>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</si>
  <si>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</si>
  <si>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</si>
  <si>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</si>
  <si>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</si>
  <si>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</si>
  <si>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</si>
  <si>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</si>
  <si>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</si>
  <si>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</si>
  <si>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</si>
  <si>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</si>
  <si>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</si>
  <si>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</si>
  <si>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</si>
  <si>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</si>
  <si>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</si>
  <si>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</si>
  <si>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</si>
  <si>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</si>
  <si>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</si>
  <si>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</si>
  <si>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</si>
  <si>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</si>
  <si>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</si>
  <si>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</si>
  <si>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</si>
  <si>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</si>
  <si>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</si>
  <si>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</si>
  <si>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</si>
  <si>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</si>
  <si>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</si>
  <si>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</si>
  <si>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</si>
  <si>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</si>
  <si>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</si>
  <si>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</si>
  <si>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</si>
  <si>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</si>
  <si>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</si>
  <si>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</si>
  <si>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</si>
  <si>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</si>
  <si>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</si>
  <si>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</si>
  <si>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</si>
  <si>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</si>
  <si>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</si>
  <si>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</si>
  <si>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</si>
  <si>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</si>
  <si>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</si>
  <si>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</si>
  <si>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</si>
  <si>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</si>
  <si>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</si>
  <si>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</si>
  <si>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</si>
  <si>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</si>
  <si>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</si>
  <si>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</si>
  <si>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</si>
  <si>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</si>
  <si>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</si>
  <si>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</si>
  <si>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</si>
  <si>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</si>
  <si>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</si>
  <si>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</si>
  <si>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</si>
  <si>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</si>
  <si>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</si>
  <si>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</si>
  <si>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</si>
  <si>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</si>
  <si>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</si>
  <si>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</si>
  <si>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</si>
  <si>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</si>
  <si>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</si>
  <si>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</si>
  <si>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</si>
  <si>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</si>
  <si>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</si>
  <si>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</si>
  <si>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</si>
  <si>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</si>
  <si>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</si>
  <si>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</si>
  <si>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</si>
  <si>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</si>
  <si>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</si>
  <si>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</si>
  <si>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</si>
  <si>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</si>
  <si>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</si>
  <si>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</si>
  <si>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</si>
  <si>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</si>
  <si>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</si>
  <si>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</si>
  <si>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</si>
  <si>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</si>
  <si>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</si>
  <si>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</si>
  <si>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</si>
  <si>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</si>
  <si>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</si>
  <si>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</si>
  <si>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</si>
  <si>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</si>
  <si>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</si>
  <si>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</si>
  <si>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</si>
  <si>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</si>
  <si>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</si>
  <si>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</si>
  <si>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</si>
  <si>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</si>
  <si>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</si>
  <si>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</si>
  <si>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</si>
  <si>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</si>
  <si>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</si>
  <si>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</si>
  <si>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</si>
  <si>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</si>
  <si>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</si>
  <si>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</si>
  <si>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</si>
  <si>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</si>
  <si>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</si>
  <si>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</si>
  <si>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</si>
  <si>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</si>
  <si>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</si>
  <si>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</si>
  <si>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</si>
  <si>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</si>
  <si>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</si>
  <si>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</si>
  <si>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</si>
  <si>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</si>
  <si>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</si>
  <si>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</si>
  <si>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</si>
  <si>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</si>
  <si>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</si>
  <si>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</si>
  <si>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</si>
  <si>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</si>
  <si>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</si>
  <si>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</si>
  <si>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</si>
  <si>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</si>
  <si>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</si>
  <si>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</si>
  <si>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</si>
  <si>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</si>
  <si>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</si>
  <si>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</si>
  <si>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</si>
  <si>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</si>
  <si>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</si>
  <si>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</si>
  <si>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</si>
  <si>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</si>
  <si>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</si>
  <si>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</si>
  <si>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</si>
  <si>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</si>
  <si>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</si>
  <si>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</si>
  <si>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</si>
  <si>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</si>
  <si>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</si>
  <si>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</si>
  <si>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</si>
  <si>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</si>
  <si>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</si>
  <si>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</si>
  <si>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</si>
  <si>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</si>
  <si>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</si>
  <si>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</si>
  <si>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</si>
  <si>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</si>
  <si>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</si>
  <si>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</si>
  <si>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</si>
  <si>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</si>
  <si>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</si>
  <si>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</si>
  <si>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</si>
  <si>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</si>
  <si>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</si>
  <si>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</si>
  <si>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</si>
  <si>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</si>
  <si>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</si>
  <si>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</si>
  <si>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</si>
  <si>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</si>
  <si>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</si>
  <si>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</si>
  <si>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</si>
  <si>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</si>
  <si>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</si>
  <si>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</si>
  <si>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</si>
  <si>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</si>
  <si>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</si>
  <si>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</si>
  <si>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</si>
  <si>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</si>
  <si>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</si>
  <si>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</si>
  <si>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</si>
  <si>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</si>
  <si>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</si>
  <si>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</si>
  <si>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</si>
  <si>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</si>
  <si>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</si>
  <si>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</si>
  <si>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</si>
  <si>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</si>
  <si>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</si>
  <si>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</si>
  <si>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</si>
  <si>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</si>
  <si>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</si>
  <si>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</si>
  <si>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</si>
  <si>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</si>
  <si>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</si>
  <si>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</si>
  <si>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</si>
  <si>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</si>
  <si>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</si>
  <si>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</si>
  <si>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</si>
  <si>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</si>
  <si>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</si>
  <si>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</si>
  <si>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</si>
  <si>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</si>
  <si>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</si>
  <si>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</si>
  <si>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</si>
  <si>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</si>
  <si>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</si>
  <si>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</si>
  <si>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</si>
  <si>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</si>
  <si>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</si>
  <si>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</si>
  <si>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</si>
  <si>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</si>
  <si>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</si>
  <si>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</si>
  <si>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</si>
  <si>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</si>
  <si>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</si>
  <si>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</si>
  <si>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</si>
  <si>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</si>
  <si>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</si>
  <si>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</si>
  <si>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</si>
  <si>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</si>
  <si>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</si>
  <si>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</si>
  <si>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</si>
  <si>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</si>
  <si>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</si>
  <si>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</si>
  <si>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</si>
  <si>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</si>
  <si>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</si>
  <si>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</si>
  <si>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</si>
  <si>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</si>
  <si>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</si>
  <si>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</si>
  <si>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</si>
  <si>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</si>
  <si>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</si>
  <si>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</si>
  <si>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</si>
  <si>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</si>
  <si>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</si>
  <si>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</si>
  <si>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</si>
  <si>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</si>
  <si>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</si>
  <si>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</si>
  <si>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</si>
  <si>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</si>
  <si>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</si>
  <si>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</si>
  <si>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</si>
  <si>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</si>
  <si>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</si>
  <si>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</si>
  <si>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</si>
  <si>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</si>
  <si>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</si>
  <si>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</si>
  <si>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</si>
  <si>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</si>
  <si>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</si>
  <si>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</si>
  <si>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</si>
  <si>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</si>
  <si>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</si>
  <si>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</si>
  <si>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</si>
  <si>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</si>
  <si>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</si>
  <si>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</si>
  <si>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</si>
  <si>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</si>
  <si>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</si>
  <si>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</si>
  <si>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</si>
  <si>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</si>
  <si>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</si>
  <si>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</si>
  <si>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</si>
  <si>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</si>
  <si>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</si>
  <si>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</si>
  <si>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</si>
  <si>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</si>
  <si>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</si>
  <si>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</si>
  <si>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</si>
  <si>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</si>
  <si>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</si>
  <si>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</si>
  <si>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</si>
  <si>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</si>
  <si>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</si>
  <si>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</si>
  <si>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</si>
  <si>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</si>
  <si>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</si>
  <si>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</si>
  <si>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</si>
  <si>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</si>
  <si>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</si>
  <si>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</si>
  <si>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</si>
  <si>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</si>
  <si>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</si>
  <si>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</si>
  <si>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</si>
  <si>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</si>
  <si>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</si>
  <si>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</si>
  <si>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</si>
  <si>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</si>
  <si>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</si>
  <si>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</si>
  <si>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</si>
  <si>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</si>
  <si>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</si>
  <si>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</si>
  <si>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</si>
  <si>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</si>
  <si>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</si>
  <si>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</si>
  <si>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</si>
  <si>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</si>
  <si>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</si>
  <si>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</si>
  <si>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</si>
  <si>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</si>
  <si>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</si>
  <si>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</si>
  <si>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</si>
  <si>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</si>
  <si>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</si>
  <si>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</si>
  <si>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</si>
  <si>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</si>
  <si>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</si>
  <si>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</si>
  <si>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</si>
  <si>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</si>
  <si>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</si>
  <si>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</si>
  <si>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</si>
  <si>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</si>
  <si>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</si>
  <si>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</si>
  <si>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</si>
  <si>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</si>
  <si>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</si>
  <si>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</si>
  <si>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</si>
  <si>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</si>
  <si>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</si>
  <si>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</si>
  <si>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</si>
  <si>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</si>
  <si>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</si>
  <si>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</si>
  <si>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</si>
  <si>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</si>
  <si>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</si>
  <si>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</si>
  <si>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</si>
  <si>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</si>
  <si>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</si>
  <si>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</si>
  <si>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</si>
  <si>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</si>
  <si>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</si>
  <si>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</si>
  <si>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</si>
  <si>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</si>
  <si>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</si>
  <si>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</si>
  <si>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</si>
  <si>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</si>
  <si>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</si>
  <si>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</si>
  <si>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</si>
  <si>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</si>
  <si>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</si>
  <si>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</si>
  <si>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</si>
  <si>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</si>
  <si>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</si>
  <si>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</si>
  <si>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</si>
  <si>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</si>
  <si>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</si>
  <si>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</si>
  <si>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</si>
  <si>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</si>
  <si>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</si>
  <si>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</si>
  <si>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</si>
  <si>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</si>
  <si>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</si>
  <si>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</si>
  <si>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</si>
  <si>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</si>
  <si>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</si>
  <si>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</si>
  <si>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</si>
  <si>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</si>
  <si>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</si>
  <si>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</si>
  <si>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</si>
  <si>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</si>
  <si>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</si>
  <si>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</si>
  <si>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</si>
  <si>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</si>
  <si>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</si>
  <si>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</si>
  <si>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</si>
  <si>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</si>
  <si>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</si>
  <si>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</si>
  <si>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</si>
  <si>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</si>
  <si>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</si>
  <si>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</si>
  <si>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</si>
  <si>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</si>
  <si>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</si>
  <si>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</si>
  <si>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</si>
  <si>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</si>
  <si>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</si>
  <si>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</si>
  <si>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</si>
  <si>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</si>
  <si>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</si>
  <si>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</si>
  <si>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</si>
  <si>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</si>
  <si>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</si>
  <si>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</si>
  <si>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</si>
  <si>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</si>
  <si>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</si>
  <si>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</si>
  <si>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</si>
  <si>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</si>
  <si>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</si>
  <si>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</si>
  <si>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</si>
  <si>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</si>
  <si>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</si>
  <si>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</si>
  <si>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</si>
  <si>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</si>
  <si>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</si>
  <si>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</si>
  <si>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</si>
  <si>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</si>
  <si>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</si>
  <si>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</si>
  <si>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</si>
  <si>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</si>
  <si>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</si>
  <si>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</si>
  <si>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</si>
  <si>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</si>
  <si>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</si>
  <si>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</si>
  <si>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</si>
  <si>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</si>
  <si>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</si>
  <si>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</si>
  <si>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</si>
  <si>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</si>
  <si>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</si>
  <si>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</si>
  <si>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</si>
  <si>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</si>
  <si>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</si>
  <si>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</si>
  <si>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</si>
  <si>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</si>
  <si>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</si>
  <si>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</si>
  <si>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</si>
  <si>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</si>
  <si>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</si>
  <si>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</si>
  <si>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</si>
  <si>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</si>
  <si>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</si>
  <si>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</si>
  <si>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</si>
  <si>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</si>
  <si>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</si>
  <si>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</si>
  <si>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</si>
  <si>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</si>
  <si>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</si>
  <si>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</si>
  <si>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</si>
  <si>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</si>
  <si>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</si>
  <si>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</si>
  <si>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</si>
  <si>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</si>
  <si>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</si>
  <si>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</si>
  <si>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</si>
  <si>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</si>
  <si>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</si>
  <si>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</si>
  <si>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</si>
  <si>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</si>
  <si>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</si>
  <si>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</si>
  <si>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</si>
  <si>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</si>
  <si>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</si>
  <si>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</si>
  <si>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</si>
  <si>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</si>
  <si>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</si>
  <si>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</si>
  <si>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</si>
  <si>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</si>
  <si>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</si>
  <si>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</si>
  <si>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</si>
  <si>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</si>
  <si>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</si>
  <si>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</si>
  <si>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</si>
  <si>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</si>
  <si>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</si>
  <si>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</si>
  <si>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</si>
  <si>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</si>
  <si>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</si>
  <si>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</si>
  <si>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</si>
  <si>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</si>
  <si>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</si>
  <si>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</si>
  <si>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</si>
  <si>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</si>
  <si>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</si>
  <si>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</si>
  <si>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</si>
  <si>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</si>
  <si>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</si>
  <si>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</si>
  <si>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</si>
  <si>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</si>
  <si>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</si>
  <si>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</si>
  <si>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</si>
  <si>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</si>
  <si>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</si>
  <si>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</si>
  <si>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</si>
  <si>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</si>
  <si>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</si>
  <si>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</si>
  <si>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</si>
  <si>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</si>
  <si>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</si>
  <si>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</si>
  <si>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</si>
  <si>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</si>
  <si>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</si>
  <si>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</si>
  <si>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</si>
  <si>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</si>
  <si>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</si>
  <si>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</si>
  <si>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</si>
  <si>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</si>
  <si>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</si>
  <si>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</si>
  <si>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</si>
  <si>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</si>
  <si>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</si>
  <si>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</si>
  <si>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</si>
  <si>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</si>
  <si>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</si>
  <si>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</si>
  <si>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</si>
  <si>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</si>
  <si>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</si>
  <si>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</si>
  <si>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</si>
  <si>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</si>
  <si>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</si>
  <si>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</si>
  <si>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</si>
  <si>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</si>
  <si>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</si>
  <si>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</si>
  <si>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</si>
  <si>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</si>
  <si>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</si>
  <si>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</si>
  <si>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</si>
  <si>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</si>
  <si>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</si>
  <si>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</si>
  <si>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</si>
  <si>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</si>
  <si>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</si>
  <si>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</si>
  <si>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</si>
  <si>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</si>
  <si>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</si>
  <si>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</si>
  <si>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</si>
  <si>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</si>
  <si>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</si>
  <si>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</si>
  <si>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</si>
  <si>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</si>
  <si>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</si>
  <si>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</si>
  <si>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</si>
  <si>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</si>
  <si>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</si>
  <si>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</si>
  <si>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</si>
  <si>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</si>
  <si>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</si>
  <si>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</si>
  <si>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</si>
  <si>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</si>
  <si>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</si>
  <si>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</si>
  <si>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</si>
  <si>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</si>
  <si>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</si>
  <si>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</si>
  <si>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</si>
  <si>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</si>
  <si>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</si>
  <si>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</si>
  <si>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</si>
  <si>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</si>
  <si>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</si>
  <si>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</si>
  <si>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</si>
  <si>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</si>
  <si>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</si>
  <si>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</si>
  <si>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</si>
  <si>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</si>
  <si>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</si>
  <si>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</si>
  <si>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</si>
  <si>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</si>
  <si>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</si>
  <si>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</si>
  <si>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</si>
  <si>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</si>
  <si>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</si>
  <si>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</si>
  <si>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</si>
  <si>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</si>
  <si>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</si>
  <si>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</si>
  <si>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</si>
  <si>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</si>
  <si>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</si>
  <si>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</si>
  <si>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</si>
  <si>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</si>
  <si>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</si>
  <si>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</si>
  <si>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</si>
  <si>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</si>
  <si>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</si>
  <si>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</si>
  <si>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</si>
  <si>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</si>
  <si>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</si>
  <si>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</si>
  <si>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</si>
  <si>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</si>
  <si>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</si>
  <si>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</si>
  <si>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</si>
  <si>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</si>
  <si>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</si>
  <si>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</si>
  <si>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</si>
  <si>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</si>
  <si>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</si>
  <si>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</si>
  <si>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</si>
  <si>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</si>
  <si>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</si>
  <si>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</si>
  <si>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</si>
  <si>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</si>
  <si>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</si>
  <si>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</si>
  <si>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</si>
  <si>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</si>
  <si>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</si>
  <si>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</si>
  <si>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</si>
  <si>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</si>
  <si>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</si>
  <si>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</si>
  <si>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</si>
  <si>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</si>
  <si>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</si>
  <si>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</si>
  <si>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</si>
  <si>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</si>
  <si>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</si>
  <si>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</si>
  <si>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</si>
  <si>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</si>
  <si>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</si>
  <si>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</si>
  <si>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</si>
  <si>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</si>
  <si>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</si>
  <si>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</si>
  <si>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</si>
  <si>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</si>
  <si>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</si>
  <si>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</si>
  <si>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</si>
  <si>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</si>
  <si>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</si>
  <si>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</si>
  <si>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</si>
  <si>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</si>
  <si>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</si>
  <si>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</si>
  <si>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</si>
  <si>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</si>
  <si>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</si>
  <si>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</si>
  <si>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</si>
  <si>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</si>
  <si>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</si>
  <si>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</si>
  <si>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</si>
  <si>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</si>
  <si>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</si>
  <si>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</si>
  <si>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</si>
  <si>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</si>
  <si>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</si>
  <si>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</si>
  <si>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</si>
  <si>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</si>
  <si>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</si>
  <si>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</si>
  <si>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</si>
  <si>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</si>
  <si>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</si>
  <si>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</si>
  <si>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</si>
  <si>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</si>
  <si>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</si>
  <si>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</si>
  <si>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</si>
  <si>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</si>
  <si>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</si>
  <si>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</si>
  <si>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</si>
  <si>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</si>
  <si>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</si>
  <si>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</si>
  <si>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</si>
  <si>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</si>
  <si>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</si>
  <si>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</si>
  <si>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</si>
  <si>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</si>
  <si>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</si>
  <si>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</si>
  <si>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</si>
  <si>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</si>
  <si>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</si>
  <si>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</si>
  <si>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</si>
  <si>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</si>
  <si>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</si>
  <si>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</si>
  <si>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</si>
  <si>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</si>
  <si>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</si>
  <si>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</si>
  <si>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</si>
  <si>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</si>
  <si>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</si>
  <si>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</si>
  <si>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</si>
  <si>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</si>
  <si>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</si>
  <si>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</si>
  <si>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</si>
  <si>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</si>
  <si>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</si>
  <si>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</si>
  <si>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</si>
  <si>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</si>
  <si>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</si>
  <si>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</si>
  <si>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</si>
  <si>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</si>
  <si>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</si>
  <si>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</si>
  <si>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</si>
  <si>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</si>
  <si>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</si>
  <si>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</si>
  <si>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</si>
  <si>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</si>
  <si>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</si>
  <si>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</si>
  <si>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</si>
  <si>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</si>
  <si>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</si>
  <si>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</si>
  <si>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</si>
  <si>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</si>
  <si>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</si>
  <si>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</si>
  <si>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</si>
  <si>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</si>
  <si>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</si>
  <si>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</si>
  <si>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</si>
  <si>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</si>
  <si>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</si>
  <si>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</si>
  <si>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</si>
  <si>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</si>
  <si>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</si>
  <si>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</si>
  <si>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</si>
  <si>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</si>
  <si>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</si>
  <si>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</si>
  <si>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</si>
  <si>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</si>
  <si>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</si>
  <si>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</si>
  <si>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</si>
  <si>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</si>
  <si>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</si>
  <si>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</si>
  <si>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</si>
  <si>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</si>
  <si>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</si>
  <si>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</si>
  <si>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</si>
  <si>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</si>
  <si>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</si>
  <si>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</si>
  <si>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</si>
  <si>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</si>
  <si>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</si>
  <si>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</si>
  <si>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</si>
  <si>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</si>
  <si>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</si>
  <si>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</si>
  <si>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</si>
  <si>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</si>
  <si>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</si>
  <si>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</si>
  <si>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</si>
  <si>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</si>
  <si>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</si>
  <si>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</si>
  <si>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</si>
  <si>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</si>
  <si>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</si>
  <si>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</si>
  <si>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</si>
  <si>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</si>
  <si>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</si>
  <si>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</si>
  <si>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</si>
  <si>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</si>
  <si>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</si>
  <si>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</si>
  <si>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</si>
  <si>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</si>
  <si>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</si>
  <si>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</si>
  <si>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</si>
  <si>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</si>
  <si>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</si>
  <si>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</si>
  <si>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</si>
  <si>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</si>
  <si>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</si>
  <si>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</si>
  <si>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</si>
  <si>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</si>
  <si>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</si>
  <si>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</si>
  <si>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</si>
  <si>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</si>
  <si>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</si>
  <si>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</si>
  <si>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</si>
  <si>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</si>
  <si>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</si>
  <si>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</si>
  <si>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</si>
  <si>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</si>
  <si>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</si>
  <si>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</si>
  <si>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</si>
  <si>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</si>
  <si>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</si>
  <si>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</si>
  <si>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</si>
  <si>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</si>
  <si>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</si>
  <si>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</si>
  <si>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</si>
  <si>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</si>
  <si>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</si>
  <si>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</si>
  <si>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</si>
  <si>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</si>
  <si>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</si>
  <si>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</si>
  <si>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</si>
  <si>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</si>
  <si>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</si>
  <si>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</si>
  <si>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</si>
  <si>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</si>
  <si>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</si>
  <si>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</si>
  <si>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</si>
  <si>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</si>
  <si>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</si>
  <si>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</si>
  <si>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</si>
  <si>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</si>
  <si>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</si>
  <si>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</si>
  <si>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</si>
  <si>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</si>
  <si>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</si>
  <si>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</si>
  <si>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</si>
  <si>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</si>
  <si>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</si>
  <si>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</si>
  <si>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</si>
  <si>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</si>
  <si>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</si>
  <si>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</si>
  <si>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</si>
  <si>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</si>
  <si>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</si>
  <si>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</si>
  <si>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</si>
  <si>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</si>
  <si>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</si>
  <si>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</si>
  <si>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</si>
  <si>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</si>
  <si>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</si>
  <si>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</si>
  <si>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</si>
  <si>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</si>
  <si>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</si>
  <si>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</si>
  <si>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</si>
  <si>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</si>
  <si>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</si>
  <si>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</si>
  <si>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</si>
  <si>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</si>
  <si>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</si>
  <si>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</si>
  <si>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</si>
  <si>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</si>
  <si>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</si>
  <si>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</si>
  <si>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</si>
  <si>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</si>
  <si>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</si>
  <si>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</si>
  <si>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</si>
  <si>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</si>
  <si>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</si>
  <si>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</si>
  <si>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</si>
  <si>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</si>
  <si>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</si>
  <si>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</si>
  <si>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</si>
  <si>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</si>
  <si>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</si>
  <si>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</si>
  <si>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</si>
  <si>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</si>
  <si>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</si>
  <si>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</si>
  <si>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</si>
  <si>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</si>
  <si>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</si>
  <si>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</si>
  <si>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</si>
  <si>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</si>
  <si>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</si>
  <si>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</si>
  <si>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</si>
  <si>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</si>
  <si>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</si>
  <si>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</si>
  <si>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</si>
  <si>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</si>
  <si>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</si>
  <si>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</si>
  <si>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</si>
  <si>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</si>
  <si>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</si>
  <si>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</si>
  <si>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</si>
  <si>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</si>
  <si>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</si>
  <si>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</si>
  <si>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</si>
  <si>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</si>
  <si>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</si>
  <si>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</si>
  <si>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</si>
  <si>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</si>
  <si>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</si>
  <si>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</si>
  <si>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</si>
  <si>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</si>
  <si>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</si>
  <si>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</si>
  <si>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</si>
  <si>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</si>
  <si>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</si>
  <si>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</si>
  <si>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</si>
  <si>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</si>
  <si>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</si>
  <si>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</si>
  <si>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</si>
  <si>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</si>
  <si>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</si>
  <si>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</si>
  <si>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</si>
  <si>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</si>
  <si>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</si>
  <si>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</si>
  <si>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</si>
  <si>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</si>
  <si>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</si>
  <si>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</si>
  <si>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</si>
  <si>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</si>
  <si>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</si>
  <si>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</si>
  <si>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</si>
  <si>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</si>
  <si>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</si>
  <si>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</si>
  <si>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</si>
  <si>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</si>
  <si>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</si>
  <si>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</si>
  <si>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</si>
  <si>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</si>
  <si>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</si>
  <si>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</si>
  <si>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</si>
  <si>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</si>
  <si>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</si>
  <si>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</si>
  <si>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</si>
  <si>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</si>
  <si>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</si>
  <si>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</si>
  <si>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</si>
  <si>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</si>
  <si>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</si>
  <si>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</si>
  <si>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</si>
  <si>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</si>
  <si>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</si>
  <si>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</si>
  <si>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</si>
  <si>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</si>
  <si>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</si>
  <si>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</si>
  <si>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</si>
  <si>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</si>
  <si>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</si>
  <si>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</si>
  <si>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</si>
  <si>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</si>
  <si>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</si>
  <si>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</si>
  <si>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</si>
  <si>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</si>
  <si>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</si>
  <si>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</si>
  <si>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</si>
  <si>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</si>
  <si>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</si>
  <si>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</si>
  <si>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</si>
  <si>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</si>
  <si>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</si>
  <si>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</si>
  <si>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</si>
  <si>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</si>
  <si>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</si>
  <si>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</si>
  <si>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</si>
  <si>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</si>
  <si>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</si>
  <si>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</si>
  <si>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</si>
  <si>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</si>
  <si>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</si>
  <si>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</si>
  <si>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</si>
  <si>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</si>
  <si>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</si>
  <si>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</si>
  <si>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</si>
  <si>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</si>
  <si>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</si>
  <si>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</si>
  <si>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</si>
  <si>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</si>
  <si>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</si>
  <si>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</si>
  <si>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</si>
  <si>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</si>
  <si>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</si>
  <si>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</si>
  <si>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</si>
  <si>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</si>
  <si>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</si>
  <si>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</si>
  <si>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</si>
  <si>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</si>
  <si>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</si>
  <si>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</si>
  <si>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</si>
  <si>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</si>
  <si>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</si>
  <si>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</si>
  <si>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</si>
  <si>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</si>
  <si>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</si>
  <si>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</si>
  <si>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</si>
  <si>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</si>
  <si>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</si>
  <si>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</si>
  <si>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</si>
  <si>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</si>
  <si>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</si>
  <si>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</si>
  <si>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</si>
  <si>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</si>
  <si>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</si>
  <si>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</si>
  <si>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</si>
  <si>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</si>
  <si>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</si>
  <si>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</si>
  <si>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</si>
  <si>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</si>
  <si>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</si>
  <si>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</si>
  <si>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</si>
  <si>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</si>
  <si>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</si>
  <si>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</si>
  <si>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</si>
  <si>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</si>
  <si>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</si>
  <si>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</si>
  <si>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</si>
  <si>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</si>
  <si>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</si>
  <si>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</si>
  <si>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</si>
  <si>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</si>
  <si>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</si>
  <si>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</si>
  <si>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</si>
  <si>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</si>
  <si>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</si>
  <si>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</si>
  <si>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</si>
  <si>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</si>
  <si>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</si>
  <si>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</si>
  <si>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</si>
  <si>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</si>
  <si>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</si>
  <si>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</si>
  <si>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</si>
  <si>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</si>
  <si>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</si>
  <si>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</si>
  <si>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</si>
  <si>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</si>
  <si>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</si>
  <si>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</si>
  <si>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</si>
  <si>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</si>
  <si>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</si>
  <si>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</si>
  <si>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</si>
  <si>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</si>
  <si>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</si>
  <si>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</si>
  <si>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</si>
  <si>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</si>
  <si>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</si>
  <si>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</si>
  <si>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</si>
  <si>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</si>
  <si>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</si>
  <si>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</si>
  <si>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</si>
  <si>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</si>
  <si>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</si>
  <si>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</si>
  <si>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</si>
  <si>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</si>
  <si>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</si>
  <si>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</si>
  <si>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</si>
  <si>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</si>
  <si>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</si>
  <si>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</si>
  <si>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</si>
  <si>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</si>
  <si>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</si>
  <si>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</si>
  <si>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</si>
  <si>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</si>
  <si>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</si>
  <si>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</si>
  <si>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</si>
  <si>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</si>
  <si>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</si>
  <si>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</si>
  <si>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</si>
  <si>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</si>
  <si>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</si>
  <si>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</si>
  <si>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</si>
  <si>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</si>
  <si>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</si>
  <si>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</si>
  <si>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</si>
  <si>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</si>
  <si>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</si>
  <si>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</si>
  <si>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</si>
  <si>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</si>
  <si>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</si>
  <si>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</si>
  <si>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</si>
  <si>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</si>
  <si>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</si>
  <si>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</si>
  <si>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</si>
  <si>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</si>
  <si>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</si>
  <si>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</si>
  <si>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</si>
  <si>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</si>
  <si>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</si>
  <si>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</si>
  <si>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</si>
  <si>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</si>
  <si>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</si>
  <si>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</si>
  <si>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</si>
  <si>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</si>
  <si>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</si>
  <si>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</si>
  <si>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</si>
  <si>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</si>
  <si>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</si>
  <si>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</si>
  <si>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</si>
  <si>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</si>
  <si>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</si>
  <si>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</si>
  <si>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</si>
  <si>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</si>
  <si>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</si>
  <si>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</si>
  <si>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</si>
  <si>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</si>
  <si>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</si>
  <si>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</si>
  <si>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</si>
  <si>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</si>
  <si>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</si>
  <si>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</si>
  <si>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</si>
  <si>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</si>
  <si>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</si>
  <si>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</si>
  <si>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</si>
  <si>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</si>
  <si>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</si>
  <si>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</si>
  <si>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</si>
  <si>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</si>
  <si>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</si>
  <si>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</si>
  <si>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</si>
  <si>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</si>
  <si>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</si>
  <si>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</si>
  <si>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</si>
  <si>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</si>
  <si>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</si>
  <si>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</si>
  <si>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</si>
  <si>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</si>
  <si>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</si>
  <si>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</si>
  <si>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</si>
  <si>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</si>
  <si>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</si>
  <si>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</si>
  <si>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</si>
  <si>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</si>
  <si>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</si>
  <si>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</si>
  <si>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</si>
  <si>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</si>
  <si>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</si>
  <si>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</si>
  <si>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</si>
  <si>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</si>
  <si>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</si>
  <si>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</si>
  <si>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</si>
  <si>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</si>
  <si>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</si>
  <si>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</si>
  <si>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</si>
  <si>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</si>
  <si>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</si>
  <si>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</si>
  <si>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</si>
  <si>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</si>
  <si>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</si>
  <si>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</si>
  <si>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</si>
  <si>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</si>
  <si>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</si>
  <si>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</si>
  <si>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</si>
  <si>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</si>
  <si>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</si>
  <si>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</si>
  <si>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</si>
  <si>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</si>
  <si>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</si>
  <si>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</si>
  <si>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</si>
  <si>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</si>
  <si>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</si>
  <si>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</si>
  <si>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</si>
  <si>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</si>
  <si>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</si>
  <si>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</si>
  <si>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</si>
  <si>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</si>
  <si>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</si>
  <si>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</si>
  <si>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</si>
  <si>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</si>
  <si>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</si>
  <si>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</si>
  <si>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</si>
  <si>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</si>
  <si>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</si>
  <si>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</si>
  <si>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</si>
  <si>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</si>
  <si>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</si>
  <si>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</si>
  <si>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</si>
  <si>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</si>
  <si>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</si>
  <si>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</si>
  <si>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</si>
  <si>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</si>
  <si>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</si>
  <si>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</si>
  <si>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</si>
  <si>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</si>
  <si>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</si>
  <si>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</si>
  <si>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</si>
  <si>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</si>
  <si>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</si>
  <si>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</si>
  <si>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</si>
  <si>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</si>
  <si>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</si>
  <si>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</si>
  <si>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</si>
  <si>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</si>
  <si>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</si>
  <si>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</si>
  <si>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</si>
  <si>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</si>
  <si>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</si>
  <si>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</si>
  <si>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</si>
  <si>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</si>
  <si>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</si>
  <si>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</si>
  <si>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</si>
  <si>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</si>
  <si>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</si>
  <si>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</si>
  <si>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</si>
  <si>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</si>
  <si>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</si>
  <si>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</si>
  <si>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</si>
  <si>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</si>
  <si>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</si>
  <si>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</si>
  <si>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</si>
  <si>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</si>
  <si>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</si>
  <si>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</si>
  <si>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</si>
  <si>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</si>
  <si>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</si>
  <si>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</si>
  <si>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</si>
  <si>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</si>
  <si>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</si>
  <si>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</si>
  <si>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</si>
  <si>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</si>
  <si>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</si>
  <si>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</si>
  <si>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</si>
  <si>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</si>
  <si>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</si>
  <si>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</si>
  <si>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</si>
  <si>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</si>
  <si>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</si>
  <si>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</si>
  <si>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</si>
  <si>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</si>
  <si>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</si>
  <si>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</si>
  <si>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</si>
  <si>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</si>
  <si>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</si>
  <si>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</si>
  <si>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</si>
  <si>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</si>
  <si>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</si>
  <si>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</si>
  <si>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</si>
  <si>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</si>
  <si>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</si>
  <si>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</si>
  <si>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</si>
  <si>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</si>
  <si>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</si>
  <si>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</si>
  <si>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</si>
  <si>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</si>
  <si>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</si>
  <si>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</si>
  <si>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</si>
  <si>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</si>
  <si>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</si>
  <si>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</si>
  <si>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</si>
  <si>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</si>
  <si>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</si>
  <si>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</si>
  <si>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</si>
  <si>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</si>
  <si>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</si>
  <si>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</si>
  <si>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</si>
  <si>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</si>
  <si>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</si>
  <si>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</si>
  <si>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</si>
  <si>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</si>
  <si>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</si>
  <si>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</si>
  <si>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</si>
  <si>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</si>
  <si>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</si>
  <si>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</si>
  <si>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</si>
  <si>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</si>
  <si>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</si>
  <si>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</si>
  <si>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</si>
  <si>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</si>
  <si>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</si>
  <si>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</si>
  <si>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</si>
  <si>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</si>
  <si>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</si>
  <si>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</si>
  <si>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</si>
  <si>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</si>
  <si>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</si>
  <si>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</si>
  <si>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</si>
  <si>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</si>
  <si>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</si>
  <si>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</si>
  <si>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</si>
  <si>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</si>
  <si>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</si>
  <si>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</si>
  <si>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</si>
  <si>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</si>
  <si>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</si>
  <si>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</si>
  <si>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</si>
  <si>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</si>
  <si>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</si>
  <si>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</si>
  <si>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</si>
  <si>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</si>
  <si>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</si>
  <si>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</si>
  <si>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</si>
  <si>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</si>
  <si>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</si>
  <si>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</si>
  <si>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</si>
  <si>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</si>
  <si>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</si>
  <si>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</si>
  <si>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</si>
  <si>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</si>
  <si>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</si>
  <si>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</si>
  <si>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</si>
  <si>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</si>
  <si>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</si>
  <si>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</si>
  <si>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</si>
  <si>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</si>
  <si>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</si>
  <si>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</si>
  <si>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</si>
  <si>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</si>
  <si>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</si>
  <si>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</si>
  <si>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</si>
  <si>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</si>
  <si>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</si>
  <si>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</si>
  <si>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</si>
  <si>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</si>
  <si>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</si>
  <si>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</si>
  <si>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</si>
  <si>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</si>
  <si>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</si>
  <si>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</si>
  <si>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</si>
  <si>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</si>
  <si>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</si>
  <si>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</si>
  <si>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</si>
  <si>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</si>
  <si>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</si>
  <si>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</si>
  <si>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</si>
  <si>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</si>
  <si>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</si>
  <si>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</si>
  <si>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</si>
  <si>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</si>
  <si>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</si>
  <si>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</si>
  <si>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</si>
  <si>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</si>
  <si>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</si>
  <si>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</si>
  <si>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</si>
  <si>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</si>
  <si>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</si>
  <si>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</si>
  <si>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</si>
  <si>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</si>
  <si>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</si>
  <si>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</si>
  <si>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</si>
  <si>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</si>
  <si>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</si>
  <si>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</si>
  <si>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</si>
  <si>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</si>
  <si>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</si>
  <si>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</si>
  <si>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</si>
  <si>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</si>
  <si>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</si>
  <si>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</si>
  <si>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</si>
  <si>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</si>
  <si>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</si>
  <si>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</si>
  <si>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</si>
  <si>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</si>
  <si>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</si>
  <si>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</si>
  <si>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</si>
  <si>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</si>
  <si>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</si>
  <si>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</si>
  <si>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</si>
  <si>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</si>
  <si>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</si>
  <si>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</si>
  <si>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</si>
  <si>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</si>
  <si>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</si>
  <si>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</si>
  <si>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</si>
  <si>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</si>
  <si>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</si>
  <si>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</si>
  <si>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</si>
  <si>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</si>
  <si>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</si>
  <si>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</si>
  <si>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</si>
  <si>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</si>
  <si>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</si>
  <si>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</si>
  <si>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</si>
  <si>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</si>
  <si>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</si>
  <si>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</si>
  <si>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</si>
  <si>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</si>
  <si>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</si>
  <si>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</si>
  <si>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</si>
  <si>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</si>
  <si>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</si>
  <si>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</si>
  <si>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</si>
  <si>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</si>
  <si>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</si>
  <si>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</si>
  <si>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</si>
  <si>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</si>
  <si>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</si>
  <si>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</si>
  <si>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</si>
  <si>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</si>
  <si>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</si>
  <si>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</si>
  <si>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</si>
  <si>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</si>
  <si>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</si>
  <si>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</si>
  <si>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</si>
  <si>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</si>
  <si>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</si>
  <si>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</si>
  <si>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</si>
  <si>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</si>
  <si>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</si>
  <si>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</si>
  <si>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</si>
  <si>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</si>
  <si>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</si>
  <si>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</si>
  <si>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</si>
  <si>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</si>
  <si>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</si>
  <si>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</si>
  <si>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</si>
  <si>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</si>
  <si>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</si>
  <si>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</si>
  <si>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</si>
  <si>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</si>
  <si>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</si>
  <si>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</si>
  <si>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</si>
  <si>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</si>
  <si>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</si>
  <si>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</si>
  <si>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</si>
  <si>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</si>
  <si>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</si>
  <si>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</si>
  <si>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</si>
  <si>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</si>
  <si>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</si>
  <si>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</si>
  <si>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</si>
  <si>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</si>
  <si>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</si>
  <si>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</si>
  <si>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</si>
  <si>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</si>
  <si>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</si>
  <si>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</si>
  <si>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</si>
  <si>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</si>
  <si>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</si>
  <si>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</si>
  <si>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</si>
  <si>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</si>
  <si>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</si>
  <si>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</si>
  <si>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</si>
  <si>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</si>
  <si>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</si>
  <si>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</si>
  <si>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</si>
  <si>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</si>
  <si>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</si>
  <si>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</si>
  <si>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</si>
  <si>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</si>
  <si>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</si>
  <si>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</si>
  <si>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</si>
  <si>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</si>
  <si>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</si>
  <si>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</si>
  <si>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</si>
  <si>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</si>
  <si>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</si>
  <si>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</si>
  <si>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</si>
  <si>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</si>
  <si>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</si>
  <si>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</si>
  <si>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</si>
  <si>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</si>
  <si>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</si>
  <si>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</si>
  <si>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</si>
  <si>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</si>
  <si>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</si>
  <si>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</si>
  <si>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</si>
  <si>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</si>
  <si>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</si>
  <si>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</si>
  <si>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</si>
  <si>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</si>
  <si>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</si>
  <si>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</si>
  <si>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</si>
  <si>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</si>
  <si>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</si>
  <si>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</si>
  <si>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</si>
  <si>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</si>
  <si>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</si>
  <si>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</si>
  <si>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</si>
  <si>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</si>
  <si>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</si>
  <si>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</si>
  <si>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</si>
  <si>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</si>
  <si>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</si>
  <si>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</si>
  <si>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</si>
  <si>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</si>
  <si>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</si>
  <si>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</si>
  <si>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</si>
  <si>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</si>
  <si>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</si>
  <si>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</si>
  <si>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</si>
  <si>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</si>
  <si>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</si>
  <si>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</si>
  <si>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</si>
  <si>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</si>
  <si>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</si>
  <si>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</si>
  <si>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</si>
  <si>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</si>
  <si>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</si>
  <si>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</si>
  <si>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</si>
  <si>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</si>
  <si>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</si>
  <si>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</si>
  <si>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</si>
  <si>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</si>
  <si>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</si>
  <si>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</si>
  <si>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</si>
  <si>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</si>
  <si>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</si>
  <si>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</si>
  <si>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</si>
  <si>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</si>
  <si>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</si>
  <si>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</si>
  <si>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</si>
  <si>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</si>
  <si>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</si>
  <si>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</si>
  <si>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</si>
  <si>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</si>
  <si>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</si>
  <si>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</si>
  <si>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</si>
  <si>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</si>
  <si>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</si>
  <si>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</si>
  <si>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</si>
  <si>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</si>
  <si>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</si>
  <si>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</si>
  <si>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</si>
  <si>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</si>
  <si>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</si>
  <si>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</si>
  <si>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</si>
  <si>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</si>
  <si>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</si>
  <si>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</si>
  <si>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</si>
  <si>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</si>
  <si>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</si>
  <si>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</si>
  <si>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</si>
  <si>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</si>
  <si>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</si>
  <si>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</si>
  <si>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</si>
  <si>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</si>
  <si>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</si>
  <si>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</si>
  <si>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</si>
  <si>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</si>
  <si>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</si>
  <si>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</si>
  <si>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</si>
  <si>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</si>
  <si>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</si>
  <si>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</si>
  <si>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</si>
  <si>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</si>
  <si>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</si>
  <si>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</si>
  <si>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</si>
  <si>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</si>
  <si>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</si>
  <si>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</si>
  <si>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</si>
  <si>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</si>
  <si>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</si>
  <si>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</si>
  <si>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</si>
  <si>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</si>
  <si>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</si>
  <si>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</si>
  <si>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</si>
  <si>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</si>
  <si>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</si>
  <si>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</si>
  <si>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</si>
  <si>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</si>
  <si>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</si>
  <si>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</si>
  <si>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</si>
  <si>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</si>
  <si>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</si>
  <si>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</si>
  <si>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</si>
  <si>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</si>
  <si>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</si>
  <si>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</si>
  <si>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</si>
  <si>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</si>
  <si>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</si>
  <si>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</si>
  <si>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</si>
  <si>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</si>
  <si>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</si>
  <si>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</si>
  <si>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</si>
  <si>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</si>
  <si>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</si>
  <si>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</si>
  <si>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</si>
  <si>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</si>
  <si>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</si>
  <si>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</si>
  <si>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</si>
  <si>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</si>
  <si>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</si>
  <si>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</si>
  <si>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</si>
  <si>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</si>
  <si>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</si>
  <si>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</si>
  <si>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</si>
  <si>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</si>
  <si>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</si>
  <si>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</si>
  <si>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</si>
  <si>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</si>
  <si>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</si>
  <si>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</si>
  <si>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</si>
  <si>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</si>
  <si>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</si>
  <si>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</si>
  <si>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</si>
  <si>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</si>
  <si>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</si>
  <si>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</si>
  <si>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</si>
  <si>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</si>
  <si>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</si>
  <si>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</si>
  <si>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</si>
  <si>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</si>
  <si>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</si>
  <si>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</si>
  <si>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</si>
  <si>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</si>
  <si>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</si>
  <si>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</si>
  <si>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</si>
  <si>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</si>
  <si>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</si>
  <si>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</si>
  <si>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</si>
  <si>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</si>
  <si>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</si>
  <si>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</si>
  <si>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</si>
  <si>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</si>
  <si>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</si>
  <si>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</si>
  <si>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</si>
  <si>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</si>
  <si>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</si>
  <si>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</si>
  <si>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</si>
  <si>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</si>
  <si>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</si>
  <si>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</si>
  <si>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</si>
  <si>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</si>
  <si>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</si>
  <si>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</si>
  <si>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</si>
  <si>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</si>
  <si>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</si>
  <si>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</si>
  <si>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</si>
  <si>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</si>
  <si>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</si>
  <si>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</si>
  <si>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</si>
  <si>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</si>
  <si>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</si>
  <si>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</si>
  <si>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</si>
  <si>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</si>
  <si>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</si>
  <si>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</si>
  <si>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</si>
  <si>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</si>
  <si>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</si>
  <si>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</si>
  <si>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</si>
  <si>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</si>
  <si>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</si>
  <si>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</si>
  <si>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</si>
  <si>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</si>
  <si>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</si>
  <si>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</si>
  <si>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</si>
  <si>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</si>
  <si>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</si>
  <si>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</si>
  <si>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</si>
  <si>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</si>
  <si>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</si>
  <si>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</si>
  <si>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</si>
  <si>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</si>
  <si>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</si>
  <si>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</si>
  <si>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</si>
  <si>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</si>
  <si>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</si>
  <si>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</si>
  <si>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</si>
  <si>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</si>
  <si>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</si>
  <si>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</si>
  <si>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</si>
  <si>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</si>
  <si>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</si>
  <si>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</si>
  <si>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</si>
  <si>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</si>
  <si>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</si>
  <si>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</si>
  <si>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</si>
  <si>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</si>
  <si>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</si>
  <si>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</si>
  <si>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</si>
  <si>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</si>
  <si>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</si>
  <si>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</si>
  <si>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</si>
  <si>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</si>
  <si>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</si>
  <si>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</si>
  <si>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</si>
  <si>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</si>
  <si>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</si>
  <si>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</si>
  <si>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</si>
  <si>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</si>
  <si>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</si>
  <si>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</si>
  <si>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</si>
  <si>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</si>
  <si>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</si>
  <si>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</si>
  <si>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</si>
  <si>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</si>
  <si>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</si>
  <si>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</si>
  <si>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</si>
  <si>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</si>
  <si>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</si>
  <si>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</si>
  <si>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</si>
  <si>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</si>
  <si>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</si>
  <si>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</si>
  <si>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</si>
  <si>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</si>
  <si>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</si>
  <si>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</si>
  <si>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</si>
  <si>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</si>
  <si>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</si>
  <si>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</si>
  <si>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</si>
  <si>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</si>
  <si>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</si>
  <si>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</si>
  <si>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</si>
  <si>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</si>
  <si>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</si>
  <si>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</si>
  <si>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</si>
  <si>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</si>
  <si>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</si>
  <si>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</si>
  <si>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</si>
  <si>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</si>
  <si>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</si>
  <si>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</si>
  <si>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</si>
  <si>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</si>
  <si>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</si>
  <si>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</si>
  <si>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</si>
  <si>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</si>
  <si>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</si>
  <si>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</si>
  <si>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</si>
  <si>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</si>
  <si>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</si>
  <si>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</si>
  <si>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</si>
  <si>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</si>
  <si>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</si>
  <si>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</si>
  <si>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</si>
  <si>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</si>
  <si>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</si>
  <si>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</si>
  <si>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</si>
  <si>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</si>
  <si>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</si>
  <si>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</si>
  <si>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</si>
  <si>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</si>
  <si>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</si>
  <si>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</si>
  <si>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</si>
  <si>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</si>
  <si>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</si>
  <si>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</si>
  <si>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</si>
  <si>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</si>
  <si>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</si>
  <si>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</si>
  <si>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</si>
  <si>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</si>
  <si>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</si>
  <si>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</si>
  <si>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</si>
  <si>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</si>
  <si>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</si>
  <si>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</si>
  <si>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</si>
  <si>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</si>
  <si>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</si>
  <si>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</si>
  <si>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</si>
  <si>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</si>
  <si>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</si>
  <si>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</si>
  <si>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</si>
  <si>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</si>
  <si>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</si>
  <si>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</si>
  <si>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</si>
  <si>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</si>
  <si>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</si>
  <si>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</si>
  <si>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</si>
  <si>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</si>
  <si>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</si>
  <si>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</si>
  <si>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</si>
  <si>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</si>
  <si>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</si>
  <si>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</si>
  <si>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</si>
  <si>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</si>
  <si>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</si>
  <si>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</si>
  <si>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</si>
  <si>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</si>
  <si>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</si>
  <si>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</si>
  <si>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</si>
  <si>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</si>
  <si>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</si>
  <si>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</si>
  <si>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</si>
  <si>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</si>
  <si>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</si>
  <si>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</si>
  <si>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</si>
  <si>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</si>
  <si>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</si>
  <si>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</si>
  <si>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</si>
  <si>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</si>
  <si>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</si>
  <si>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</si>
  <si>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</si>
  <si>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</si>
  <si>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</si>
  <si>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</si>
  <si>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</si>
  <si>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</si>
  <si>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</si>
  <si>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</si>
  <si>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</si>
  <si>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</si>
  <si>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</si>
  <si>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</si>
  <si>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</si>
  <si>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</si>
  <si>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</si>
  <si>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</si>
  <si>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</si>
  <si>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</si>
  <si>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</si>
  <si>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</si>
  <si>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</si>
  <si>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</si>
  <si>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</si>
  <si>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</si>
  <si>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</si>
  <si>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</si>
  <si>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</si>
  <si>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</si>
  <si>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</si>
  <si>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</si>
  <si>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</si>
  <si>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</si>
  <si>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</si>
  <si>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</si>
  <si>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</si>
  <si>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</si>
  <si>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</si>
  <si>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</si>
  <si>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</si>
  <si>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</si>
  <si>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</si>
  <si>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</si>
  <si>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</si>
  <si>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</si>
  <si>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</si>
  <si>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</si>
  <si>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</si>
  <si>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</si>
  <si>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</si>
  <si>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</si>
  <si>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</si>
  <si>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</si>
  <si>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</si>
  <si>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</si>
  <si>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</si>
  <si>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</si>
  <si>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</si>
  <si>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</si>
  <si>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</si>
  <si>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</si>
  <si>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</si>
  <si>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</si>
  <si>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</si>
  <si>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</si>
  <si>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</si>
  <si>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</si>
  <si>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</si>
  <si>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</si>
  <si>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</si>
  <si>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</si>
  <si>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</si>
  <si>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</si>
  <si>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</si>
  <si>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</si>
  <si>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</si>
  <si>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</si>
  <si>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</si>
  <si>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</si>
  <si>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</si>
  <si>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</si>
  <si>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</si>
  <si>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</si>
  <si>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</si>
  <si>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</si>
  <si>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</si>
  <si>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</si>
  <si>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</si>
  <si>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</si>
  <si>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</si>
  <si>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</si>
  <si>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</si>
  <si>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</si>
  <si>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</si>
  <si>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</si>
  <si>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</si>
  <si>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</si>
  <si>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</si>
  <si>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</si>
  <si>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</si>
  <si>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</si>
  <si>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</si>
  <si>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</si>
  <si>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</si>
  <si>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</si>
  <si>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</si>
  <si>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</si>
  <si>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</si>
  <si>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</si>
  <si>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</si>
  <si>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</si>
  <si>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</si>
  <si>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</si>
  <si>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</si>
  <si>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</si>
  <si>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</si>
  <si>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</si>
  <si>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</si>
  <si>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</si>
  <si>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</si>
  <si>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</si>
  <si>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</si>
  <si>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</si>
  <si>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</si>
  <si>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</si>
  <si>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</si>
  <si>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</si>
  <si>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</si>
  <si>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</si>
  <si>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</si>
  <si>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</si>
  <si>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</si>
  <si>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</si>
  <si>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</si>
  <si>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</si>
  <si>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</si>
  <si>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</si>
  <si>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</si>
  <si>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</si>
  <si>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</si>
  <si>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</si>
  <si>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</si>
  <si>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</si>
  <si>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</si>
  <si>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</si>
  <si>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</si>
  <si>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</si>
  <si>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</si>
  <si>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</si>
  <si>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</si>
  <si>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</si>
  <si>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</si>
  <si>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</si>
  <si>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</si>
  <si>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</si>
  <si>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</si>
  <si>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</si>
  <si>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</si>
  <si>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</si>
  <si>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</si>
  <si>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</si>
  <si>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</si>
  <si>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</si>
  <si>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</si>
  <si>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</si>
  <si>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</si>
  <si>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</si>
  <si>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</si>
  <si>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</si>
  <si>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</si>
  <si>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</si>
  <si>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</si>
  <si>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</si>
  <si>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</si>
  <si>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</si>
  <si>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</si>
  <si>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</si>
  <si>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</si>
  <si>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</si>
  <si>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</si>
  <si>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</si>
  <si>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</si>
  <si>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</si>
  <si>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</si>
  <si>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</si>
  <si>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</si>
  <si>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</si>
  <si>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</si>
  <si>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</si>
  <si>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</si>
  <si>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</si>
  <si>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</si>
  <si>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</si>
  <si>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</si>
  <si>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</si>
  <si>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</si>
  <si>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</si>
  <si>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</si>
  <si>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</si>
  <si>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</si>
  <si>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</si>
  <si>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</si>
  <si>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</si>
  <si>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</si>
  <si>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</si>
  <si>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</si>
  <si>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</si>
  <si>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</si>
  <si>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</si>
  <si>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</si>
  <si>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</si>
  <si>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</si>
  <si>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</si>
  <si>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</si>
  <si>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</si>
  <si>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</si>
  <si>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</si>
  <si>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</si>
  <si>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</si>
  <si>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</si>
  <si>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</si>
  <si>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</si>
  <si>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</si>
  <si>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</si>
  <si>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</si>
  <si>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</si>
  <si>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</si>
  <si>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</si>
  <si>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</si>
  <si>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</si>
  <si>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</si>
  <si>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</si>
  <si>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</si>
  <si>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</si>
  <si>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</si>
  <si>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</si>
  <si>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</si>
  <si>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</si>
  <si>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</si>
  <si>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</si>
  <si>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</si>
  <si>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</si>
  <si>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</si>
  <si>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</si>
  <si>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</si>
  <si>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</si>
  <si>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</si>
  <si>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</si>
  <si>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</si>
  <si>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</si>
  <si>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</si>
  <si>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</si>
  <si>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</si>
  <si>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</si>
  <si>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</si>
  <si>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</si>
  <si>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</si>
  <si>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</si>
  <si>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</si>
  <si>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</si>
  <si>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</si>
  <si>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</si>
  <si>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</si>
  <si>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</si>
  <si>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</si>
  <si>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</si>
  <si>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</si>
  <si>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</si>
  <si>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</si>
  <si>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</si>
  <si>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</si>
  <si>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</si>
  <si>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</si>
  <si>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</si>
  <si>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</si>
  <si>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</si>
  <si>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</si>
  <si>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</si>
  <si>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</si>
  <si>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</si>
  <si>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</si>
  <si>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</si>
  <si>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</si>
  <si>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</si>
  <si>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</si>
  <si>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</si>
  <si>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</si>
  <si>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</si>
  <si>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</si>
  <si>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</si>
  <si>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</si>
  <si>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</si>
  <si>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</si>
  <si>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</si>
  <si>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</si>
  <si>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</si>
  <si>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</si>
  <si>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</si>
  <si>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</si>
  <si>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</si>
  <si>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</si>
  <si>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</si>
  <si>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</si>
  <si>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</si>
  <si>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</si>
  <si>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</si>
  <si>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</si>
  <si>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</si>
  <si>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</si>
  <si>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</si>
  <si>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</si>
  <si>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</si>
  <si>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</si>
  <si>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</si>
  <si>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</si>
  <si>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</si>
  <si>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</si>
  <si>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</si>
  <si>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</si>
  <si>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</si>
  <si>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</si>
  <si>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</si>
  <si>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</si>
  <si>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</si>
  <si>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</si>
  <si>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</si>
  <si>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</si>
  <si>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</si>
  <si>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</si>
  <si>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</si>
  <si>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</si>
  <si>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</si>
  <si>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</si>
  <si>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</si>
  <si>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</si>
  <si>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</si>
  <si>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</si>
  <si>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</si>
  <si>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</si>
  <si>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</si>
  <si>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</si>
  <si>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</si>
  <si>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</si>
  <si>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</si>
  <si>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</si>
  <si>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</si>
  <si>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</si>
  <si>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</si>
  <si>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</si>
  <si>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</si>
  <si>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</si>
  <si>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</si>
  <si>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</si>
  <si>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</si>
  <si>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</si>
  <si>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</si>
  <si>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</si>
  <si>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</si>
  <si>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</si>
  <si>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</si>
  <si>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</si>
  <si>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</si>
  <si>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</si>
  <si>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</si>
  <si>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</si>
  <si>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</si>
  <si>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</si>
  <si>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</si>
  <si>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</si>
  <si>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</si>
  <si>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</si>
  <si>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</si>
  <si>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</si>
  <si>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</si>
  <si>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</si>
  <si>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</si>
  <si>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</si>
  <si>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</si>
  <si>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</si>
  <si>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</si>
  <si>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</si>
  <si>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</si>
  <si>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</si>
  <si>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</si>
  <si>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</si>
  <si>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</si>
  <si>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</si>
  <si>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</si>
  <si>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</si>
  <si>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</si>
  <si>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</si>
  <si>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</si>
  <si>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</si>
  <si>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</si>
  <si>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</si>
  <si>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</si>
  <si>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</si>
  <si>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</si>
  <si>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</si>
  <si>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</si>
  <si>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</si>
  <si>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</si>
  <si>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</si>
  <si>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</si>
  <si>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</si>
  <si>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</si>
  <si>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</si>
  <si>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</si>
  <si>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</si>
  <si>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</si>
  <si>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</si>
  <si>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</si>
  <si>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</si>
  <si>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</si>
  <si>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</si>
  <si>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</si>
  <si>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</si>
  <si>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</si>
  <si>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</si>
  <si>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</si>
  <si>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</si>
  <si>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</si>
  <si>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</si>
  <si>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</si>
  <si>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</si>
  <si>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</si>
  <si>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</si>
  <si>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</si>
  <si>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</si>
  <si>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</si>
  <si>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</si>
  <si>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</si>
  <si>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</si>
  <si>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</si>
  <si>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</si>
  <si>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</si>
  <si>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</si>
  <si>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</si>
  <si>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</si>
  <si>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</si>
  <si>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</si>
  <si>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</si>
  <si>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</si>
  <si>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</si>
  <si>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</si>
  <si>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</si>
  <si>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</si>
  <si>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</si>
  <si>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</si>
  <si>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</si>
  <si>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</si>
  <si>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</si>
  <si>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</si>
  <si>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</si>
  <si>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</si>
  <si>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</si>
  <si>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</si>
  <si>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</si>
  <si>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</si>
  <si>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</si>
  <si>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</si>
  <si>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</si>
  <si>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</si>
  <si>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</si>
  <si>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</si>
  <si>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</si>
  <si>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</si>
  <si>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</si>
  <si>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</si>
  <si>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</si>
  <si>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</si>
  <si>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</si>
  <si>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</si>
  <si>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</si>
  <si>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</si>
  <si>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</si>
  <si>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</si>
  <si>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</si>
  <si>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</si>
  <si>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</si>
  <si>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</si>
  <si>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</si>
  <si>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</si>
  <si>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</si>
  <si>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</si>
  <si>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</si>
  <si>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</si>
  <si>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</si>
  <si>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</si>
  <si>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</si>
  <si>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</si>
  <si>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</si>
  <si>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</si>
  <si>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</si>
  <si>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</si>
  <si>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</si>
  <si>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</si>
  <si>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</si>
  <si>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</si>
  <si>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</si>
  <si>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</si>
  <si>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</si>
  <si>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</si>
  <si>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</si>
  <si>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</si>
  <si>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</si>
  <si>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</si>
  <si>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</si>
  <si>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</si>
  <si>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</si>
  <si>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</si>
  <si>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</si>
  <si>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</si>
  <si>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</si>
  <si>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</si>
  <si>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</si>
  <si>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</si>
  <si>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</si>
  <si>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</si>
  <si>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</si>
  <si>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</si>
  <si>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</si>
  <si>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</si>
  <si>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</si>
  <si>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</si>
  <si>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</si>
  <si>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</si>
  <si>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</si>
  <si>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</si>
  <si>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</si>
  <si>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</si>
  <si>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</si>
  <si>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</si>
  <si>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</si>
  <si>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</si>
  <si>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</si>
  <si>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</si>
  <si>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</si>
  <si>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</si>
  <si>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</si>
  <si>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</si>
  <si>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</si>
  <si>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</si>
  <si>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</si>
  <si>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</si>
  <si>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</si>
  <si>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</si>
  <si>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</si>
  <si>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</si>
  <si>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</si>
  <si>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</si>
  <si>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</si>
  <si>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</si>
  <si>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</si>
  <si>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</si>
  <si>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</si>
  <si>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</si>
  <si>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</si>
  <si>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</si>
  <si>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</si>
  <si>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</si>
  <si>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</si>
  <si>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</si>
  <si>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</si>
  <si>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</si>
  <si>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</si>
  <si>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</si>
  <si>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</si>
  <si>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</si>
  <si>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</si>
  <si>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</si>
  <si>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</si>
  <si>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</si>
  <si>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</si>
  <si>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</si>
  <si>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</si>
  <si>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</si>
  <si>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</si>
  <si>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</si>
  <si>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</si>
  <si>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</si>
  <si>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</si>
  <si>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</si>
  <si>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</si>
  <si>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</si>
  <si>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</si>
  <si>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</si>
  <si>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</si>
  <si>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</si>
  <si>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</si>
  <si>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</si>
  <si>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</si>
  <si>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</si>
  <si>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</si>
  <si>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</si>
  <si>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</si>
  <si>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</si>
  <si>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</si>
  <si>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</si>
  <si>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</si>
  <si>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</si>
  <si>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</si>
  <si>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</si>
  <si>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</si>
  <si>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</si>
  <si>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</si>
  <si>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</si>
  <si>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</si>
  <si>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</si>
  <si>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</si>
  <si>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</si>
  <si>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</si>
  <si>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</si>
  <si>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</si>
  <si>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</si>
  <si>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</si>
  <si>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</si>
  <si>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</si>
  <si>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</si>
  <si>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</si>
  <si>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</si>
  <si>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</si>
  <si>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</si>
  <si>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</si>
  <si>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</si>
  <si>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</si>
  <si>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</si>
  <si>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</si>
  <si>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</si>
  <si>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</si>
  <si>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</si>
  <si>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</si>
  <si>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</si>
  <si>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</si>
  <si>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</si>
  <si>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</si>
  <si>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</si>
  <si>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</si>
  <si>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</si>
  <si>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</si>
  <si>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</si>
  <si>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</si>
  <si>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</si>
  <si>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</si>
  <si>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</si>
  <si>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</si>
  <si>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</si>
  <si>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</si>
  <si>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</si>
  <si>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</si>
  <si>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</si>
  <si>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</si>
  <si>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</si>
  <si>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</si>
  <si>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</si>
  <si>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</si>
  <si>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</si>
  <si>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</si>
  <si>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</si>
  <si>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</si>
  <si>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</si>
  <si>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</si>
  <si>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</si>
  <si>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</si>
  <si>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</si>
  <si>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</si>
  <si>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</si>
  <si>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</si>
  <si>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</si>
  <si>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</si>
  <si>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</si>
  <si>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</si>
  <si>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</si>
  <si>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</si>
  <si>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</si>
  <si>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</si>
  <si>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</si>
  <si>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</si>
  <si>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</si>
  <si>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</si>
  <si>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</si>
  <si>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</si>
  <si>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</si>
  <si>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</si>
  <si>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</si>
  <si>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</si>
  <si>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</si>
  <si>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</si>
  <si>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</si>
  <si>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</si>
  <si>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</si>
  <si>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</si>
  <si>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</si>
  <si>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</si>
  <si>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</si>
  <si>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</si>
  <si>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</si>
  <si>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</si>
  <si>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</si>
  <si>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</si>
  <si>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</si>
  <si>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</si>
  <si>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</si>
  <si>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</si>
  <si>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</si>
  <si>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</si>
  <si>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</si>
  <si>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</si>
  <si>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</si>
  <si>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</si>
  <si>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</si>
  <si>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</si>
  <si>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</si>
  <si>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</si>
  <si>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</si>
  <si>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</si>
  <si>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</si>
  <si>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</si>
  <si>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</si>
  <si>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</si>
  <si>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</si>
  <si>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</si>
  <si>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</si>
  <si>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</si>
  <si>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</si>
  <si>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</si>
  <si>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</si>
  <si>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</si>
  <si>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</si>
  <si>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</si>
  <si>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</si>
  <si>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</si>
  <si>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</si>
  <si>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</si>
  <si>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</si>
  <si>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</si>
  <si>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</si>
  <si>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</si>
  <si>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</si>
  <si>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</si>
  <si>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</si>
  <si>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</si>
  <si>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</si>
  <si>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</si>
  <si>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</si>
  <si>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</si>
  <si>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</si>
  <si>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</si>
  <si>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</si>
  <si>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</si>
  <si>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</si>
  <si>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</si>
  <si>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</si>
  <si>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</si>
  <si>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</si>
  <si>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</si>
  <si>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</si>
  <si>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</si>
  <si>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</si>
  <si>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</si>
  <si>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</si>
  <si>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</si>
  <si>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</si>
  <si>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</si>
  <si>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</si>
  <si>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</si>
  <si>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</si>
  <si>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</si>
  <si>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</si>
  <si>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</si>
  <si>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</si>
  <si>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</si>
  <si>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</si>
  <si>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</si>
  <si>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</si>
  <si>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</si>
  <si>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</si>
  <si>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</si>
  <si>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</si>
  <si>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</si>
  <si>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</si>
  <si>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</si>
  <si>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</si>
  <si>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</si>
  <si>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</si>
  <si>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</si>
  <si>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</si>
  <si>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</si>
  <si>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</si>
  <si>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</si>
  <si>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</si>
  <si>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</si>
  <si>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</si>
  <si>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</si>
  <si>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</si>
  <si>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</si>
  <si>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</si>
  <si>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</si>
  <si>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</si>
  <si>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</si>
  <si>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</si>
  <si>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</si>
  <si>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</si>
  <si>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</si>
  <si>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</si>
  <si>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</si>
  <si>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</si>
  <si>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</si>
  <si>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</si>
  <si>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</si>
  <si>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</si>
  <si>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</si>
  <si>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</si>
  <si>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</si>
  <si>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</si>
  <si>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</si>
  <si>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</si>
  <si>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</si>
  <si>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</si>
  <si>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</si>
  <si>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</si>
  <si>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</si>
  <si>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</si>
  <si>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</si>
  <si>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</si>
  <si>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</si>
  <si>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</si>
  <si>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</si>
  <si>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</si>
  <si>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</si>
  <si>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</si>
  <si>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</si>
  <si>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</si>
  <si>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</si>
  <si>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</si>
  <si>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</si>
  <si>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</si>
  <si>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</si>
  <si>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</si>
  <si>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</si>
  <si>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</si>
  <si>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</si>
  <si>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</si>
  <si>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</si>
  <si>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</si>
  <si>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</si>
  <si>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</si>
  <si>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</si>
  <si>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</si>
  <si>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</si>
  <si>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</si>
  <si>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</si>
  <si>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</si>
  <si>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</si>
  <si>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</si>
  <si>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</si>
  <si>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</si>
  <si>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</si>
  <si>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</si>
  <si>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</si>
  <si>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</si>
  <si>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</si>
  <si>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</si>
  <si>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</si>
  <si>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</si>
  <si>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</si>
  <si>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</si>
  <si>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</si>
  <si>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</si>
  <si>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</si>
  <si>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</si>
  <si>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</si>
  <si>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</si>
  <si>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</si>
  <si>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</si>
  <si>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</si>
  <si>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</si>
  <si>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</si>
  <si>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</si>
  <si>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</si>
  <si>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</si>
  <si>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</si>
  <si>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</si>
  <si>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</si>
  <si>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</si>
  <si>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</si>
  <si>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</si>
  <si>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</si>
  <si>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</si>
  <si>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</si>
  <si>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</si>
  <si>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</si>
  <si>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</si>
  <si>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</si>
  <si>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</si>
  <si>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</si>
  <si>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</si>
  <si>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</si>
  <si>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</si>
  <si>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</si>
  <si>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</si>
  <si>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</si>
  <si>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</si>
  <si>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</si>
  <si>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</si>
  <si>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</si>
  <si>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</si>
  <si>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</si>
  <si>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</si>
  <si>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</si>
  <si>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</si>
  <si>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</si>
  <si>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</si>
  <si>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</si>
  <si>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</si>
  <si>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</si>
  <si>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</si>
  <si>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</si>
  <si>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</si>
  <si>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</si>
  <si>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</si>
  <si>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</si>
  <si>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</si>
  <si>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</si>
  <si>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</si>
  <si>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</si>
  <si>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</si>
  <si>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</si>
  <si>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</si>
  <si>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</si>
  <si>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</si>
  <si>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</si>
  <si>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</si>
  <si>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</si>
  <si>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</si>
  <si>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</si>
  <si>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</si>
  <si>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</si>
  <si>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</si>
  <si>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</si>
  <si>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</si>
  <si>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</si>
  <si>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</si>
  <si>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</si>
  <si>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</si>
  <si>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</si>
  <si>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</si>
  <si>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</si>
  <si>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</si>
  <si>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</si>
  <si>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</si>
  <si>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</si>
  <si>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</si>
  <si>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</si>
  <si>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</si>
  <si>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</si>
  <si>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</si>
  <si>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</si>
  <si>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</si>
  <si>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</si>
  <si>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</si>
  <si>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</si>
  <si>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</si>
  <si>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</si>
  <si>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</si>
  <si>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</si>
  <si>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</si>
  <si>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</si>
  <si>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</si>
  <si>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</si>
  <si>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</si>
  <si>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</si>
  <si>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</si>
  <si>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</si>
  <si>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</si>
  <si>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</si>
  <si>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</si>
  <si>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</si>
  <si>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</si>
  <si>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</si>
  <si>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</si>
  <si>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</si>
  <si>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</si>
  <si>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</si>
  <si>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</si>
  <si>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</si>
  <si>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</si>
  <si>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</si>
  <si>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</si>
  <si>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</si>
  <si>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</si>
  <si>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</si>
  <si>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</si>
  <si>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</si>
  <si>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</si>
  <si>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</si>
  <si>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</si>
  <si>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</si>
  <si>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</si>
  <si>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</si>
  <si>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</si>
  <si>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</si>
  <si>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</si>
  <si>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</si>
  <si>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</si>
  <si>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</si>
  <si>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</si>
  <si>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</si>
  <si>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</si>
  <si>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</si>
  <si>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</si>
  <si>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</si>
  <si>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</si>
  <si>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</si>
  <si>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</si>
  <si>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</si>
  <si>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</si>
  <si>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</si>
  <si>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</si>
  <si>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</si>
  <si>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</si>
  <si>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</si>
  <si>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</si>
  <si>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</si>
  <si>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</si>
  <si>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</si>
  <si>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</si>
  <si>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</si>
  <si>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</si>
  <si>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</si>
  <si>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</si>
  <si>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</si>
  <si>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</si>
  <si>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</si>
  <si>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</si>
  <si>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</si>
  <si>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</si>
  <si>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</si>
  <si>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</si>
  <si>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</si>
  <si>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</si>
  <si>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</si>
  <si>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</si>
  <si>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</si>
  <si>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</si>
  <si>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</si>
  <si>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</si>
  <si>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</si>
  <si>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</si>
  <si>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</si>
  <si>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</si>
  <si>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</si>
  <si>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</si>
  <si>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</si>
  <si>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</si>
  <si>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</si>
  <si>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</si>
  <si>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</si>
  <si>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</si>
  <si>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</si>
  <si>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</si>
  <si>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</si>
  <si>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</si>
  <si>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</si>
  <si>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</si>
  <si>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</si>
  <si>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</si>
  <si>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</si>
  <si>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</si>
  <si>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</si>
  <si>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</si>
  <si>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</si>
  <si>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</si>
  <si>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</si>
  <si>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</si>
  <si>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</si>
  <si>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</si>
  <si>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</si>
  <si>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</si>
  <si>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</si>
  <si>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</si>
  <si>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</si>
  <si>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</si>
  <si>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</si>
  <si>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</si>
  <si>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</si>
  <si>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</si>
  <si>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</si>
  <si>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</si>
  <si>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</si>
  <si>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</si>
  <si>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</si>
  <si>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</si>
  <si>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</si>
  <si>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</si>
  <si>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</si>
  <si>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</si>
  <si>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</si>
  <si>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</si>
  <si>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</si>
  <si>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</si>
  <si>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</si>
  <si>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</si>
  <si>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</si>
  <si>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</si>
  <si>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</si>
  <si>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</si>
  <si>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</si>
  <si>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</si>
  <si>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</si>
  <si>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</si>
  <si>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</si>
  <si>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</si>
  <si>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</si>
  <si>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</si>
  <si>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</si>
  <si>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</si>
  <si>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</si>
  <si>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</si>
  <si>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</si>
  <si>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</si>
  <si>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</si>
  <si>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</si>
  <si>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</si>
  <si>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</si>
  <si>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</si>
  <si>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</si>
  <si>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</si>
  <si>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</si>
  <si>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</si>
  <si>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</si>
  <si>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</si>
  <si>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</si>
  <si>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</si>
  <si>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</si>
  <si>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</si>
  <si>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</si>
  <si>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</si>
  <si>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</si>
  <si>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</si>
  <si>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</si>
  <si>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</si>
  <si>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</si>
  <si>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</si>
  <si>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</si>
  <si>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</si>
  <si>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</si>
  <si>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</si>
  <si>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</si>
  <si>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</si>
  <si>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</si>
  <si>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</si>
  <si>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</si>
  <si>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</si>
  <si>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</si>
  <si>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</si>
  <si>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</si>
  <si>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</si>
  <si>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</si>
  <si>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</si>
  <si>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</si>
  <si>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</si>
  <si>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</si>
  <si>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</si>
  <si>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</si>
  <si>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</si>
  <si>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</si>
  <si>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</si>
  <si>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</si>
  <si>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</si>
  <si>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</si>
  <si>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</si>
  <si>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</si>
  <si>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</si>
  <si>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</si>
  <si>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</si>
  <si>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</si>
  <si>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</si>
  <si>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</si>
  <si>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</si>
  <si>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</si>
  <si>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</si>
  <si>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</si>
  <si>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</si>
  <si>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</si>
  <si>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</si>
  <si>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</si>
  <si>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</si>
  <si>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</si>
  <si>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</si>
  <si>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</si>
  <si>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</si>
  <si>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</si>
  <si>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</si>
  <si>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</si>
  <si>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</si>
  <si>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</si>
  <si>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</si>
  <si>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</si>
  <si>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</si>
  <si>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</si>
  <si>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</si>
  <si>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</si>
  <si>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</si>
  <si>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</si>
  <si>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</si>
  <si>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</si>
  <si>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</si>
  <si>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</si>
  <si>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</si>
  <si>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</si>
  <si>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</si>
  <si>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</si>
  <si>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</si>
  <si>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</si>
  <si>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</si>
  <si>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</si>
  <si>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</si>
  <si>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</si>
  <si>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</si>
  <si>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</si>
  <si>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</si>
  <si>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</si>
  <si>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</si>
  <si>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</si>
  <si>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</si>
  <si>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</si>
  <si>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</si>
  <si>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</si>
  <si>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</si>
  <si>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</si>
  <si>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</si>
  <si>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</si>
  <si>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</si>
  <si>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</si>
  <si>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</si>
  <si>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</si>
  <si>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</si>
  <si>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</si>
  <si>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</si>
  <si>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</si>
  <si>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</si>
  <si>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</si>
  <si>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</si>
  <si>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</si>
  <si>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</si>
  <si>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</si>
  <si>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</si>
  <si>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</si>
  <si>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</si>
  <si>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</si>
  <si>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</si>
  <si>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</si>
  <si>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</si>
  <si>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</si>
  <si>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</si>
  <si>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</si>
  <si>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</si>
  <si>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</si>
  <si>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</si>
  <si>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</si>
  <si>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</si>
  <si>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</si>
  <si>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</si>
  <si>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</si>
  <si>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</si>
  <si>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</si>
  <si>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</si>
  <si>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</si>
  <si>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</si>
  <si>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</si>
  <si>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</si>
  <si>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</si>
  <si>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</si>
  <si>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</si>
  <si>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</si>
  <si>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</si>
  <si>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</si>
  <si>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</si>
  <si>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</si>
  <si>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</si>
  <si>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</si>
  <si>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</si>
  <si>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</si>
  <si>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</si>
  <si>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</si>
  <si>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</si>
  <si>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</si>
  <si>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</si>
  <si>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</si>
  <si>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</si>
  <si>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</si>
  <si>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</si>
  <si>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</si>
  <si>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</si>
  <si>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</si>
  <si>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</si>
  <si>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</si>
  <si>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</si>
  <si>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</si>
  <si>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</si>
  <si>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</si>
  <si>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</si>
  <si>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</si>
  <si>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</si>
  <si>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</si>
  <si>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</si>
  <si>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</si>
  <si>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</si>
  <si>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</si>
  <si>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</si>
  <si>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</si>
  <si>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</si>
  <si>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</si>
  <si>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</si>
  <si>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</si>
  <si>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</si>
  <si>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</si>
  <si>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</si>
  <si>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</si>
  <si>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</si>
  <si>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</si>
  <si>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</si>
  <si>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</si>
  <si>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</si>
  <si>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</si>
  <si>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</si>
  <si>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</si>
  <si>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</si>
  <si>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</si>
  <si>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</si>
  <si>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</si>
  <si>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</si>
  <si>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</si>
  <si>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</si>
  <si>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</si>
  <si>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</si>
  <si>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</si>
  <si>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</si>
  <si>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</si>
  <si>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</si>
  <si>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</si>
  <si>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</si>
  <si>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</si>
  <si>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</si>
  <si>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</si>
  <si>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</si>
  <si>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</si>
  <si>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</si>
  <si>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</si>
  <si>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</si>
  <si>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</si>
  <si>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</si>
  <si>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</si>
  <si>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</si>
  <si>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</si>
  <si>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</si>
  <si>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</si>
  <si>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</si>
  <si>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</si>
  <si>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</si>
  <si>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</si>
  <si>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</si>
  <si>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</si>
  <si>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</si>
  <si>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</si>
  <si>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</si>
  <si>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</si>
  <si>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</si>
  <si>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</si>
  <si>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</si>
  <si>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</si>
  <si>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</si>
  <si>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</si>
  <si>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</si>
  <si>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</si>
  <si>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</si>
  <si>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</si>
  <si>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</si>
  <si>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</si>
  <si>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</si>
  <si>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</si>
  <si>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</si>
  <si>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</si>
  <si>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</si>
  <si>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</si>
  <si>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</si>
  <si>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</si>
  <si>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</si>
  <si>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</si>
  <si>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</si>
  <si>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</si>
  <si>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</si>
  <si>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</si>
  <si>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</si>
  <si>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</si>
  <si>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</si>
  <si>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</si>
  <si>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</si>
  <si>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</si>
  <si>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</si>
  <si>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</si>
  <si>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</si>
  <si>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</si>
  <si>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</si>
  <si>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</si>
  <si>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</si>
  <si>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</si>
  <si>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</si>
  <si>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</si>
  <si>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</si>
  <si>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</si>
  <si>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</si>
  <si>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</si>
  <si>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</si>
  <si>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</si>
  <si>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</si>
  <si>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</si>
  <si>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</si>
  <si>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</si>
  <si>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</si>
  <si>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</si>
  <si>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</si>
  <si>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</si>
  <si>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</si>
  <si>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</si>
  <si>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</si>
  <si>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</si>
  <si>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</si>
  <si>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</si>
  <si>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</si>
  <si>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</si>
  <si>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</si>
  <si>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</si>
  <si>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</si>
  <si>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</si>
  <si>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</si>
  <si>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</si>
  <si>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</si>
  <si>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</si>
  <si>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</si>
  <si>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</si>
  <si>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</si>
  <si>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</si>
  <si>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</si>
  <si>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</si>
  <si>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</si>
  <si>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</si>
  <si>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</si>
  <si>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</si>
  <si>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</si>
  <si>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</si>
  <si>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</si>
  <si>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</si>
  <si>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</si>
  <si>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</si>
  <si>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</si>
  <si>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</si>
  <si>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</si>
  <si>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</si>
  <si>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</si>
  <si>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</si>
  <si>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</si>
  <si>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</si>
  <si>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</si>
  <si>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</si>
  <si>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</si>
  <si>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</si>
  <si>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</si>
  <si>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</si>
  <si>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</si>
  <si>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</si>
  <si>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</si>
  <si>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</si>
  <si>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</si>
  <si>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</si>
  <si>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</si>
  <si>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</si>
  <si>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</si>
  <si>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</si>
  <si>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</si>
  <si>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</si>
  <si>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</si>
  <si>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</si>
  <si>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</si>
  <si>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</si>
  <si>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</si>
  <si>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</si>
  <si>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</si>
  <si>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</si>
  <si>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</si>
  <si>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</si>
  <si>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</si>
  <si>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</si>
  <si>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</si>
  <si>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</si>
  <si>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</si>
  <si>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</si>
  <si>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</si>
  <si>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</si>
  <si>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</si>
  <si>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</si>
  <si>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</si>
  <si>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</si>
  <si>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</si>
  <si>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</si>
  <si>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</si>
  <si>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</si>
  <si>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</si>
  <si>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</si>
  <si>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</si>
  <si>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</si>
  <si>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</si>
  <si>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</si>
  <si>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</si>
  <si>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</si>
  <si>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</si>
  <si>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</si>
  <si>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</si>
  <si>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</si>
  <si>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</si>
  <si>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</si>
  <si>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</si>
  <si>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</si>
  <si>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</si>
  <si>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</si>
  <si>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</si>
  <si>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</si>
  <si>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</si>
  <si>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</si>
  <si>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</si>
  <si>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</si>
  <si>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</si>
  <si>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</si>
  <si>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</si>
  <si>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</si>
  <si>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</si>
  <si>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</si>
  <si>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</si>
  <si>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</si>
  <si>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</si>
  <si>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</si>
  <si>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</si>
  <si>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</si>
  <si>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</si>
  <si>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</si>
  <si>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</si>
  <si>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</si>
  <si>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</si>
  <si>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</si>
  <si>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</si>
  <si>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</si>
  <si>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</si>
  <si>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</si>
  <si>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</si>
  <si>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</si>
  <si>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</si>
  <si>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</si>
  <si>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</si>
  <si>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</si>
  <si>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</si>
  <si>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</si>
  <si>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</si>
  <si>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</si>
  <si>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</si>
  <si>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</si>
  <si>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</si>
  <si>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</si>
  <si>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</si>
  <si>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</si>
  <si>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</si>
  <si>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</si>
  <si>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</si>
  <si>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</si>
  <si>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</si>
  <si>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</si>
  <si>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</si>
  <si>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</si>
  <si>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</si>
  <si>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</si>
  <si>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</si>
  <si>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</si>
  <si>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</si>
  <si>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</si>
  <si>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</si>
  <si>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</si>
  <si>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</si>
  <si>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</si>
  <si>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</si>
  <si>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</si>
  <si>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</si>
  <si>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</si>
  <si>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</si>
  <si>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</si>
  <si>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</si>
  <si>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</si>
  <si>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</si>
  <si>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</si>
  <si>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</si>
  <si>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</si>
  <si>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</si>
  <si>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</si>
  <si>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</si>
  <si>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</si>
  <si>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</si>
  <si>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</si>
  <si>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</si>
  <si>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</si>
  <si>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</si>
  <si>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</si>
  <si>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</si>
  <si>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</si>
  <si>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</si>
  <si>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</si>
  <si>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</si>
  <si>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</si>
  <si>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</si>
  <si>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</si>
  <si>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</si>
  <si>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</si>
  <si>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</si>
  <si>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</si>
  <si>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</si>
  <si>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</si>
  <si>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</si>
  <si>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</si>
  <si>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</si>
  <si>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</si>
  <si>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</si>
  <si>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</si>
  <si>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</si>
  <si>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</si>
  <si>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</si>
  <si>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</si>
  <si>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</si>
  <si>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</si>
  <si>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</si>
  <si>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</si>
  <si>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</si>
  <si>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</si>
  <si>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</si>
  <si>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</si>
  <si>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</si>
  <si>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</si>
  <si>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</si>
  <si>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</si>
  <si>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</si>
  <si>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</si>
  <si>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</si>
  <si>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</si>
  <si>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</si>
  <si>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</si>
  <si>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</si>
  <si>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</si>
  <si>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</si>
  <si>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</si>
  <si>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</si>
  <si>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</si>
  <si>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</si>
  <si>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</si>
  <si>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</si>
  <si>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</si>
  <si>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</si>
  <si>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</si>
  <si>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</si>
  <si>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</si>
  <si>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</si>
  <si>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</si>
  <si>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</si>
  <si>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</si>
  <si>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</si>
  <si>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</si>
  <si>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</si>
  <si>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</si>
  <si>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</si>
  <si>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</si>
  <si>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</si>
  <si>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</si>
  <si>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</si>
  <si>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</si>
  <si>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</si>
  <si>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</si>
  <si>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</si>
  <si>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</si>
  <si>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</si>
  <si>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</si>
  <si>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</si>
  <si>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</si>
  <si>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</si>
  <si>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</si>
  <si>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</si>
  <si>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</si>
  <si>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</si>
  <si>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</si>
  <si>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</si>
  <si>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</si>
  <si>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</si>
  <si>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</si>
  <si>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</si>
  <si>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</si>
  <si>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</si>
  <si>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</si>
  <si>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</si>
  <si>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</si>
  <si>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</si>
  <si>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</si>
  <si>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</si>
  <si>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</si>
  <si>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</si>
  <si>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</si>
  <si>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</si>
  <si>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</si>
  <si>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</si>
  <si>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</si>
  <si>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</si>
  <si>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</si>
  <si>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</si>
  <si>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</si>
  <si>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</si>
  <si>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</si>
  <si>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</si>
  <si>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</si>
  <si>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</si>
  <si>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</si>
  <si>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</si>
  <si>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</si>
  <si>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</si>
  <si>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</si>
  <si>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</si>
  <si>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</si>
  <si>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</si>
  <si>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</si>
  <si>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</si>
  <si>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</si>
  <si>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</si>
  <si>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</si>
  <si>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</si>
  <si>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</si>
  <si>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</si>
  <si>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</si>
  <si>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</si>
  <si>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</si>
  <si>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</si>
  <si>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</si>
  <si>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</si>
  <si>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</si>
  <si>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</si>
  <si>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</si>
  <si>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</si>
  <si>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</si>
  <si>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</si>
  <si>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</si>
  <si>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</si>
  <si>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</si>
  <si>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</si>
  <si>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</si>
  <si>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</si>
  <si>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</si>
  <si>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</si>
  <si>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</si>
  <si>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</si>
  <si>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</si>
  <si>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</si>
  <si>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</si>
  <si>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</si>
  <si>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</si>
  <si>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</si>
  <si>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</si>
  <si>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</si>
  <si>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</si>
  <si>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</si>
  <si>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</si>
  <si>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</si>
  <si>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</si>
  <si>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</si>
  <si>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</si>
  <si>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</si>
  <si>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</si>
  <si>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</si>
  <si>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</si>
  <si>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</si>
  <si>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</si>
  <si>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</si>
  <si>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</si>
  <si>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</si>
  <si>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</si>
  <si>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</si>
  <si>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</si>
  <si>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</si>
  <si>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</si>
  <si>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</si>
  <si>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</si>
  <si>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</si>
  <si>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</si>
  <si>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</si>
  <si>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</si>
  <si>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</si>
  <si>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</si>
  <si>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</si>
  <si>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</si>
  <si>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</si>
  <si>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</si>
  <si>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</si>
  <si>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</si>
  <si>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</si>
  <si>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</si>
  <si>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</si>
  <si>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</si>
  <si>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</si>
  <si>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</si>
  <si>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</si>
  <si>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</si>
  <si>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</si>
  <si>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</si>
  <si>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</si>
  <si>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</si>
  <si>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</si>
  <si>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</si>
  <si>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</si>
  <si>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</si>
  <si>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</si>
  <si>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</si>
  <si>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</si>
  <si>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</si>
  <si>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</si>
  <si>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</si>
  <si>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</si>
  <si>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</si>
  <si>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</si>
  <si>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</si>
  <si>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</si>
  <si>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</si>
  <si>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</si>
  <si>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</si>
  <si>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</si>
  <si>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</si>
  <si>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</si>
  <si>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</si>
  <si>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</si>
  <si>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</si>
  <si>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</si>
  <si>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</si>
  <si>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</si>
  <si>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</si>
  <si>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</si>
  <si>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</si>
  <si>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</si>
  <si>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</si>
  <si>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</si>
  <si>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</si>
  <si>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</si>
  <si>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</si>
  <si>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</si>
  <si>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</si>
  <si>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</si>
  <si>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</si>
  <si>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</si>
  <si>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</si>
  <si>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</si>
  <si>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</si>
  <si>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</si>
  <si>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</si>
  <si>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</si>
  <si>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</si>
  <si>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</si>
  <si>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</si>
  <si>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</si>
  <si>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</si>
  <si>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</si>
  <si>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</si>
  <si>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</si>
  <si>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</si>
  <si>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</si>
  <si>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</si>
  <si>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</si>
  <si>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</si>
  <si>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</si>
  <si>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</si>
  <si>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</si>
  <si>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</si>
  <si>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</si>
  <si>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</si>
  <si>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</si>
  <si>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</si>
  <si>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</si>
  <si>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</si>
  <si>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</si>
  <si>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</si>
  <si>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</si>
  <si>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</si>
  <si>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</si>
  <si>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</si>
  <si>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</si>
  <si>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</si>
  <si>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</si>
  <si>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</si>
  <si>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</si>
  <si>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</si>
  <si>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</si>
  <si>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</si>
  <si>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</si>
  <si>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</si>
  <si>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</si>
  <si>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</si>
  <si>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</si>
  <si>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</si>
  <si>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</si>
  <si>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</si>
  <si>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</si>
  <si>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</si>
  <si>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</si>
  <si>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</si>
  <si>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</si>
  <si>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</si>
  <si>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</si>
  <si>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</si>
  <si>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</si>
  <si>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</si>
  <si>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</si>
  <si>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</si>
  <si>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</si>
  <si>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</si>
  <si>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</si>
  <si>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</si>
  <si>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</si>
  <si>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</si>
  <si>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</si>
  <si>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</si>
  <si>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</si>
  <si>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</si>
  <si>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</si>
  <si>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</si>
  <si>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</si>
  <si>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</si>
  <si>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</si>
  <si>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</si>
  <si>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</si>
  <si>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</si>
  <si>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</si>
  <si>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</si>
  <si>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</si>
  <si>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</si>
  <si>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</si>
  <si>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</si>
  <si>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</si>
  <si>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</si>
  <si>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</si>
  <si>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</si>
  <si>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</si>
  <si>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</si>
  <si>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</si>
  <si>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</si>
  <si>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</si>
  <si>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</si>
  <si>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</si>
  <si>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</si>
  <si>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</si>
  <si>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</si>
  <si>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</si>
  <si>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</si>
  <si>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</si>
  <si>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</si>
  <si>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</si>
  <si>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</si>
  <si>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</si>
  <si>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</si>
  <si>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</si>
  <si>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</si>
  <si>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</si>
  <si>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</si>
  <si>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</si>
  <si>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</si>
  <si>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</si>
  <si>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</si>
  <si>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</si>
  <si>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</si>
  <si>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</si>
  <si>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</si>
  <si>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</si>
  <si>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</si>
  <si>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</si>
  <si>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</si>
  <si>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</si>
  <si>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</si>
  <si>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</si>
  <si>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</si>
  <si>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</si>
  <si>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</si>
  <si>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</si>
  <si>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</si>
  <si>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</si>
  <si>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</si>
  <si>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</si>
  <si>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</si>
  <si>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</si>
  <si>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</si>
  <si>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</si>
  <si>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</si>
  <si>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</si>
  <si>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</si>
  <si>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</si>
  <si>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</si>
  <si>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</si>
  <si>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</si>
  <si>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</si>
  <si>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</si>
  <si>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</si>
  <si>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</si>
  <si>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</si>
  <si>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</si>
  <si>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</si>
  <si>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</si>
  <si>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</si>
  <si>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</si>
  <si>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</si>
  <si>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</si>
  <si>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</si>
  <si>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</si>
  <si>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</si>
  <si>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</si>
  <si>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</si>
  <si>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</si>
  <si>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</si>
  <si>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</si>
  <si>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</si>
  <si>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</si>
  <si>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</si>
  <si>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</si>
  <si>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</si>
  <si>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</si>
  <si>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</si>
  <si>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</si>
  <si>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</si>
  <si>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</si>
  <si>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</si>
  <si>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</si>
  <si>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</si>
  <si>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</si>
  <si>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</si>
  <si>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</si>
  <si>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</si>
  <si>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</si>
  <si>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</si>
  <si>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</si>
  <si>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</si>
  <si>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</si>
  <si>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</si>
  <si>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</si>
  <si>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</si>
  <si>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</si>
  <si>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</si>
  <si>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</si>
  <si>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</si>
  <si>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</si>
  <si>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</si>
  <si>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</si>
  <si>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</si>
  <si>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</si>
  <si>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</si>
  <si>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</si>
  <si>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</si>
  <si>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</si>
  <si>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</si>
  <si>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</si>
  <si>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</si>
  <si>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</si>
  <si>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</si>
  <si>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</si>
  <si>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</si>
  <si>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</si>
  <si>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</si>
  <si>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</si>
  <si>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</si>
  <si>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</si>
  <si>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</si>
  <si>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</si>
  <si>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</si>
  <si>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</si>
  <si>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</si>
  <si>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</si>
  <si>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</si>
  <si>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</si>
  <si>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</si>
  <si>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</si>
  <si>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</si>
  <si>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</si>
  <si>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</si>
  <si>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</si>
  <si>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</si>
  <si>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</si>
  <si>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</si>
  <si>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</si>
  <si>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</si>
  <si>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</si>
  <si>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</si>
  <si>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</si>
  <si>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</si>
  <si>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</si>
  <si>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</si>
  <si>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</si>
  <si>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</si>
  <si>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</si>
  <si>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</si>
  <si>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</si>
  <si>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</si>
  <si>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</si>
  <si>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</si>
  <si>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</si>
  <si>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</si>
  <si>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</si>
  <si>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</si>
  <si>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</si>
  <si>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</si>
  <si>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</si>
  <si>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</si>
  <si>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</si>
  <si>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</si>
  <si>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</si>
  <si>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</si>
  <si>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</si>
  <si>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</si>
  <si>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</si>
  <si>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</si>
  <si>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</si>
  <si>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</si>
  <si>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</si>
  <si>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</si>
  <si>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</si>
  <si>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</si>
  <si>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</si>
  <si>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</si>
  <si>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</si>
  <si>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</si>
  <si>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</si>
  <si>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</si>
  <si>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</si>
  <si>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</si>
  <si>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</si>
  <si>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</si>
  <si>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</si>
  <si>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</si>
  <si>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</si>
  <si>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</si>
  <si>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</si>
  <si>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</si>
  <si>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</si>
  <si>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</si>
  <si>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</si>
  <si>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</si>
  <si>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</si>
  <si>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</si>
  <si>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</si>
  <si>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</si>
  <si>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</si>
  <si>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</si>
  <si>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</si>
  <si>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</si>
  <si>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</si>
  <si>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</si>
  <si>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</si>
  <si>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</si>
  <si>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</si>
  <si>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</si>
  <si>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</si>
  <si>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</si>
  <si>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</si>
  <si>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</si>
  <si>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</si>
  <si>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</si>
  <si>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</si>
  <si>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</si>
  <si>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</si>
  <si>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</si>
  <si>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</si>
  <si>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</si>
  <si>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</si>
  <si>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</si>
  <si>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</si>
  <si>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</si>
  <si>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</si>
  <si>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</si>
  <si>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</si>
  <si>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</si>
  <si>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</si>
  <si>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</si>
  <si>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</si>
  <si>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</si>
  <si>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</si>
  <si>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</si>
  <si>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</si>
  <si>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</si>
  <si>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</si>
  <si>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</si>
  <si>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</si>
  <si>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</si>
  <si>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</si>
  <si>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</si>
  <si>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</si>
  <si>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</si>
  <si>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</si>
  <si>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</si>
  <si>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</si>
  <si>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</si>
  <si>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</si>
  <si>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</si>
  <si>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</si>
  <si>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</si>
  <si>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</si>
  <si>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</si>
  <si>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</si>
  <si>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</si>
  <si>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</si>
  <si>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</si>
  <si>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</si>
  <si>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</si>
  <si>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</si>
  <si>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</si>
  <si>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</si>
  <si>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</si>
  <si>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</si>
  <si>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</si>
  <si>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</si>
  <si>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</si>
  <si>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</si>
  <si>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</si>
  <si>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</si>
  <si>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</si>
  <si>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</si>
  <si>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</si>
  <si>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</si>
  <si>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</si>
  <si>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</si>
  <si>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</si>
  <si>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</si>
  <si>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</si>
  <si>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</si>
  <si>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</si>
  <si>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</si>
  <si>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</si>
  <si>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</si>
  <si>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</si>
  <si>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</si>
  <si>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</si>
  <si>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</si>
  <si>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</si>
  <si>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</si>
  <si>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</si>
  <si>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</si>
  <si>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</si>
  <si>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</si>
  <si>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</si>
  <si>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</si>
  <si>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</si>
  <si>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</si>
  <si>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</si>
  <si>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</si>
  <si>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</si>
  <si>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</si>
  <si>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</si>
  <si>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</si>
  <si>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</si>
  <si>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</si>
  <si>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</si>
  <si>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</si>
  <si>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</si>
  <si>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</si>
  <si>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</si>
  <si>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</si>
  <si>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</si>
  <si>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</si>
  <si>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</si>
  <si>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</si>
  <si>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</si>
  <si>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</si>
  <si>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</si>
  <si>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</si>
  <si>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</si>
  <si>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</si>
  <si>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</si>
  <si>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</si>
  <si>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</si>
  <si>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</si>
  <si>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</si>
  <si>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</si>
  <si>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</si>
  <si>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</si>
  <si>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</si>
  <si>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</si>
  <si>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</si>
  <si>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</si>
  <si>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</si>
  <si>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</si>
  <si>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</si>
  <si>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</si>
  <si>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</si>
  <si>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</si>
  <si>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</si>
  <si>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</si>
  <si>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</si>
  <si>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</si>
  <si>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</si>
  <si>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</si>
  <si>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</si>
  <si>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</si>
  <si>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</si>
  <si>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</si>
  <si>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</si>
  <si>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</si>
  <si>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</si>
  <si>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</si>
  <si>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</si>
  <si>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</si>
  <si>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</si>
  <si>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</si>
  <si>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</si>
  <si>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</si>
  <si>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</si>
  <si>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</si>
  <si>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</si>
  <si>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</si>
  <si>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</si>
  <si>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</si>
  <si>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</si>
  <si>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</si>
  <si>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</si>
  <si>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</si>
  <si>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</si>
  <si>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</si>
  <si>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</si>
  <si>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</si>
  <si>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</si>
  <si>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</si>
  <si>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</si>
  <si>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</si>
  <si>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</si>
  <si>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</si>
  <si>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</si>
  <si>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</si>
  <si>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</si>
  <si>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</si>
  <si>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</si>
  <si>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</si>
  <si>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</si>
  <si>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</si>
  <si>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</si>
  <si>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</si>
  <si>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</si>
  <si>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</si>
  <si>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</si>
  <si>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</si>
  <si>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</si>
  <si>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</si>
  <si>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</si>
  <si>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</si>
  <si>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</si>
  <si>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</si>
  <si>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</si>
  <si>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</si>
  <si>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</si>
  <si>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</si>
  <si>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</si>
  <si>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</si>
  <si>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</si>
  <si>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</si>
  <si>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</si>
  <si>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</si>
  <si>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</si>
  <si>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</si>
  <si>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</si>
  <si>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</si>
  <si>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</si>
  <si>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</si>
  <si>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</si>
  <si>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</si>
  <si>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</si>
  <si>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</si>
  <si>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</si>
  <si>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</si>
  <si>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</si>
  <si>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</si>
  <si>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</si>
  <si>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</si>
  <si>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</si>
  <si>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</si>
  <si>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</si>
  <si>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</si>
  <si>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</si>
  <si>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</si>
  <si>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</si>
  <si>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</si>
  <si>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</si>
  <si>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</si>
  <si>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</si>
  <si>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</si>
  <si>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</si>
  <si>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</si>
  <si>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</si>
  <si>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</si>
  <si>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</si>
  <si>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</si>
  <si>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</si>
  <si>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</si>
  <si>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</si>
  <si>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</si>
  <si>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</si>
  <si>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</si>
  <si>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</si>
  <si>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</si>
  <si>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</si>
  <si>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</si>
  <si>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</si>
  <si>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</si>
  <si>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</si>
  <si>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</si>
  <si>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</si>
  <si>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</si>
  <si>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</si>
  <si>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</si>
  <si>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</si>
  <si>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</si>
  <si>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</si>
  <si>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</si>
  <si>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</si>
  <si>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</si>
  <si>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</si>
  <si>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</si>
  <si>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</si>
  <si>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</si>
  <si>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</si>
  <si>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</si>
  <si>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</si>
  <si>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</si>
  <si>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</si>
  <si>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</si>
  <si>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</si>
  <si>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</si>
  <si>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</si>
  <si>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</si>
  <si>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</si>
  <si>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</si>
  <si>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</si>
  <si>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</si>
  <si>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</si>
  <si>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</si>
  <si>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</si>
  <si>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</si>
  <si>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</si>
  <si>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</si>
  <si>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</si>
  <si>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</si>
  <si>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</si>
  <si>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</si>
  <si>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</si>
  <si>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</si>
  <si>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</si>
  <si>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</si>
  <si>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</si>
  <si>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</si>
  <si>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</si>
  <si>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</si>
  <si>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</si>
  <si>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</si>
  <si>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</si>
  <si>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</si>
  <si>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</si>
  <si>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</si>
  <si>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</si>
  <si>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</si>
  <si>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</si>
  <si>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</si>
  <si>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</si>
  <si>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</si>
  <si>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</si>
  <si>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</si>
  <si>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</si>
  <si>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</si>
  <si>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</si>
  <si>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</si>
  <si>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</si>
  <si>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</si>
  <si>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</si>
  <si>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</si>
  <si>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</si>
  <si>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</si>
  <si>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</si>
  <si>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</si>
  <si>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</si>
  <si>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</si>
  <si>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</si>
  <si>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</si>
  <si>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</si>
  <si>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</si>
  <si>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</si>
  <si>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</si>
  <si>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</si>
  <si>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</si>
  <si>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</si>
  <si>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</si>
  <si>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</si>
  <si>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</si>
  <si>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</si>
  <si>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</si>
  <si>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</si>
  <si>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</si>
  <si>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</si>
  <si>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</si>
  <si>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</si>
  <si>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</si>
  <si>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</si>
  <si>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</si>
  <si>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</si>
  <si>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</si>
  <si>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</si>
  <si>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</si>
  <si>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</si>
  <si>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</si>
  <si>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</si>
  <si>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</si>
  <si>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</si>
  <si>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</si>
  <si>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</si>
  <si>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</si>
  <si>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</si>
  <si>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</si>
  <si>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</si>
  <si>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</si>
  <si>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</si>
  <si>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</si>
  <si>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</si>
  <si>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</si>
  <si>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</si>
  <si>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</si>
  <si>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</si>
  <si>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</si>
  <si>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</si>
  <si>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</si>
  <si>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</si>
  <si>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</si>
  <si>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</si>
  <si>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</si>
  <si>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</si>
  <si>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</si>
  <si>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</si>
  <si>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</si>
  <si>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</si>
  <si>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</si>
  <si>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</si>
  <si>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</si>
  <si>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</si>
  <si>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</si>
  <si>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</si>
  <si>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</si>
  <si>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</si>
  <si>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</si>
  <si>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</si>
  <si>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</si>
  <si>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</si>
  <si>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</si>
  <si>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</si>
  <si>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</si>
  <si>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</si>
  <si>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</si>
  <si>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</si>
  <si>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</si>
  <si>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</si>
  <si>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</si>
  <si>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</si>
  <si>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</si>
  <si>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</si>
  <si>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</si>
  <si>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</si>
  <si>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</si>
  <si>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</si>
  <si>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</si>
  <si>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</si>
  <si>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</si>
  <si>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</si>
  <si>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</si>
  <si>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</si>
  <si>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</si>
  <si>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</si>
  <si>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</si>
  <si>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</si>
  <si>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</si>
  <si>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</si>
  <si>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</si>
  <si>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</si>
  <si>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</si>
  <si>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</si>
  <si>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</si>
  <si>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</si>
  <si>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</si>
  <si>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</si>
  <si>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</si>
  <si>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</si>
  <si>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</si>
  <si>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</si>
  <si>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</si>
  <si>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</si>
  <si>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</si>
  <si>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</si>
  <si>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</si>
  <si>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</si>
  <si>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</si>
  <si>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</si>
  <si>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</si>
  <si>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</si>
  <si>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</si>
  <si>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</si>
  <si>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</si>
  <si>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</si>
  <si>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</si>
  <si>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</si>
  <si>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</si>
  <si>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</si>
  <si>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</si>
  <si>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</si>
  <si>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</si>
  <si>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</si>
  <si>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</si>
  <si>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</si>
  <si>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</si>
  <si>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</si>
  <si>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</si>
  <si>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</si>
  <si>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</si>
  <si>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</si>
  <si>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</si>
  <si>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</si>
  <si>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</si>
  <si>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</si>
  <si>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</si>
  <si>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</si>
  <si>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</si>
  <si>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</si>
  <si>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</si>
  <si>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</si>
  <si>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</si>
  <si>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</si>
  <si>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</si>
  <si>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</si>
  <si>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</si>
  <si>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</si>
  <si>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</si>
  <si>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</si>
  <si>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</si>
  <si>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</si>
  <si>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</si>
  <si>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</si>
  <si>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</si>
  <si>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</si>
  <si>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</si>
  <si>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</si>
  <si>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</si>
  <si>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</si>
  <si>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</si>
  <si>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</si>
  <si>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</si>
  <si>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</si>
  <si>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</si>
  <si>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</si>
  <si>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</si>
  <si>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</si>
  <si>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</si>
  <si>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</si>
  <si>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</si>
  <si>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</si>
  <si>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</si>
  <si>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</si>
  <si>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</si>
  <si>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</si>
  <si>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</si>
  <si>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</si>
  <si>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</si>
  <si>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</si>
  <si>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</si>
  <si>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</si>
  <si>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</si>
  <si>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</si>
  <si>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</si>
  <si>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</si>
  <si>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</si>
  <si>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</si>
  <si>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</si>
  <si>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</si>
  <si>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</si>
  <si>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</si>
  <si>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</si>
  <si>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</si>
  <si>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</si>
  <si>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</si>
  <si>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</si>
  <si>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</si>
  <si>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</si>
  <si>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</si>
  <si>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</si>
  <si>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</si>
  <si>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</si>
  <si>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</si>
  <si>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</si>
  <si>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</si>
  <si>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</si>
  <si>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</si>
  <si>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</si>
  <si>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</si>
  <si>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</si>
  <si>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</si>
  <si>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</si>
  <si>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</si>
  <si>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</si>
  <si>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</si>
  <si>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</si>
  <si>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</si>
  <si>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</si>
  <si>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</si>
  <si>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</si>
  <si>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</si>
  <si>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</si>
  <si>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</si>
  <si>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</si>
  <si>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</si>
  <si>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</si>
  <si>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</si>
  <si>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</si>
  <si>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</si>
  <si>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</si>
  <si>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</si>
  <si>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</si>
  <si>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</si>
  <si>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</si>
  <si>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</si>
  <si>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</si>
  <si>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</si>
  <si>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</si>
  <si>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</si>
  <si>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</si>
  <si>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</si>
  <si>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</si>
  <si>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</si>
  <si>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</si>
  <si>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</si>
  <si>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</si>
  <si>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</si>
  <si>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</si>
  <si>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</si>
  <si>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</si>
  <si>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</si>
  <si>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</si>
  <si>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</si>
  <si>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</si>
  <si>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</si>
  <si>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</si>
  <si>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</si>
  <si>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</si>
  <si>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</si>
  <si>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</si>
  <si>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</si>
  <si>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</si>
  <si>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</si>
  <si>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</si>
  <si>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</si>
  <si>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</si>
  <si>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</si>
  <si>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</si>
  <si>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</si>
  <si>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</si>
  <si>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</si>
  <si>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</si>
  <si>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</si>
  <si>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</si>
  <si>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</si>
  <si>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</si>
  <si>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</si>
  <si>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</si>
  <si>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</si>
  <si>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</si>
  <si>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</si>
  <si>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</si>
  <si>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</si>
  <si>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</si>
  <si>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</si>
  <si>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</si>
  <si>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</si>
  <si>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</si>
  <si>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</si>
  <si>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</si>
  <si>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</si>
  <si>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</si>
  <si>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</si>
  <si>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</si>
  <si>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</si>
  <si>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</si>
  <si>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</si>
  <si>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</si>
  <si>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</si>
  <si>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</si>
  <si>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</si>
  <si>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</si>
  <si>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</si>
  <si>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</si>
  <si>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</si>
  <si>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</si>
  <si>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</si>
  <si>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</si>
  <si>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</si>
  <si>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</si>
  <si>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</si>
  <si>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</si>
  <si>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</si>
  <si>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</si>
  <si>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</si>
  <si>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</si>
  <si>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</si>
  <si>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</si>
  <si>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</si>
  <si>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</si>
  <si>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</si>
  <si>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</si>
  <si>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</si>
  <si>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</si>
  <si>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</si>
  <si>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</si>
  <si>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</si>
  <si>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</si>
  <si>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</si>
  <si>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</si>
  <si>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</si>
  <si>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</si>
  <si>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</si>
  <si>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</si>
  <si>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</si>
  <si>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</si>
  <si>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</si>
  <si>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</si>
  <si>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</si>
  <si>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</si>
  <si>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</si>
  <si>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</si>
  <si>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</si>
  <si>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</si>
  <si>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</si>
  <si>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</si>
  <si>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</si>
  <si>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</si>
  <si>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</si>
  <si>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</si>
  <si>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</si>
  <si>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</si>
  <si>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</si>
  <si>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</si>
  <si>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</si>
  <si>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</si>
  <si>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</si>
  <si>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</si>
  <si>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</si>
  <si>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</si>
  <si>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</si>
  <si>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</si>
  <si>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</si>
  <si>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</si>
  <si>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</si>
  <si>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</si>
  <si>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</si>
  <si>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</si>
  <si>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</si>
  <si>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</si>
  <si>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</si>
  <si>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</si>
  <si>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</si>
  <si>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</si>
  <si>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</si>
  <si>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</si>
  <si>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</si>
  <si>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</si>
  <si>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</si>
  <si>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</si>
  <si>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</si>
  <si>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</si>
  <si>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</si>
  <si>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</si>
  <si>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</si>
  <si>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</si>
  <si>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</si>
  <si>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</si>
  <si>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</si>
  <si>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</si>
  <si>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</si>
  <si>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</si>
  <si>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</si>
  <si>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</si>
  <si>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</si>
  <si>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</si>
  <si>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</si>
  <si>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</si>
  <si>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</si>
  <si>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</si>
  <si>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</si>
  <si>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</si>
  <si>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</si>
  <si>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</si>
  <si>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</si>
  <si>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</si>
  <si>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</si>
  <si>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</si>
  <si>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</si>
  <si>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</si>
  <si>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</si>
  <si>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</si>
  <si>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</si>
  <si>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</si>
  <si>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</si>
  <si>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</si>
  <si>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</si>
  <si>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</si>
  <si>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</si>
  <si>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</si>
  <si>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</si>
  <si>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</si>
  <si>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</si>
  <si>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</si>
  <si>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</si>
  <si>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</si>
  <si>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</si>
  <si>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</si>
  <si>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</si>
  <si>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</si>
  <si>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</si>
  <si>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</si>
  <si>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</si>
  <si>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</si>
  <si>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</si>
  <si>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</si>
  <si>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</si>
  <si>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</si>
  <si>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</si>
  <si>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</si>
  <si>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</si>
  <si>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</si>
  <si>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</si>
  <si>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</si>
  <si>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</si>
  <si>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</si>
  <si>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</si>
  <si>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</si>
  <si>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</si>
  <si>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</si>
  <si>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</si>
  <si>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</si>
  <si>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</si>
  <si>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</si>
  <si>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</si>
  <si>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</si>
  <si>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</si>
  <si>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</si>
  <si>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</si>
  <si>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</si>
  <si>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</si>
  <si>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</si>
  <si>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</si>
  <si>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</si>
  <si>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</si>
  <si>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</si>
  <si>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</si>
  <si>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</si>
  <si>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</si>
  <si>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</si>
  <si>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</si>
  <si>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</si>
  <si>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</si>
  <si>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</si>
  <si>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</si>
  <si>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</si>
  <si>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</si>
  <si>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</si>
  <si>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</si>
  <si>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</si>
  <si>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</si>
  <si>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</si>
  <si>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</si>
  <si>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</si>
  <si>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</si>
  <si>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</si>
  <si>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</si>
  <si>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</si>
  <si>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</si>
  <si>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</si>
  <si>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</si>
  <si>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</si>
  <si>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</si>
  <si>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</si>
  <si>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</si>
  <si>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</si>
  <si>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</si>
  <si>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</si>
  <si>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</si>
  <si>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</si>
  <si>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</si>
  <si>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</si>
  <si>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</si>
  <si>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</si>
  <si>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</si>
  <si>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</si>
  <si>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</si>
  <si>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</si>
  <si>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</si>
  <si>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</si>
  <si>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</si>
  <si>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</si>
  <si>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</si>
  <si>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</si>
  <si>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</si>
  <si>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</si>
  <si>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</si>
  <si>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</si>
  <si>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</si>
  <si>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</si>
  <si>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</si>
  <si>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</si>
  <si>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</si>
  <si>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</si>
  <si>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</si>
  <si>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</si>
  <si>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</si>
  <si>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</si>
  <si>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</si>
  <si>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</si>
  <si>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</si>
  <si>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</si>
  <si>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</si>
  <si>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</si>
  <si>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</si>
  <si>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</si>
  <si>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</si>
  <si>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</si>
  <si>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</si>
  <si>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</si>
  <si>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</si>
  <si>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</si>
  <si>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</si>
  <si>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</si>
  <si>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</si>
  <si>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</si>
  <si>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</si>
  <si>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</si>
  <si>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</si>
  <si>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</si>
  <si>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</si>
  <si>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</si>
  <si>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</si>
  <si>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</si>
  <si>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</si>
  <si>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</si>
  <si>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</si>
  <si>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</si>
  <si>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</si>
  <si>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</si>
  <si>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</si>
  <si>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</si>
  <si>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</si>
  <si>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</si>
  <si>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</si>
  <si>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</si>
  <si>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</si>
  <si>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</si>
  <si>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</si>
  <si>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</si>
  <si>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</si>
  <si>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</si>
  <si>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</si>
  <si>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</si>
  <si>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</si>
  <si>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</si>
  <si>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</si>
  <si>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</si>
  <si>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</si>
  <si>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</si>
  <si>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</si>
  <si>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</si>
  <si>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</si>
  <si>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</si>
  <si>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</si>
  <si>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</si>
  <si>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</si>
  <si>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</si>
  <si>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</si>
  <si>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</si>
  <si>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</si>
  <si>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</si>
  <si>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</si>
  <si>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</si>
  <si>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</si>
  <si>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</si>
  <si>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</si>
  <si>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</si>
  <si>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</si>
  <si>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</si>
  <si>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</si>
  <si>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</si>
  <si>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</si>
  <si>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</si>
  <si>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</si>
  <si>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</si>
  <si>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</si>
  <si>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</si>
  <si>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</si>
  <si>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</si>
  <si>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</si>
  <si>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</si>
  <si>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</si>
  <si>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</si>
  <si>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</si>
  <si>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</si>
  <si>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</si>
  <si>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</si>
  <si>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</si>
  <si>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</si>
  <si>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</si>
  <si>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</si>
  <si>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</si>
  <si>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</si>
  <si>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</si>
  <si>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</si>
  <si>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</si>
  <si>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</si>
  <si>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</si>
  <si>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</si>
  <si>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</si>
  <si>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</si>
  <si>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</si>
  <si>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</si>
  <si>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</si>
  <si>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</si>
  <si>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</si>
  <si>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</si>
  <si>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</si>
  <si>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</si>
  <si>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</si>
  <si>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</si>
  <si>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</si>
  <si>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</si>
  <si>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</si>
  <si>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</si>
  <si>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</si>
  <si>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</si>
  <si>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</si>
  <si>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</si>
  <si>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</si>
  <si>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</si>
  <si>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</si>
  <si>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</si>
  <si>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</si>
  <si>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</si>
  <si>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</si>
  <si>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</si>
  <si>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</si>
  <si>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</si>
  <si>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</si>
  <si>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</si>
  <si>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</si>
  <si>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</si>
  <si>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</si>
  <si>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</si>
  <si>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</si>
  <si>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</si>
  <si>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</si>
  <si>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</si>
  <si>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</si>
  <si>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</si>
  <si>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</si>
  <si>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</si>
  <si>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</si>
  <si>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</si>
  <si>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</si>
  <si>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</si>
  <si>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</si>
  <si>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</si>
  <si>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</si>
  <si>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</si>
  <si>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</si>
  <si>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</si>
  <si>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</si>
  <si>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</si>
  <si>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</si>
  <si>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</si>
  <si>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</si>
  <si>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</si>
  <si>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</si>
  <si>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</si>
  <si>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</si>
  <si>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</si>
  <si>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</si>
  <si>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</si>
  <si>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</si>
  <si>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</si>
  <si>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</si>
  <si>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</si>
  <si>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</si>
  <si>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</si>
  <si>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</si>
  <si>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</si>
  <si>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</si>
  <si>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</si>
  <si>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</si>
  <si>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</si>
  <si>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</si>
  <si>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</si>
  <si>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</si>
  <si>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</si>
  <si>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</si>
  <si>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</si>
  <si>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</si>
  <si>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</si>
  <si>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</si>
  <si>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</si>
  <si>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</si>
  <si>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</si>
  <si>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</si>
  <si>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</si>
  <si>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</si>
  <si>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</si>
  <si>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</si>
  <si>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</si>
  <si>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</si>
  <si>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</si>
  <si>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</si>
  <si>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</si>
  <si>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</si>
  <si>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</si>
  <si>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</si>
  <si>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</si>
  <si>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</si>
  <si>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</si>
  <si>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</si>
  <si>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</si>
  <si>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</si>
  <si>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</si>
  <si>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</si>
  <si>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</si>
  <si>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</si>
  <si>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</si>
  <si>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</si>
  <si>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</si>
  <si>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</si>
  <si>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</si>
  <si>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</si>
  <si>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</si>
  <si>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</si>
  <si>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</si>
  <si>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</si>
  <si>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</si>
  <si>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</si>
  <si>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</si>
  <si>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</si>
  <si>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</si>
  <si>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</si>
  <si>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</si>
  <si>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</si>
  <si>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</si>
  <si>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</si>
  <si>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</si>
  <si>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</si>
  <si>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</si>
  <si>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</si>
  <si>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</si>
  <si>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</si>
  <si>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</si>
  <si>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</si>
  <si>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</si>
  <si>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</si>
  <si>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</si>
  <si>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</si>
  <si>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</si>
  <si>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</si>
  <si>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</si>
  <si>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</si>
  <si>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</si>
  <si>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</si>
  <si>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</si>
  <si>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</si>
  <si>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</si>
  <si>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</si>
  <si>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</si>
  <si>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</si>
  <si>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</si>
  <si>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</si>
  <si>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</si>
  <si>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</si>
  <si>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</si>
  <si>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</si>
  <si>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</si>
  <si>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</si>
  <si>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</si>
  <si>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</si>
  <si>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</si>
  <si>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</si>
  <si>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</si>
  <si>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</si>
  <si>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</si>
  <si>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</si>
  <si>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</si>
  <si>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</si>
  <si>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</si>
  <si>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</si>
  <si>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</si>
  <si>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</si>
  <si>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</si>
  <si>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</si>
  <si>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</si>
  <si>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</si>
  <si>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</si>
  <si>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</si>
  <si>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</si>
  <si>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</si>
  <si>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</si>
  <si>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</si>
  <si>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</si>
  <si>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</si>
  <si>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</si>
  <si>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</si>
  <si>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</si>
  <si>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</si>
  <si>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</si>
  <si>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</si>
  <si>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</si>
  <si>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</si>
  <si>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</si>
  <si>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</si>
  <si>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</si>
  <si>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</si>
  <si>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</si>
  <si>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</si>
  <si>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</si>
  <si>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</si>
  <si>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</si>
  <si>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</si>
  <si>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</si>
  <si>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</si>
  <si>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</si>
  <si>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</si>
  <si>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</si>
  <si>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</si>
  <si>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</si>
  <si>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</si>
  <si>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</si>
  <si>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</si>
  <si>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</si>
  <si>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</si>
  <si>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</si>
  <si>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</si>
  <si>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</si>
  <si>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</si>
  <si>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</si>
  <si>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</si>
  <si>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</si>
  <si>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</si>
  <si>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</si>
  <si>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</si>
  <si>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</si>
  <si>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</si>
  <si>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</si>
  <si>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</si>
  <si>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</si>
  <si>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</si>
  <si>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</si>
  <si>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</si>
  <si>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</si>
  <si>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</si>
  <si>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</si>
  <si>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</si>
  <si>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</si>
  <si>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</si>
  <si>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</si>
  <si>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</si>
  <si>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</si>
  <si>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</si>
  <si>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</si>
  <si>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</si>
  <si>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</si>
  <si>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</si>
  <si>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</si>
  <si>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</si>
  <si>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</si>
  <si>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</si>
  <si>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</si>
  <si>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</si>
  <si>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</si>
  <si>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</si>
  <si>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</si>
  <si>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</si>
  <si>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</si>
  <si>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</si>
  <si>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</si>
  <si>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</si>
  <si>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</si>
  <si>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</si>
  <si>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</si>
  <si>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</si>
  <si>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</si>
  <si>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</si>
  <si>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</si>
  <si>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</si>
  <si>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</si>
  <si>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</si>
  <si>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</si>
  <si>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</si>
  <si>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</si>
  <si>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</si>
  <si>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</si>
  <si>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</si>
  <si>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</si>
  <si>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</si>
  <si>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</si>
  <si>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</si>
  <si>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</si>
  <si>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</si>
  <si>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</si>
  <si>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</si>
  <si>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</si>
  <si>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</si>
  <si>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</si>
  <si>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</si>
  <si>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</si>
  <si>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</si>
  <si>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</si>
  <si>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</si>
  <si>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</si>
  <si>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</si>
  <si>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</si>
  <si>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</si>
  <si>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</si>
  <si>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</si>
  <si>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</si>
  <si>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</si>
  <si>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</si>
  <si>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</si>
  <si>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</si>
  <si>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</si>
  <si>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</si>
  <si>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</si>
  <si>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</si>
  <si>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</si>
  <si>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</si>
  <si>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</si>
  <si>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</si>
  <si>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</si>
  <si>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</si>
  <si>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</si>
  <si>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</si>
  <si>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</si>
  <si>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</si>
  <si>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</si>
  <si>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</si>
  <si>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</si>
  <si>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</si>
  <si>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</si>
  <si>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</si>
  <si>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</si>
  <si>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</si>
  <si>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</si>
  <si>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</si>
  <si>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</si>
  <si>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</si>
  <si>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</si>
  <si>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</si>
  <si>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</si>
  <si>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</si>
  <si>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</si>
  <si>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</si>
  <si>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</si>
  <si>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</si>
  <si>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</si>
  <si>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</si>
  <si>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</si>
  <si>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</si>
  <si>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</si>
  <si>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</si>
  <si>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</si>
  <si>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</si>
  <si>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</si>
  <si>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</si>
  <si>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</si>
  <si>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</si>
  <si>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</si>
  <si>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</si>
  <si>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</si>
  <si>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</si>
  <si>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</si>
  <si>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</si>
  <si>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</si>
  <si>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</si>
  <si>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</si>
  <si>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</si>
  <si>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</si>
  <si>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</si>
  <si>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</si>
  <si>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</si>
  <si>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</si>
  <si>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</si>
  <si>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</si>
  <si>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</si>
  <si>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</si>
  <si>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</si>
  <si>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</si>
  <si>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</si>
  <si>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</si>
  <si>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</si>
  <si>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</si>
  <si>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</si>
  <si>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</si>
  <si>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</si>
  <si>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</si>
  <si>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</si>
  <si>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</si>
  <si>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</si>
  <si>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</si>
  <si>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</si>
  <si>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</si>
  <si>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</si>
  <si>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</si>
  <si>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</si>
  <si>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</si>
  <si>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</si>
  <si>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</si>
  <si>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</si>
  <si>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</si>
  <si>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</si>
  <si>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</si>
  <si>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</si>
  <si>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</si>
  <si>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</si>
  <si>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</si>
  <si>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</si>
  <si>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</si>
  <si>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</si>
  <si>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</si>
  <si>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</si>
  <si>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</si>
  <si>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</si>
  <si>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</si>
  <si>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</si>
  <si>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</si>
  <si>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</si>
  <si>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</si>
  <si>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</si>
  <si>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</si>
  <si>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</si>
  <si>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</si>
  <si>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</si>
  <si>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</si>
  <si>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</si>
  <si>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</si>
  <si>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</si>
  <si>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</si>
  <si>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</si>
  <si>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</si>
  <si>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</si>
  <si>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</si>
  <si>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</si>
  <si>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</si>
  <si>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</si>
  <si>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</si>
  <si>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</si>
  <si>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</si>
  <si>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</si>
  <si>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</si>
  <si>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</si>
  <si>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</si>
  <si>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</si>
  <si>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</si>
  <si>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</si>
  <si>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</si>
  <si>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</si>
  <si>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</si>
  <si>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</si>
  <si>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</si>
  <si>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</si>
  <si>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</si>
  <si>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</si>
  <si>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</si>
  <si>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</si>
  <si>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</si>
  <si>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</si>
  <si>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</si>
  <si>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</si>
  <si>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</si>
  <si>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</si>
  <si>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</si>
  <si>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</si>
  <si>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</si>
  <si>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</si>
  <si>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</si>
  <si>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</si>
  <si>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</si>
  <si>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</si>
  <si>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</si>
  <si>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</si>
  <si>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</si>
  <si>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</si>
  <si>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</si>
  <si>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</si>
  <si>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</si>
  <si>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</si>
  <si>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</si>
  <si>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</si>
  <si>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</si>
  <si>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</si>
  <si>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</si>
  <si>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</si>
  <si>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</si>
  <si>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</si>
  <si>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</si>
  <si>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</si>
  <si>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</si>
  <si>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</si>
  <si>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</si>
  <si>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</si>
  <si>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</si>
  <si>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</si>
  <si>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</si>
  <si>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</si>
  <si>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</si>
  <si>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</si>
  <si>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</si>
  <si>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</si>
  <si>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</si>
  <si>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</si>
  <si>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</si>
  <si>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</si>
  <si>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</si>
  <si>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</si>
  <si>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</si>
  <si>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</si>
  <si>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</si>
  <si>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</si>
  <si>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</si>
  <si>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</si>
  <si>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</si>
  <si>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</si>
  <si>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</si>
  <si>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</si>
  <si>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</si>
  <si>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</si>
  <si>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</si>
  <si>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</si>
  <si>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</si>
  <si>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</si>
  <si>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</si>
  <si>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</si>
  <si>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</si>
  <si>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</si>
  <si>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</si>
  <si>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</si>
  <si>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</si>
  <si>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</si>
  <si>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</si>
  <si>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</si>
  <si>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</si>
  <si>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</si>
  <si>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</si>
  <si>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</si>
  <si>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</si>
  <si>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</si>
  <si>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</si>
  <si>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</si>
  <si>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</si>
  <si>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</si>
  <si>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</si>
  <si>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</si>
  <si>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</si>
  <si>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</si>
  <si>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</si>
  <si>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</si>
  <si>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</si>
  <si>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</si>
  <si>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</si>
  <si>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</si>
  <si>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</si>
  <si>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</si>
  <si>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</si>
  <si>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</si>
  <si>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</si>
  <si>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</si>
  <si>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</si>
  <si>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</si>
  <si>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</si>
  <si>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</si>
  <si>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</si>
  <si>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</si>
  <si>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</si>
  <si>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</si>
  <si>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</si>
  <si>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</si>
  <si>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</si>
  <si>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</si>
  <si>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</si>
  <si>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</si>
  <si>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</si>
  <si>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</si>
  <si>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</si>
  <si>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</si>
  <si>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</si>
  <si>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</si>
  <si>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</si>
  <si>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</si>
  <si>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</si>
  <si>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</si>
  <si>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</si>
  <si>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</si>
  <si>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</si>
  <si>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</si>
  <si>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</si>
  <si>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</si>
  <si>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</si>
  <si>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</si>
  <si>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</si>
  <si>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</si>
  <si>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</si>
  <si>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</si>
  <si>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</si>
  <si>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</si>
  <si>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</si>
  <si>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</si>
  <si>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</si>
  <si>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</si>
  <si>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</si>
  <si>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</si>
  <si>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</si>
  <si>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</si>
  <si>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</si>
  <si>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</si>
  <si>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</si>
  <si>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</si>
  <si>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</si>
  <si>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</si>
  <si>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</si>
  <si>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</si>
  <si>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</si>
  <si>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</si>
  <si>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</si>
  <si>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</si>
  <si>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</si>
  <si>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</si>
  <si>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</si>
  <si>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</si>
  <si>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</si>
  <si>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</si>
  <si>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</si>
  <si>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</si>
  <si>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</si>
  <si>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</si>
  <si>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</si>
  <si>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</si>
  <si>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</si>
  <si>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</si>
  <si>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</si>
  <si>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</si>
  <si>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</si>
  <si>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</si>
  <si>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</si>
  <si>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</si>
  <si>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</si>
  <si>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</si>
  <si>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</si>
  <si>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</si>
  <si>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</si>
  <si>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</si>
  <si>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</si>
  <si>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</si>
  <si>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</si>
  <si>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</si>
  <si>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</si>
  <si>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</si>
  <si>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</si>
  <si>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</si>
  <si>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</si>
  <si>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</si>
  <si>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</si>
  <si>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</si>
  <si>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</si>
  <si>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</si>
  <si>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</si>
  <si>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</si>
  <si>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</si>
  <si>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</si>
  <si>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</si>
  <si>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</si>
  <si>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</si>
  <si>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</si>
  <si>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</si>
  <si>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</si>
  <si>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</si>
  <si>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</si>
  <si>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</si>
  <si>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</si>
  <si>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</si>
  <si>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</si>
  <si>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</si>
  <si>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</si>
  <si>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</si>
  <si>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</si>
  <si>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</si>
  <si>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</si>
  <si>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</si>
  <si>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</si>
  <si>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</si>
  <si>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</si>
  <si>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</si>
  <si>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</si>
  <si>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</si>
  <si>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</si>
  <si>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</si>
  <si>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</si>
  <si>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</si>
  <si>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</si>
  <si>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</si>
  <si>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</si>
  <si>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</si>
  <si>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</si>
  <si>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</si>
  <si>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</si>
  <si>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</si>
  <si>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</si>
  <si>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</si>
  <si>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</si>
  <si>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</si>
  <si>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</si>
  <si>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</si>
  <si>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</si>
  <si>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</si>
  <si>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</si>
  <si>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</si>
  <si>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</si>
  <si>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</si>
  <si>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</si>
  <si>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</si>
  <si>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</si>
  <si>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</si>
  <si>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</si>
  <si>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</si>
  <si>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</si>
  <si>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</si>
  <si>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</si>
  <si>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</si>
  <si>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</si>
  <si>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</si>
  <si>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</si>
  <si>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</si>
  <si>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</si>
  <si>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</si>
  <si>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</si>
  <si>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</si>
  <si>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</si>
  <si>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</si>
  <si>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</si>
  <si>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</si>
  <si>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</si>
  <si>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</si>
  <si>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</si>
  <si>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</si>
  <si>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</si>
  <si>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</si>
  <si>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</si>
  <si>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</si>
  <si>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</si>
  <si>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</si>
  <si>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</si>
  <si>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</si>
  <si>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</si>
  <si>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</si>
  <si>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</si>
  <si>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</si>
  <si>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</si>
  <si>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</si>
  <si>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</si>
  <si>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</si>
  <si>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</si>
  <si>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</si>
  <si>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</si>
  <si>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</si>
  <si>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</si>
  <si>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</si>
  <si>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</si>
  <si>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</si>
  <si>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</si>
  <si>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</si>
  <si>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</si>
  <si>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</si>
  <si>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</si>
  <si>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</si>
  <si>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</si>
  <si>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</si>
  <si>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</si>
  <si>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</si>
  <si>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</si>
  <si>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</si>
  <si>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</si>
  <si>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</si>
  <si>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</si>
  <si>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</si>
  <si>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</si>
  <si>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</si>
  <si>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</si>
  <si>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</si>
  <si>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</si>
  <si>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</si>
  <si>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</si>
  <si>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</si>
  <si>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</si>
  <si>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</si>
  <si>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</si>
  <si>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</si>
  <si>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</si>
  <si>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</si>
  <si>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</si>
  <si>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</si>
  <si>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</si>
  <si>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</si>
  <si>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</si>
  <si>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</si>
  <si>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</si>
  <si>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</si>
  <si>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</si>
  <si>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</si>
  <si>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</si>
  <si>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</si>
  <si>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</si>
  <si>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</si>
  <si>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</si>
  <si>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</si>
  <si>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</si>
  <si>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</si>
  <si>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</si>
  <si>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</si>
  <si>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</si>
  <si>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</si>
  <si>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</si>
  <si>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</si>
  <si>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</si>
  <si>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</si>
  <si>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</si>
  <si>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</si>
  <si>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</si>
  <si>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</si>
  <si>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</si>
  <si>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</si>
  <si>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</si>
  <si>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</si>
  <si>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</si>
  <si>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</si>
  <si>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</si>
  <si>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</si>
  <si>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</si>
  <si>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</si>
  <si>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</si>
  <si>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</si>
  <si>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</si>
  <si>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</si>
  <si>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</si>
  <si>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</si>
  <si>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</si>
  <si>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</si>
  <si>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</si>
  <si>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</si>
  <si>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</si>
  <si>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</si>
  <si>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</si>
  <si>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</si>
  <si>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</si>
  <si>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</si>
  <si>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</si>
  <si>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</si>
  <si>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</si>
  <si>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</si>
  <si>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</si>
  <si>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</si>
  <si>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</si>
  <si>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</si>
  <si>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</si>
  <si>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</si>
  <si>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</si>
  <si>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</si>
  <si>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</si>
  <si>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</si>
  <si>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</si>
  <si>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</si>
  <si>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</si>
  <si>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</si>
  <si>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</si>
  <si>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</si>
  <si>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</si>
  <si>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</si>
  <si>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</si>
  <si>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</si>
  <si>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</si>
  <si>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</si>
  <si>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</si>
  <si>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</si>
  <si>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</si>
  <si>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</si>
  <si>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</si>
  <si>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</si>
  <si>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</si>
  <si>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</si>
  <si>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</si>
  <si>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</si>
  <si>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</si>
  <si>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</si>
  <si>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</si>
  <si>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</si>
  <si>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</si>
  <si>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</si>
  <si>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</si>
  <si>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</si>
  <si>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</si>
  <si>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</si>
  <si>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</si>
  <si>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</si>
  <si>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</si>
  <si>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</si>
  <si>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</si>
  <si>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</si>
  <si>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</si>
  <si>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</si>
  <si>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</si>
  <si>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</si>
  <si>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</si>
  <si>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</si>
  <si>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</si>
  <si>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</si>
  <si>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</si>
  <si>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</si>
  <si>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</si>
  <si>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</si>
  <si>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</si>
  <si>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</si>
  <si>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</si>
  <si>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</si>
  <si>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</si>
  <si>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</si>
  <si>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</si>
  <si>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</si>
  <si>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</si>
  <si>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</si>
  <si>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</si>
  <si>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</si>
  <si>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</si>
  <si>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</si>
  <si>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</si>
  <si>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</si>
  <si>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</si>
  <si>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</si>
  <si>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</si>
  <si>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</si>
  <si>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</si>
  <si>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</si>
  <si>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</si>
  <si>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</si>
  <si>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</si>
  <si>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</si>
  <si>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</si>
  <si>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</si>
  <si>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</si>
  <si>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</si>
  <si>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</si>
  <si>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</si>
  <si>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</si>
  <si>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</si>
  <si>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</si>
  <si>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</si>
  <si>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</si>
  <si>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</si>
  <si>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</si>
  <si>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</si>
  <si>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</si>
  <si>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</si>
  <si>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</si>
  <si>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</si>
  <si>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</si>
  <si>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</si>
  <si>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</si>
  <si>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</si>
  <si>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</si>
  <si>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</si>
  <si>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</si>
  <si>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</si>
  <si>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</si>
  <si>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</si>
  <si>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</si>
  <si>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</si>
  <si>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</si>
  <si>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</si>
  <si>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and price by quarter trend for last 4 years</t>
  </si>
  <si>
    <t>States with highest and lowest all time sales.</t>
  </si>
  <si>
    <t>Sum of Sales</t>
  </si>
  <si>
    <t>Row Labels</t>
  </si>
  <si>
    <t>Grand Total</t>
  </si>
  <si>
    <t>2014</t>
  </si>
  <si>
    <t>Qtr1</t>
  </si>
  <si>
    <t>Qtr2</t>
  </si>
  <si>
    <t>Qtr3</t>
  </si>
  <si>
    <t>Qtr4</t>
  </si>
  <si>
    <t>2015</t>
  </si>
  <si>
    <t>2016</t>
  </si>
  <si>
    <t>2017</t>
  </si>
  <si>
    <t>Sum of Profit</t>
  </si>
  <si>
    <t>SALES VS PY</t>
  </si>
  <si>
    <t>PROFIT VS PY</t>
  </si>
  <si>
    <t>Column Labels</t>
  </si>
  <si>
    <t>sales by sub category</t>
  </si>
  <si>
    <t>sales by city</t>
  </si>
  <si>
    <t xml:space="preserve">profit by sub category </t>
  </si>
  <si>
    <t>profit by city</t>
  </si>
  <si>
    <t>Sum of Quantity</t>
  </si>
  <si>
    <t>Years (Order Date)</t>
  </si>
  <si>
    <t>Quarters (Order Date)</t>
  </si>
  <si>
    <t>Price</t>
  </si>
  <si>
    <t>Sub Category</t>
  </si>
  <si>
    <t>vs PY</t>
  </si>
  <si>
    <t xml:space="preserve">City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</si>
</sst>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 #,##0.00"/>
    <numFmt numFmtId="165" formatCode="&quot;₹&quot;\ #,##0"/>
    <numFmt numFmtId="166" formatCode="[Color10]0.00%;[Red]0.00%"/>
  </numFmts>
  <fonts count="7" x14ac:knownFonts="1">
    <font>
      <sz val="11"/>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
      <sz val="14"/>
      <color theme="1"/>
      <name val="Calibri"/>
      <family val="2"/>
      <scheme val="minor"/>
    </font>
    <font>
      <sz val="16"/>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right/>
      <top/>
      <bottom style="double">
        <color indexed="64"/>
      </bottom>
      <diagonal/>
    </border>
  </borders>
  <cellStyleXfs count="2">
    <xf numFmtId="0" fontId="0" fillId="0" borderId="0"/>
    <xf numFmtId="9" fontId="1" fillId="0" borderId="0" applyFont="0" applyFill="0" applyBorder="0" applyAlignment="0" applyProtection="0"/>
  </cellStyleXfs>
  <cellXfs count="25">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1" fontId="0" fillId="0" borderId="0" xfId="0" applyNumberFormat="1"/>
    <xf numFmtId="164" fontId="0" fillId="0" borderId="0" xfId="0" applyNumberFormat="1"/>
    <xf numFmtId="165" fontId="0" fillId="0" borderId="0" xfId="0" applyNumberFormat="1"/>
    <xf numFmtId="165" fontId="4" fillId="0" borderId="0" xfId="0" applyNumberFormat="1" applyFont="1"/>
    <xf numFmtId="165" fontId="5" fillId="0" borderId="0" xfId="0" applyNumberFormat="1" applyFont="1"/>
    <xf numFmtId="0" fontId="0" fillId="2" borderId="0" xfId="0" applyFill="1"/>
    <xf numFmtId="0" fontId="2" fillId="2" borderId="0" xfId="0" applyFont="1" applyFill="1"/>
    <xf numFmtId="165" fontId="0" fillId="2" borderId="0" xfId="0" applyNumberFormat="1" applyFill="1"/>
    <xf numFmtId="0" fontId="6" fillId="2" borderId="0" xfId="0" applyFont="1" applyFill="1"/>
    <xf numFmtId="165" fontId="3" fillId="2" borderId="0" xfId="0" applyNumberFormat="1" applyFont="1" applyFill="1"/>
    <xf numFmtId="166" fontId="3" fillId="2" borderId="0" xfId="0" applyNumberFormat="1" applyFont="1" applyFill="1"/>
    <xf numFmtId="166" fontId="3" fillId="2" borderId="0" xfId="1" applyNumberFormat="1" applyFont="1" applyFill="1" applyBorder="1"/>
    <xf numFmtId="0" fontId="4" fillId="2" borderId="0" xfId="0" applyFont="1" applyFill="1"/>
    <xf numFmtId="165" fontId="6" fillId="2" borderId="0" xfId="0" applyNumberFormat="1" applyFont="1" applyFill="1"/>
    <xf numFmtId="0" fontId="6" fillId="2" borderId="1" xfId="0" applyFont="1" applyFill="1" applyBorder="1"/>
    <xf numFmtId="165" fontId="6" fillId="2" borderId="1" xfId="0" applyNumberFormat="1" applyFont="1" applyFill="1" applyBorder="1"/>
    <xf numFmtId="166" fontId="6" fillId="2" borderId="1" xfId="0" applyNumberFormat="1" applyFont="1" applyFill="1" applyBorder="1"/>
    <xf numFmtId="166" fontId="6" fillId="2" borderId="1" xfId="1" applyNumberFormat="1" applyFont="1" applyFill="1" applyBorder="1"/>
    <xf numFmtId="0" fontId="0" fillId="2" borderId="1" xfId="0" applyFill="1" applyBorder="1"/>
    <xf numFmtId="165" fontId="0" fillId="2" borderId="1" xfId="0" applyNumberFormat="1" applyFill="1" applyBorder="1"/>
  </cellXfs>
  <cellStyles count="2">
    <cellStyle name="Normal" xfId="0" builtinId="0"/>
    <cellStyle name="Percent" xfId="1" builtinId="5"/>
  </cellStyles>
  <dxfs count="11">
    <dxf>
      <numFmt numFmtId="165" formatCode="&quot;₹&quot;\ #,##0"/>
    </dxf>
    <dxf>
      <numFmt numFmtId="164" formatCode="&quot;₹&quot;\ #,##0.00"/>
    </dxf>
    <dxf>
      <numFmt numFmtId="2" formatCode="0.00"/>
    </dxf>
    <dxf>
      <numFmt numFmtId="165" formatCode="&quot;₹&quot;\ #,##0"/>
    </dxf>
    <dxf>
      <font>
        <sz val="16"/>
      </font>
    </dxf>
    <dxf>
      <font>
        <sz val="14"/>
      </font>
    </dxf>
    <dxf>
      <numFmt numFmtId="1" formatCode="0"/>
    </dxf>
    <dxf>
      <numFmt numFmtId="1" formatCode="0"/>
    </dxf>
    <dxf>
      <numFmt numFmtId="1" formatCode="0"/>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microsoft.com/office/2007/relationships/slicerCache" Target="slicerCaches/slicerCache9.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07/relationships/slicerCache" Target="slicerCaches/slicerCache8.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tyles" Target="style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Qtrly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 pivots'!$H$47</c:f>
              <c:strCache>
                <c:ptCount val="1"/>
                <c:pt idx="0">
                  <c:v>Sales</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'working pivots'!$F$48:$G$63</c:f>
              <c:multiLvlStrCache>
                <c:ptCount val="16"/>
                <c:lvl>
                  <c:pt idx="0">
                    <c:v>Qtr3</c:v>
                  </c:pt>
                  <c:pt idx="1">
                    <c:v>Qtr1</c:v>
                  </c:pt>
                  <c:pt idx="2">
                    <c:v>Qtr4</c:v>
                  </c:pt>
                  <c:pt idx="3">
                    <c:v>Qtr2</c:v>
                  </c:pt>
                  <c:pt idx="4">
                    <c:v>Qtr4</c:v>
                  </c:pt>
                  <c:pt idx="5">
                    <c:v>Qtr3</c:v>
                  </c:pt>
                  <c:pt idx="6">
                    <c:v>Qtr2</c:v>
                  </c:pt>
                  <c:pt idx="7">
                    <c:v>Qtr1</c:v>
                  </c:pt>
                  <c:pt idx="8">
                    <c:v>Qtr4</c:v>
                  </c:pt>
                  <c:pt idx="9">
                    <c:v>Qtr2</c:v>
                  </c:pt>
                  <c:pt idx="10">
                    <c:v>Qtr1</c:v>
                  </c:pt>
                  <c:pt idx="11">
                    <c:v>Qtr3</c:v>
                  </c:pt>
                  <c:pt idx="12">
                    <c:v>Qtr4</c:v>
                  </c:pt>
                  <c:pt idx="13">
                    <c:v>Qtr3</c:v>
                  </c:pt>
                  <c:pt idx="14">
                    <c:v>Qtr2</c:v>
                  </c:pt>
                  <c:pt idx="15">
                    <c:v>Qtr1</c:v>
                  </c:pt>
                </c:lvl>
                <c:lvl>
                  <c:pt idx="0">
                    <c:v>2014</c:v>
                  </c:pt>
                  <c:pt idx="4">
                    <c:v>2015</c:v>
                  </c:pt>
                  <c:pt idx="8">
                    <c:v>2016</c:v>
                  </c:pt>
                  <c:pt idx="12">
                    <c:v>2017</c:v>
                  </c:pt>
                </c:lvl>
              </c:multiLvlStrCache>
            </c:multiLvlStrRef>
          </c:cat>
          <c:val>
            <c:numRef>
              <c:f>'working pivots'!$H$48:$H$63</c:f>
              <c:numCache>
                <c:formatCode>General</c:formatCode>
                <c:ptCount val="16"/>
                <c:pt idx="0">
                  <c:v>3864.5329999999994</c:v>
                </c:pt>
                <c:pt idx="1">
                  <c:v>3832.9160000000011</c:v>
                </c:pt>
                <c:pt idx="2">
                  <c:v>2493.0219999999999</c:v>
                </c:pt>
                <c:pt idx="3">
                  <c:v>2127.998</c:v>
                </c:pt>
                <c:pt idx="4">
                  <c:v>5698.6159999999982</c:v>
                </c:pt>
                <c:pt idx="5">
                  <c:v>4270.119999999999</c:v>
                </c:pt>
                <c:pt idx="6">
                  <c:v>1926.52</c:v>
                </c:pt>
                <c:pt idx="7">
                  <c:v>350.11600000000004</c:v>
                </c:pt>
                <c:pt idx="8">
                  <c:v>8470.4230000000025</c:v>
                </c:pt>
                <c:pt idx="9">
                  <c:v>5492.5829999999996</c:v>
                </c:pt>
                <c:pt idx="10">
                  <c:v>3931.3530000000005</c:v>
                </c:pt>
                <c:pt idx="11">
                  <c:v>3441.275000000001</c:v>
                </c:pt>
                <c:pt idx="12">
                  <c:v>8349.9580000000005</c:v>
                </c:pt>
                <c:pt idx="13">
                  <c:v>7122.6180000000004</c:v>
                </c:pt>
                <c:pt idx="14">
                  <c:v>5597.2169999999987</c:v>
                </c:pt>
                <c:pt idx="15">
                  <c:v>3943.1400000000003</c:v>
                </c:pt>
              </c:numCache>
            </c:numRef>
          </c:val>
          <c:extLst>
            <c:ext xmlns:c16="http://schemas.microsoft.com/office/drawing/2014/chart" uri="{C3380CC4-5D6E-409C-BE32-E72D297353CC}">
              <c16:uniqueId val="{00000000-5B92-4A4D-AA47-87470DF663FA}"/>
            </c:ext>
          </c:extLst>
        </c:ser>
        <c:dLbls>
          <c:showLegendKey val="0"/>
          <c:showVal val="0"/>
          <c:showCatName val="0"/>
          <c:showSerName val="0"/>
          <c:showPercent val="0"/>
          <c:showBubbleSize val="0"/>
        </c:dLbls>
        <c:gapWidth val="219"/>
        <c:axId val="1081791471"/>
        <c:axId val="1525285071"/>
      </c:barChart>
      <c:lineChart>
        <c:grouping val="standard"/>
        <c:varyColors val="0"/>
        <c:ser>
          <c:idx val="1"/>
          <c:order val="1"/>
          <c:tx>
            <c:v>price</c:v>
          </c:tx>
          <c:spPr>
            <a:ln w="34925" cap="rnd">
              <a:solidFill>
                <a:schemeClr val="accent1">
                  <a:tint val="77000"/>
                </a:schemeClr>
              </a:solidFill>
              <a:round/>
            </a:ln>
            <a:effectLst>
              <a:outerShdw blurRad="57150" dist="19050" dir="5400000" algn="ctr" rotWithShape="0">
                <a:srgbClr val="000000">
                  <a:alpha val="63000"/>
                </a:srgbClr>
              </a:outerShdw>
            </a:effectLst>
          </c:spPr>
          <c:marker>
            <c:symbol val="none"/>
          </c:marker>
          <c:val>
            <c:numRef>
              <c:f>'working pivots'!$J$48:$J$63</c:f>
              <c:numCache>
                <c:formatCode>General</c:formatCode>
                <c:ptCount val="16"/>
                <c:pt idx="0">
                  <c:v>20.339647368421051</c:v>
                </c:pt>
                <c:pt idx="1">
                  <c:v>42.119956043956059</c:v>
                </c:pt>
                <c:pt idx="2">
                  <c:v>20.949764705882352</c:v>
                </c:pt>
                <c:pt idx="3">
                  <c:v>17.882336134453784</c:v>
                </c:pt>
                <c:pt idx="4">
                  <c:v>34.747658536585355</c:v>
                </c:pt>
                <c:pt idx="5">
                  <c:v>26.197055214723921</c:v>
                </c:pt>
                <c:pt idx="6">
                  <c:v>17.838148148148147</c:v>
                </c:pt>
                <c:pt idx="7">
                  <c:v>9.4625945945945951</c:v>
                </c:pt>
                <c:pt idx="8">
                  <c:v>30.801538181818191</c:v>
                </c:pt>
                <c:pt idx="9">
                  <c:v>30.179027472527469</c:v>
                </c:pt>
                <c:pt idx="10">
                  <c:v>45.713406976744189</c:v>
                </c:pt>
                <c:pt idx="11">
                  <c:v>17.292839195979905</c:v>
                </c:pt>
                <c:pt idx="12">
                  <c:v>34.361967078189302</c:v>
                </c:pt>
                <c:pt idx="13">
                  <c:v>36.526246153846159</c:v>
                </c:pt>
                <c:pt idx="14">
                  <c:v>25.558068493150678</c:v>
                </c:pt>
                <c:pt idx="15">
                  <c:v>21.314270270270271</c:v>
                </c:pt>
              </c:numCache>
            </c:numRef>
          </c:val>
          <c:smooth val="0"/>
          <c:extLst>
            <c:ext xmlns:c16="http://schemas.microsoft.com/office/drawing/2014/chart" uri="{C3380CC4-5D6E-409C-BE32-E72D297353CC}">
              <c16:uniqueId val="{00000001-5B92-4A4D-AA47-87470DF663FA}"/>
            </c:ext>
          </c:extLst>
        </c:ser>
        <c:dLbls>
          <c:showLegendKey val="0"/>
          <c:showVal val="0"/>
          <c:showCatName val="0"/>
          <c:showSerName val="0"/>
          <c:showPercent val="0"/>
          <c:showBubbleSize val="0"/>
        </c:dLbls>
        <c:marker val="1"/>
        <c:smooth val="0"/>
        <c:axId val="1359425679"/>
        <c:axId val="1597004751"/>
      </c:lineChart>
      <c:catAx>
        <c:axId val="10817914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285071"/>
        <c:crosses val="autoZero"/>
        <c:auto val="1"/>
        <c:lblAlgn val="ctr"/>
        <c:lblOffset val="100"/>
        <c:noMultiLvlLbl val="0"/>
      </c:catAx>
      <c:valAx>
        <c:axId val="1525285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791471"/>
        <c:crosses val="autoZero"/>
        <c:crossBetween val="between"/>
      </c:valAx>
      <c:valAx>
        <c:axId val="159700475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425679"/>
        <c:crosses val="max"/>
        <c:crossBetween val="between"/>
      </c:valAx>
      <c:catAx>
        <c:axId val="1359425679"/>
        <c:scaling>
          <c:orientation val="minMax"/>
        </c:scaling>
        <c:delete val="1"/>
        <c:axPos val="b"/>
        <c:majorTickMark val="none"/>
        <c:minorTickMark val="none"/>
        <c:tickLblPos val="nextTo"/>
        <c:crossAx val="159700475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'working pivots'!$E$68</c:f>
              <c:strCache>
                <c:ptCount val="1"/>
                <c:pt idx="0">
                  <c:v>Sales</c:v>
                </c:pt>
              </c:strCache>
            </c:strRef>
          </c:tx>
          <c:spPr>
            <a:solidFill>
              <a:schemeClr val="accent1"/>
            </a:solidFill>
            <a:ln>
              <a:noFill/>
            </a:ln>
            <a:effectLst/>
            <a:sp3d/>
          </c:spPr>
          <c:invertIfNegative val="0"/>
          <c:cat>
            <c:strRef>
              <c:f>'working pivots'!$D$69:$D$93</c:f>
              <c:strCache>
                <c:ptCount val="25"/>
                <c:pt idx="0">
                  <c:v>California</c:v>
                </c:pt>
                <c:pt idx="1">
                  <c:v>New York</c:v>
                </c:pt>
                <c:pt idx="2">
                  <c:v>Georgia</c:v>
                </c:pt>
                <c:pt idx="3">
                  <c:v>New Jersey</c:v>
                </c:pt>
                <c:pt idx="4">
                  <c:v>Pennsylvania</c:v>
                </c:pt>
                <c:pt idx="5">
                  <c:v>North Carolina</c:v>
                </c:pt>
                <c:pt idx="6">
                  <c:v>Texas</c:v>
                </c:pt>
                <c:pt idx="7">
                  <c:v>Washington</c:v>
                </c:pt>
                <c:pt idx="8">
                  <c:v>Kentucky</c:v>
                </c:pt>
                <c:pt idx="9">
                  <c:v>Missouri</c:v>
                </c:pt>
                <c:pt idx="10">
                  <c:v>Rhode Island</c:v>
                </c:pt>
                <c:pt idx="11">
                  <c:v>Oklahoma</c:v>
                </c:pt>
                <c:pt idx="12">
                  <c:v>Massachusetts</c:v>
                </c:pt>
                <c:pt idx="13">
                  <c:v>Illinois</c:v>
                </c:pt>
                <c:pt idx="14">
                  <c:v>Florida</c:v>
                </c:pt>
                <c:pt idx="15">
                  <c:v>Wisconsin</c:v>
                </c:pt>
                <c:pt idx="16">
                  <c:v>Ohio</c:v>
                </c:pt>
                <c:pt idx="17">
                  <c:v>Minnesota</c:v>
                </c:pt>
                <c:pt idx="18">
                  <c:v>Indiana</c:v>
                </c:pt>
                <c:pt idx="19">
                  <c:v>Montana</c:v>
                </c:pt>
                <c:pt idx="20">
                  <c:v>Virginia</c:v>
                </c:pt>
                <c:pt idx="21">
                  <c:v>Mississippi</c:v>
                </c:pt>
                <c:pt idx="22">
                  <c:v>Michigan</c:v>
                </c:pt>
                <c:pt idx="23">
                  <c:v>Delaware</c:v>
                </c:pt>
                <c:pt idx="24">
                  <c:v>Tennessee</c:v>
                </c:pt>
              </c:strCache>
            </c:strRef>
          </c:cat>
          <c:val>
            <c:numRef>
              <c:f>'working pivots'!$E$69:$E$93</c:f>
              <c:numCache>
                <c:formatCode>"₹"\ #,##0.00</c:formatCode>
                <c:ptCount val="25"/>
                <c:pt idx="0">
                  <c:v>12180.099999999991</c:v>
                </c:pt>
                <c:pt idx="1">
                  <c:v>4254.844000000001</c:v>
                </c:pt>
                <c:pt idx="2">
                  <c:v>3884.11</c:v>
                </c:pt>
                <c:pt idx="3">
                  <c:v>3661.48</c:v>
                </c:pt>
                <c:pt idx="4">
                  <c:v>3330.2329999999993</c:v>
                </c:pt>
                <c:pt idx="5">
                  <c:v>2996.3220000000001</c:v>
                </c:pt>
                <c:pt idx="6">
                  <c:v>2795.889999999999</c:v>
                </c:pt>
                <c:pt idx="7">
                  <c:v>2759.1799999999994</c:v>
                </c:pt>
                <c:pt idx="8">
                  <c:v>2486.38</c:v>
                </c:pt>
                <c:pt idx="9">
                  <c:v>2443.02</c:v>
                </c:pt>
                <c:pt idx="10">
                  <c:v>2439.48</c:v>
                </c:pt>
                <c:pt idx="11">
                  <c:v>2430.54</c:v>
                </c:pt>
                <c:pt idx="12">
                  <c:v>2128.52</c:v>
                </c:pt>
                <c:pt idx="13">
                  <c:v>2105.6059999999998</c:v>
                </c:pt>
                <c:pt idx="14">
                  <c:v>2090.67</c:v>
                </c:pt>
                <c:pt idx="15">
                  <c:v>1917.7499999999998</c:v>
                </c:pt>
                <c:pt idx="16">
                  <c:v>1839.7089999999998</c:v>
                </c:pt>
                <c:pt idx="17">
                  <c:v>1660.85</c:v>
                </c:pt>
                <c:pt idx="18">
                  <c:v>1618.8400000000001</c:v>
                </c:pt>
                <c:pt idx="19">
                  <c:v>1239.1859999999999</c:v>
                </c:pt>
                <c:pt idx="20">
                  <c:v>1234.6999999999998</c:v>
                </c:pt>
                <c:pt idx="21">
                  <c:v>1016.3399999999999</c:v>
                </c:pt>
                <c:pt idx="22">
                  <c:v>964.03499999999997</c:v>
                </c:pt>
                <c:pt idx="23">
                  <c:v>920.62</c:v>
                </c:pt>
                <c:pt idx="24">
                  <c:v>880.02199999999993</c:v>
                </c:pt>
              </c:numCache>
            </c:numRef>
          </c:val>
          <c:extLst>
            <c:ext xmlns:c16="http://schemas.microsoft.com/office/drawing/2014/chart" uri="{C3380CC4-5D6E-409C-BE32-E72D297353CC}">
              <c16:uniqueId val="{00000000-AC19-487A-B582-0F996EA80AF7}"/>
            </c:ext>
          </c:extLst>
        </c:ser>
        <c:dLbls>
          <c:showLegendKey val="0"/>
          <c:showVal val="0"/>
          <c:showCatName val="0"/>
          <c:showSerName val="0"/>
          <c:showPercent val="0"/>
          <c:showBubbleSize val="0"/>
        </c:dLbls>
        <c:gapWidth val="150"/>
        <c:shape val="box"/>
        <c:axId val="1616370063"/>
        <c:axId val="1597028559"/>
        <c:axId val="0"/>
      </c:bar3DChart>
      <c:catAx>
        <c:axId val="16163700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028559"/>
        <c:crosses val="autoZero"/>
        <c:auto val="1"/>
        <c:lblAlgn val="ctr"/>
        <c:lblOffset val="100"/>
        <c:noMultiLvlLbl val="0"/>
      </c:catAx>
      <c:valAx>
        <c:axId val="15970285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37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334181</xdr:colOff>
      <xdr:row>8</xdr:row>
      <xdr:rowOff>9687</xdr:rowOff>
    </xdr:from>
    <xdr:to>
      <xdr:col>5</xdr:col>
      <xdr:colOff>113008</xdr:colOff>
      <xdr:row>12</xdr:row>
      <xdr:rowOff>1615</xdr:rowOff>
    </xdr:to>
    <xdr:sp macro="" textlink="'working pivots'!B5">
      <xdr:nvSpPr>
        <xdr:cNvPr id="19" name="Rectangle: Rounded Corners 18">
          <a:extLst>
            <a:ext uri="{FF2B5EF4-FFF2-40B4-BE49-F238E27FC236}">
              <a16:creationId xmlns:a16="http://schemas.microsoft.com/office/drawing/2014/main" id="{1A2CB3B9-8728-41F9-BB34-701FC8A001E0}"/>
            </a:ext>
          </a:extLst>
        </xdr:cNvPr>
        <xdr:cNvSpPr/>
      </xdr:nvSpPr>
      <xdr:spPr>
        <a:xfrm>
          <a:off x="1561130" y="784602"/>
          <a:ext cx="1619251" cy="766844"/>
        </a:xfrm>
        <a:prstGeom prst="roundRect">
          <a:avLst/>
        </a:prstGeom>
        <a:solidFill>
          <a:srgbClr val="002060"/>
        </a:solidFill>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marL="0" indent="0" algn="ctr"/>
          <a:fld id="{AE87542A-59AA-4681-B7B2-C12B384DFBA0}" type="TxLink">
            <a:rPr lang="en-US" sz="2000" b="0" i="0" u="none" strike="noStrike">
              <a:solidFill>
                <a:schemeClr val="bg1"/>
              </a:solidFill>
              <a:latin typeface="Calibri"/>
              <a:ea typeface="+mn-ea"/>
              <a:cs typeface="Calibri"/>
            </a:rPr>
            <a:pPr marL="0" indent="0" algn="ctr"/>
            <a:t>₹ 7,33,215</a:t>
          </a:fld>
          <a:endParaRPr lang="en-IN" sz="2000" b="0" i="0" u="none" strike="noStrike">
            <a:solidFill>
              <a:schemeClr val="bg1"/>
            </a:solidFill>
            <a:latin typeface="Calibri"/>
            <a:ea typeface="+mn-ea"/>
            <a:cs typeface="Calibri"/>
          </a:endParaRPr>
        </a:p>
      </xdr:txBody>
    </xdr:sp>
    <xdr:clientData/>
  </xdr:twoCellAnchor>
  <xdr:twoCellAnchor>
    <xdr:from>
      <xdr:col>2</xdr:col>
      <xdr:colOff>598299</xdr:colOff>
      <xdr:row>8</xdr:row>
      <xdr:rowOff>20666</xdr:rowOff>
    </xdr:from>
    <xdr:to>
      <xdr:col>5</xdr:col>
      <xdr:colOff>0</xdr:colOff>
      <xdr:row>9</xdr:row>
      <xdr:rowOff>84272</xdr:rowOff>
    </xdr:to>
    <xdr:sp macro="" textlink="">
      <xdr:nvSpPr>
        <xdr:cNvPr id="20" name="TextBox 19">
          <a:extLst>
            <a:ext uri="{FF2B5EF4-FFF2-40B4-BE49-F238E27FC236}">
              <a16:creationId xmlns:a16="http://schemas.microsoft.com/office/drawing/2014/main" id="{08FF0DAD-E103-4323-81E2-CBD85E9638B2}"/>
            </a:ext>
          </a:extLst>
        </xdr:cNvPr>
        <xdr:cNvSpPr txBox="1"/>
      </xdr:nvSpPr>
      <xdr:spPr>
        <a:xfrm>
          <a:off x="1825248" y="795581"/>
          <a:ext cx="1242125" cy="257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cap="none" spc="0">
              <a:ln w="0"/>
              <a:solidFill>
                <a:schemeClr val="bg1"/>
              </a:solidFill>
              <a:effectLst>
                <a:outerShdw blurRad="38100" dist="25400" dir="5400000" algn="ctr" rotWithShape="0">
                  <a:srgbClr val="6E747A">
                    <a:alpha val="43000"/>
                  </a:srgbClr>
                </a:outerShdw>
              </a:effectLst>
            </a:rPr>
            <a:t>Sales Latest Year</a:t>
          </a:r>
        </a:p>
      </xdr:txBody>
    </xdr:sp>
    <xdr:clientData/>
  </xdr:twoCellAnchor>
  <xdr:twoCellAnchor>
    <xdr:from>
      <xdr:col>6</xdr:col>
      <xdr:colOff>177585</xdr:colOff>
      <xdr:row>8</xdr:row>
      <xdr:rowOff>0</xdr:rowOff>
    </xdr:from>
    <xdr:to>
      <xdr:col>8</xdr:col>
      <xdr:colOff>569886</xdr:colOff>
      <xdr:row>11</xdr:row>
      <xdr:rowOff>185657</xdr:rowOff>
    </xdr:to>
    <xdr:sp macro="" textlink="'working pivots'!B4">
      <xdr:nvSpPr>
        <xdr:cNvPr id="22" name="Rectangle: Rounded Corners 21">
          <a:extLst>
            <a:ext uri="{FF2B5EF4-FFF2-40B4-BE49-F238E27FC236}">
              <a16:creationId xmlns:a16="http://schemas.microsoft.com/office/drawing/2014/main" id="{559A8019-3179-45D6-93BD-0EA521F7A0F7}"/>
            </a:ext>
          </a:extLst>
        </xdr:cNvPr>
        <xdr:cNvSpPr/>
      </xdr:nvSpPr>
      <xdr:spPr>
        <a:xfrm>
          <a:off x="3858432" y="774915"/>
          <a:ext cx="1619251" cy="766844"/>
        </a:xfrm>
        <a:prstGeom prst="roundRect">
          <a:avLst/>
        </a:prstGeom>
        <a:solidFill>
          <a:srgbClr val="002060"/>
        </a:solidFill>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marL="0" indent="0" algn="ctr"/>
          <a:fld id="{13C36F52-C9D2-4D68-9501-4CEF49C78123}" type="TxLink">
            <a:rPr lang="en-US" sz="2000" b="0" i="0" u="none" strike="noStrike">
              <a:solidFill>
                <a:schemeClr val="bg1"/>
              </a:solidFill>
              <a:latin typeface="Calibri"/>
              <a:ea typeface="+mn-ea"/>
              <a:cs typeface="Calibri"/>
            </a:rPr>
            <a:pPr marL="0" indent="0" algn="ctr"/>
            <a:t>₹ 6,09,206</a:t>
          </a:fld>
          <a:endParaRPr lang="en-IN" sz="2000" b="0" i="0" u="none" strike="noStrike">
            <a:solidFill>
              <a:schemeClr val="bg1"/>
            </a:solidFill>
            <a:latin typeface="Calibri"/>
            <a:ea typeface="+mn-ea"/>
            <a:cs typeface="Calibri"/>
          </a:endParaRPr>
        </a:p>
      </xdr:txBody>
    </xdr:sp>
    <xdr:clientData/>
  </xdr:twoCellAnchor>
  <xdr:twoCellAnchor>
    <xdr:from>
      <xdr:col>9</xdr:col>
      <xdr:colOff>581187</xdr:colOff>
      <xdr:row>8</xdr:row>
      <xdr:rowOff>8072</xdr:rowOff>
    </xdr:from>
    <xdr:to>
      <xdr:col>12</xdr:col>
      <xdr:colOff>360014</xdr:colOff>
      <xdr:row>12</xdr:row>
      <xdr:rowOff>0</xdr:rowOff>
    </xdr:to>
    <xdr:sp macro="" textlink="'working pivots'!E5">
      <xdr:nvSpPr>
        <xdr:cNvPr id="23" name="Rectangle: Rounded Corners 22">
          <a:extLst>
            <a:ext uri="{FF2B5EF4-FFF2-40B4-BE49-F238E27FC236}">
              <a16:creationId xmlns:a16="http://schemas.microsoft.com/office/drawing/2014/main" id="{D093D3CD-710E-4220-AEAD-162B2AA2CFE2}"/>
            </a:ext>
          </a:extLst>
        </xdr:cNvPr>
        <xdr:cNvSpPr/>
      </xdr:nvSpPr>
      <xdr:spPr>
        <a:xfrm>
          <a:off x="6102458" y="782987"/>
          <a:ext cx="1619251" cy="766844"/>
        </a:xfrm>
        <a:prstGeom prst="roundRect">
          <a:avLst/>
        </a:prstGeom>
        <a:solidFill>
          <a:srgbClr val="002060"/>
        </a:solidFill>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marL="0" indent="0" algn="ctr"/>
          <a:fld id="{7803E074-0152-4639-AC43-47BA6CBBBC0E}" type="TxLink">
            <a:rPr lang="en-US" sz="2000" b="0" i="0" u="none" strike="noStrike">
              <a:solidFill>
                <a:schemeClr val="bg1"/>
              </a:solidFill>
              <a:latin typeface="Calibri"/>
              <a:ea typeface="+mn-ea"/>
              <a:cs typeface="Calibri"/>
            </a:rPr>
            <a:pPr marL="0" indent="0" algn="ctr"/>
            <a:t>20.36%</a:t>
          </a:fld>
          <a:endParaRPr lang="en-IN" sz="2000" b="0" i="0" u="none" strike="noStrike">
            <a:solidFill>
              <a:schemeClr val="bg1"/>
            </a:solidFill>
            <a:latin typeface="Calibri"/>
            <a:ea typeface="+mn-ea"/>
            <a:cs typeface="Calibri"/>
          </a:endParaRPr>
        </a:p>
      </xdr:txBody>
    </xdr:sp>
    <xdr:clientData/>
  </xdr:twoCellAnchor>
  <xdr:twoCellAnchor>
    <xdr:from>
      <xdr:col>13</xdr:col>
      <xdr:colOff>495623</xdr:colOff>
      <xdr:row>8</xdr:row>
      <xdr:rowOff>0</xdr:rowOff>
    </xdr:from>
    <xdr:to>
      <xdr:col>16</xdr:col>
      <xdr:colOff>274450</xdr:colOff>
      <xdr:row>11</xdr:row>
      <xdr:rowOff>185657</xdr:rowOff>
    </xdr:to>
    <xdr:sp macro="" textlink="'working pivots'!C5">
      <xdr:nvSpPr>
        <xdr:cNvPr id="24" name="Rectangle: Rounded Corners 23">
          <a:extLst>
            <a:ext uri="{FF2B5EF4-FFF2-40B4-BE49-F238E27FC236}">
              <a16:creationId xmlns:a16="http://schemas.microsoft.com/office/drawing/2014/main" id="{19962AB4-6A9A-469E-9142-5DB2B6B6EC81}"/>
            </a:ext>
          </a:extLst>
        </xdr:cNvPr>
        <xdr:cNvSpPr/>
      </xdr:nvSpPr>
      <xdr:spPr>
        <a:xfrm>
          <a:off x="8470792" y="774915"/>
          <a:ext cx="1619251" cy="766844"/>
        </a:xfrm>
        <a:prstGeom prst="roundRect">
          <a:avLst/>
        </a:prstGeom>
        <a:solidFill>
          <a:srgbClr val="002060"/>
        </a:solidFill>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marL="0" indent="0" algn="ctr"/>
          <a:fld id="{793891F3-26B7-4EB2-853C-0C4FCA20713A}" type="TxLink">
            <a:rPr lang="en-US" sz="2000" b="0" i="0" u="none" strike="noStrike">
              <a:solidFill>
                <a:schemeClr val="bg1"/>
              </a:solidFill>
              <a:latin typeface="Calibri"/>
              <a:ea typeface="+mn-ea"/>
              <a:cs typeface="Calibri"/>
            </a:rPr>
            <a:pPr marL="0" indent="0" algn="ctr"/>
            <a:t>₹ 93,439</a:t>
          </a:fld>
          <a:endParaRPr lang="en-IN" sz="2000" b="0" i="0" u="none" strike="noStrike">
            <a:solidFill>
              <a:schemeClr val="bg1"/>
            </a:solidFill>
            <a:latin typeface="Calibri"/>
            <a:ea typeface="+mn-ea"/>
            <a:cs typeface="Calibri"/>
          </a:endParaRPr>
        </a:p>
      </xdr:txBody>
    </xdr:sp>
    <xdr:clientData/>
  </xdr:twoCellAnchor>
  <xdr:twoCellAnchor>
    <xdr:from>
      <xdr:col>17</xdr:col>
      <xdr:colOff>0</xdr:colOff>
      <xdr:row>8</xdr:row>
      <xdr:rowOff>8072</xdr:rowOff>
    </xdr:from>
    <xdr:to>
      <xdr:col>19</xdr:col>
      <xdr:colOff>673011</xdr:colOff>
      <xdr:row>12</xdr:row>
      <xdr:rowOff>0</xdr:rowOff>
    </xdr:to>
    <xdr:sp macro="" textlink="'working pivots'!C4">
      <xdr:nvSpPr>
        <xdr:cNvPr id="25" name="Rectangle: Rounded Corners 24">
          <a:extLst>
            <a:ext uri="{FF2B5EF4-FFF2-40B4-BE49-F238E27FC236}">
              <a16:creationId xmlns:a16="http://schemas.microsoft.com/office/drawing/2014/main" id="{53F2E446-0A6D-4CBD-9AE1-639358C6EDC8}"/>
            </a:ext>
          </a:extLst>
        </xdr:cNvPr>
        <xdr:cNvSpPr/>
      </xdr:nvSpPr>
      <xdr:spPr>
        <a:xfrm>
          <a:off x="12314464" y="1563174"/>
          <a:ext cx="1897654" cy="769479"/>
        </a:xfrm>
        <a:prstGeom prst="roundRect">
          <a:avLst/>
        </a:prstGeom>
        <a:solidFill>
          <a:srgbClr val="002060"/>
        </a:solidFill>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marL="0" indent="0" algn="ctr"/>
          <a:fld id="{7F92945B-3712-43A9-9309-35C491A09986}" type="TxLink">
            <a:rPr lang="en-US" sz="2000" b="0" i="0" u="none" strike="noStrike">
              <a:solidFill>
                <a:schemeClr val="bg1"/>
              </a:solidFill>
              <a:latin typeface="Calibri"/>
              <a:ea typeface="+mn-ea"/>
              <a:cs typeface="Calibri"/>
            </a:rPr>
            <a:pPr marL="0" indent="0" algn="ctr"/>
            <a:t>₹ 81,795</a:t>
          </a:fld>
          <a:endParaRPr lang="en-IN" sz="2000" b="0" i="0" u="none" strike="noStrike">
            <a:solidFill>
              <a:schemeClr val="bg1"/>
            </a:solidFill>
            <a:latin typeface="Calibri"/>
            <a:ea typeface="+mn-ea"/>
            <a:cs typeface="Calibri"/>
          </a:endParaRPr>
        </a:p>
      </xdr:txBody>
    </xdr:sp>
    <xdr:clientData/>
  </xdr:twoCellAnchor>
  <xdr:twoCellAnchor>
    <xdr:from>
      <xdr:col>20</xdr:col>
      <xdr:colOff>328087</xdr:colOff>
      <xdr:row>8</xdr:row>
      <xdr:rowOff>8072</xdr:rowOff>
    </xdr:from>
    <xdr:to>
      <xdr:col>23</xdr:col>
      <xdr:colOff>0</xdr:colOff>
      <xdr:row>12</xdr:row>
      <xdr:rowOff>0</xdr:rowOff>
    </xdr:to>
    <xdr:sp macro="" textlink="'working pivots'!F5">
      <xdr:nvSpPr>
        <xdr:cNvPr id="26" name="Rectangle: Rounded Corners 25">
          <a:extLst>
            <a:ext uri="{FF2B5EF4-FFF2-40B4-BE49-F238E27FC236}">
              <a16:creationId xmlns:a16="http://schemas.microsoft.com/office/drawing/2014/main" id="{F938AEE4-F7B3-4D9E-ABB5-9C588422117F}"/>
            </a:ext>
          </a:extLst>
        </xdr:cNvPr>
        <xdr:cNvSpPr/>
      </xdr:nvSpPr>
      <xdr:spPr>
        <a:xfrm>
          <a:off x="14761378" y="1563174"/>
          <a:ext cx="1722704" cy="769479"/>
        </a:xfrm>
        <a:prstGeom prst="roundRect">
          <a:avLst/>
        </a:prstGeom>
        <a:solidFill>
          <a:srgbClr val="002060"/>
        </a:solidFill>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marL="0" indent="0" algn="ctr"/>
          <a:fld id="{1351538A-2D23-486C-915A-713F4DAE03CF}" type="TxLink">
            <a:rPr lang="en-US" sz="2000" b="0" i="0" u="none" strike="noStrike">
              <a:solidFill>
                <a:schemeClr val="bg1"/>
              </a:solidFill>
              <a:latin typeface="Calibri"/>
              <a:ea typeface="+mn-ea"/>
              <a:cs typeface="Calibri"/>
            </a:rPr>
            <a:pPr marL="0" indent="0" algn="ctr"/>
            <a:t>14.24%</a:t>
          </a:fld>
          <a:endParaRPr lang="en-IN" sz="2000" b="0" i="0" u="none" strike="noStrike">
            <a:solidFill>
              <a:schemeClr val="bg1"/>
            </a:solidFill>
            <a:latin typeface="Calibri"/>
            <a:ea typeface="+mn-ea"/>
            <a:cs typeface="Calibri"/>
          </a:endParaRPr>
        </a:p>
      </xdr:txBody>
    </xdr:sp>
    <xdr:clientData/>
  </xdr:twoCellAnchor>
  <xdr:twoCellAnchor>
    <xdr:from>
      <xdr:col>6</xdr:col>
      <xdr:colOff>468178</xdr:colOff>
      <xdr:row>8</xdr:row>
      <xdr:rowOff>41329</xdr:rowOff>
    </xdr:from>
    <xdr:to>
      <xdr:col>8</xdr:col>
      <xdr:colOff>451066</xdr:colOff>
      <xdr:row>9</xdr:row>
      <xdr:rowOff>63609</xdr:rowOff>
    </xdr:to>
    <xdr:sp macro="" textlink="">
      <xdr:nvSpPr>
        <xdr:cNvPr id="27" name="TextBox 26">
          <a:extLst>
            <a:ext uri="{FF2B5EF4-FFF2-40B4-BE49-F238E27FC236}">
              <a16:creationId xmlns:a16="http://schemas.microsoft.com/office/drawing/2014/main" id="{B2AEEFF4-7D51-47B7-97A4-E5147B4FB5E5}"/>
            </a:ext>
          </a:extLst>
        </xdr:cNvPr>
        <xdr:cNvSpPr txBox="1"/>
      </xdr:nvSpPr>
      <xdr:spPr>
        <a:xfrm>
          <a:off x="4149025" y="816244"/>
          <a:ext cx="1209838" cy="216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solidFill>
                <a:schemeClr val="bg1"/>
              </a:solidFill>
            </a:rPr>
            <a:t>Sales Last</a:t>
          </a:r>
          <a:r>
            <a:rPr lang="en-IN" sz="1100" baseline="0">
              <a:solidFill>
                <a:schemeClr val="bg1"/>
              </a:solidFill>
            </a:rPr>
            <a:t> </a:t>
          </a:r>
          <a:r>
            <a:rPr lang="en-IN" sz="1100">
              <a:solidFill>
                <a:schemeClr val="bg1"/>
              </a:solidFill>
            </a:rPr>
            <a:t>Year                </a:t>
          </a:r>
        </a:p>
      </xdr:txBody>
    </xdr:sp>
    <xdr:clientData/>
  </xdr:twoCellAnchor>
  <xdr:twoCellAnchor>
    <xdr:from>
      <xdr:col>10</xdr:col>
      <xdr:colOff>96863</xdr:colOff>
      <xdr:row>8</xdr:row>
      <xdr:rowOff>45850</xdr:rowOff>
    </xdr:from>
    <xdr:to>
      <xdr:col>12</xdr:col>
      <xdr:colOff>400695</xdr:colOff>
      <xdr:row>9</xdr:row>
      <xdr:rowOff>59088</xdr:rowOff>
    </xdr:to>
    <xdr:sp macro="" textlink="">
      <xdr:nvSpPr>
        <xdr:cNvPr id="28" name="TextBox 27">
          <a:extLst>
            <a:ext uri="{FF2B5EF4-FFF2-40B4-BE49-F238E27FC236}">
              <a16:creationId xmlns:a16="http://schemas.microsoft.com/office/drawing/2014/main" id="{3DE09EE2-239B-4D52-9D86-EB7E83E58588}"/>
            </a:ext>
          </a:extLst>
        </xdr:cNvPr>
        <xdr:cNvSpPr txBox="1"/>
      </xdr:nvSpPr>
      <xdr:spPr>
        <a:xfrm>
          <a:off x="6231609" y="820765"/>
          <a:ext cx="1530781" cy="206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solidFill>
                <a:schemeClr val="bg1"/>
              </a:solidFill>
            </a:rPr>
            <a:t>Sales</a:t>
          </a:r>
          <a:r>
            <a:rPr lang="en-IN" sz="1100" baseline="0">
              <a:solidFill>
                <a:schemeClr val="bg1"/>
              </a:solidFill>
            </a:rPr>
            <a:t> Growth vs PY</a:t>
          </a:r>
          <a:endParaRPr lang="en-IN" sz="1100">
            <a:solidFill>
              <a:schemeClr val="bg1"/>
            </a:solidFill>
          </a:endParaRPr>
        </a:p>
      </xdr:txBody>
    </xdr:sp>
    <xdr:clientData/>
  </xdr:twoCellAnchor>
  <xdr:twoCellAnchor>
    <xdr:from>
      <xdr:col>13</xdr:col>
      <xdr:colOff>596362</xdr:colOff>
      <xdr:row>8</xdr:row>
      <xdr:rowOff>45850</xdr:rowOff>
    </xdr:from>
    <xdr:to>
      <xdr:col>16</xdr:col>
      <xdr:colOff>286719</xdr:colOff>
      <xdr:row>9</xdr:row>
      <xdr:rowOff>59088</xdr:rowOff>
    </xdr:to>
    <xdr:sp macro="" textlink="">
      <xdr:nvSpPr>
        <xdr:cNvPr id="29" name="TextBox 28">
          <a:extLst>
            <a:ext uri="{FF2B5EF4-FFF2-40B4-BE49-F238E27FC236}">
              <a16:creationId xmlns:a16="http://schemas.microsoft.com/office/drawing/2014/main" id="{C9BC5BE2-27DA-446A-B025-6FE469F5EC93}"/>
            </a:ext>
          </a:extLst>
        </xdr:cNvPr>
        <xdr:cNvSpPr txBox="1"/>
      </xdr:nvSpPr>
      <xdr:spPr>
        <a:xfrm>
          <a:off x="8571531" y="820765"/>
          <a:ext cx="1530781" cy="206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solidFill>
                <a:schemeClr val="bg1"/>
              </a:solidFill>
            </a:rPr>
            <a:t>Profit</a:t>
          </a:r>
          <a:r>
            <a:rPr lang="en-IN" sz="1100" baseline="0">
              <a:solidFill>
                <a:schemeClr val="bg1"/>
              </a:solidFill>
            </a:rPr>
            <a:t> Lasted Year</a:t>
          </a:r>
        </a:p>
        <a:p>
          <a:pPr algn="l"/>
          <a:endParaRPr lang="en-IN" sz="1100">
            <a:solidFill>
              <a:schemeClr val="bg1"/>
            </a:solidFill>
          </a:endParaRPr>
        </a:p>
      </xdr:txBody>
    </xdr:sp>
    <xdr:clientData/>
  </xdr:twoCellAnchor>
  <xdr:twoCellAnchor>
    <xdr:from>
      <xdr:col>17</xdr:col>
      <xdr:colOff>308491</xdr:colOff>
      <xdr:row>8</xdr:row>
      <xdr:rowOff>0</xdr:rowOff>
    </xdr:from>
    <xdr:to>
      <xdr:col>20</xdr:col>
      <xdr:colOff>0</xdr:colOff>
      <xdr:row>9</xdr:row>
      <xdr:rowOff>13238</xdr:rowOff>
    </xdr:to>
    <xdr:sp macro="" textlink="">
      <xdr:nvSpPr>
        <xdr:cNvPr id="30" name="TextBox 29">
          <a:extLst>
            <a:ext uri="{FF2B5EF4-FFF2-40B4-BE49-F238E27FC236}">
              <a16:creationId xmlns:a16="http://schemas.microsoft.com/office/drawing/2014/main" id="{49460B6E-2DC9-49DA-A669-7E7CA7A825B2}"/>
            </a:ext>
          </a:extLst>
        </xdr:cNvPr>
        <xdr:cNvSpPr txBox="1"/>
      </xdr:nvSpPr>
      <xdr:spPr>
        <a:xfrm>
          <a:off x="12622955" y="1555102"/>
          <a:ext cx="1810336" cy="207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solidFill>
                <a:schemeClr val="bg1"/>
              </a:solidFill>
            </a:rPr>
            <a:t>Profit</a:t>
          </a:r>
          <a:r>
            <a:rPr lang="en-IN" sz="1100" baseline="0">
              <a:solidFill>
                <a:schemeClr val="bg1"/>
              </a:solidFill>
            </a:rPr>
            <a:t> </a:t>
          </a:r>
          <a:r>
            <a:rPr lang="en-IN" sz="1100">
              <a:solidFill>
                <a:schemeClr val="bg1"/>
              </a:solidFill>
            </a:rPr>
            <a:t> Last Year</a:t>
          </a:r>
        </a:p>
      </xdr:txBody>
    </xdr:sp>
    <xdr:clientData/>
  </xdr:twoCellAnchor>
  <xdr:twoCellAnchor>
    <xdr:from>
      <xdr:col>20</xdr:col>
      <xdr:colOff>638949</xdr:colOff>
      <xdr:row>8</xdr:row>
      <xdr:rowOff>0</xdr:rowOff>
    </xdr:from>
    <xdr:to>
      <xdr:col>23</xdr:col>
      <xdr:colOff>116633</xdr:colOff>
      <xdr:row>9</xdr:row>
      <xdr:rowOff>13238</xdr:rowOff>
    </xdr:to>
    <xdr:sp macro="" textlink="">
      <xdr:nvSpPr>
        <xdr:cNvPr id="31" name="TextBox 30">
          <a:extLst>
            <a:ext uri="{FF2B5EF4-FFF2-40B4-BE49-F238E27FC236}">
              <a16:creationId xmlns:a16="http://schemas.microsoft.com/office/drawing/2014/main" id="{1BE500C7-EC6B-4A58-8AF2-138B4E47F288}"/>
            </a:ext>
          </a:extLst>
        </xdr:cNvPr>
        <xdr:cNvSpPr txBox="1"/>
      </xdr:nvSpPr>
      <xdr:spPr>
        <a:xfrm>
          <a:off x="15072240" y="1555102"/>
          <a:ext cx="1528475" cy="207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solidFill>
                <a:schemeClr val="bg1"/>
              </a:solidFill>
            </a:rPr>
            <a:t>Profit</a:t>
          </a:r>
          <a:r>
            <a:rPr lang="en-IN" sz="1100" baseline="0">
              <a:solidFill>
                <a:schemeClr val="bg1"/>
              </a:solidFill>
            </a:rPr>
            <a:t> vs py</a:t>
          </a:r>
        </a:p>
        <a:p>
          <a:pPr algn="l"/>
          <a:endParaRPr lang="en-IN" sz="1100">
            <a:solidFill>
              <a:schemeClr val="bg1"/>
            </a:solidFill>
          </a:endParaRPr>
        </a:p>
      </xdr:txBody>
    </xdr:sp>
    <xdr:clientData/>
  </xdr:twoCellAnchor>
  <xdr:twoCellAnchor>
    <xdr:from>
      <xdr:col>0</xdr:col>
      <xdr:colOff>0</xdr:colOff>
      <xdr:row>13</xdr:row>
      <xdr:rowOff>9720</xdr:rowOff>
    </xdr:from>
    <xdr:to>
      <xdr:col>25</xdr:col>
      <xdr:colOff>0</xdr:colOff>
      <xdr:row>13</xdr:row>
      <xdr:rowOff>9720</xdr:rowOff>
    </xdr:to>
    <xdr:cxnSp macro="">
      <xdr:nvCxnSpPr>
        <xdr:cNvPr id="43" name="Straight Connector 42">
          <a:extLst>
            <a:ext uri="{FF2B5EF4-FFF2-40B4-BE49-F238E27FC236}">
              <a16:creationId xmlns:a16="http://schemas.microsoft.com/office/drawing/2014/main" id="{591A402C-0EE3-AD8E-288A-BDBD7C6CC5B8}"/>
            </a:ext>
          </a:extLst>
        </xdr:cNvPr>
        <xdr:cNvCxnSpPr/>
      </xdr:nvCxnSpPr>
      <xdr:spPr>
        <a:xfrm>
          <a:off x="0" y="2536761"/>
          <a:ext cx="18525153"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631760</xdr:colOff>
      <xdr:row>14</xdr:row>
      <xdr:rowOff>48597</xdr:rowOff>
    </xdr:from>
    <xdr:to>
      <xdr:col>8</xdr:col>
      <xdr:colOff>130500</xdr:colOff>
      <xdr:row>16</xdr:row>
      <xdr:rowOff>163822</xdr:rowOff>
    </xdr:to>
    <xdr:sp macro="" textlink="">
      <xdr:nvSpPr>
        <xdr:cNvPr id="44" name="Rectangle 43">
          <a:extLst>
            <a:ext uri="{FF2B5EF4-FFF2-40B4-BE49-F238E27FC236}">
              <a16:creationId xmlns:a16="http://schemas.microsoft.com/office/drawing/2014/main" id="{463DC214-ED16-5776-BF5B-F016E4235ECF}"/>
            </a:ext>
          </a:extLst>
        </xdr:cNvPr>
        <xdr:cNvSpPr/>
      </xdr:nvSpPr>
      <xdr:spPr>
        <a:xfrm>
          <a:off x="2692270" y="2770026"/>
          <a:ext cx="2988000" cy="504000"/>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0</xdr:colOff>
      <xdr:row>14</xdr:row>
      <xdr:rowOff>9721</xdr:rowOff>
    </xdr:from>
    <xdr:to>
      <xdr:col>21</xdr:col>
      <xdr:colOff>149939</xdr:colOff>
      <xdr:row>16</xdr:row>
      <xdr:rowOff>124946</xdr:rowOff>
    </xdr:to>
    <xdr:sp macro="" textlink="">
      <xdr:nvSpPr>
        <xdr:cNvPr id="45" name="Rectangle 44">
          <a:extLst>
            <a:ext uri="{FF2B5EF4-FFF2-40B4-BE49-F238E27FC236}">
              <a16:creationId xmlns:a16="http://schemas.microsoft.com/office/drawing/2014/main" id="{74AA1BF3-8A20-45EC-A3A6-53936D0E9298}"/>
            </a:ext>
          </a:extLst>
        </xdr:cNvPr>
        <xdr:cNvSpPr/>
      </xdr:nvSpPr>
      <xdr:spPr>
        <a:xfrm>
          <a:off x="12032602" y="2731150"/>
          <a:ext cx="2988000" cy="504000"/>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0</xdr:colOff>
      <xdr:row>15</xdr:row>
      <xdr:rowOff>0</xdr:rowOff>
    </xdr:from>
    <xdr:to>
      <xdr:col>9</xdr:col>
      <xdr:colOff>0</xdr:colOff>
      <xdr:row>16</xdr:row>
      <xdr:rowOff>0</xdr:rowOff>
    </xdr:to>
    <xdr:sp macro="" textlink="">
      <xdr:nvSpPr>
        <xdr:cNvPr id="1025" name="Text Box 1">
          <a:extLst>
            <a:ext uri="{FF2B5EF4-FFF2-40B4-BE49-F238E27FC236}">
              <a16:creationId xmlns:a16="http://schemas.microsoft.com/office/drawing/2014/main" id="{D6FA0F56-CD01-5C17-8B8B-F91AD0AC9302}"/>
            </a:ext>
          </a:extLst>
        </xdr:cNvPr>
        <xdr:cNvSpPr txBox="1">
          <a:spLocks noChangeArrowheads="1"/>
        </xdr:cNvSpPr>
      </xdr:nvSpPr>
      <xdr:spPr bwMode="auto">
        <a:xfrm>
          <a:off x="2886658" y="2915816"/>
          <a:ext cx="3489260" cy="194388"/>
        </a:xfrm>
        <a:prstGeom prst="rect">
          <a:avLst/>
        </a:prstGeom>
        <a:noFill/>
        <a:ln w="9525">
          <a:noFill/>
          <a:miter lim="800000"/>
          <a:headEnd/>
          <a:tailEnd/>
        </a:ln>
      </xdr:spPr>
      <xdr:txBody>
        <a:bodyPr vertOverflow="clip" wrap="square" lIns="27432" tIns="27432" rIns="0" bIns="0" anchor="t" upright="1"/>
        <a:lstStyle/>
        <a:p>
          <a:pPr algn="l" rtl="0">
            <a:lnSpc>
              <a:spcPts val="1100"/>
            </a:lnSpc>
            <a:defRPr sz="1000"/>
          </a:pPr>
          <a:r>
            <a:rPr lang="en-IN" sz="1600" b="0" i="0" u="none" strike="noStrike" baseline="0">
              <a:solidFill>
                <a:schemeClr val="bg1"/>
              </a:solidFill>
              <a:latin typeface="Calibri"/>
              <a:cs typeface="Calibri"/>
            </a:rPr>
            <a:t>Sales By City And Sub-Category</a:t>
          </a:r>
        </a:p>
      </xdr:txBody>
    </xdr:sp>
    <xdr:clientData/>
  </xdr:twoCellAnchor>
  <xdr:twoCellAnchor>
    <xdr:from>
      <xdr:col>17</xdr:col>
      <xdr:colOff>0</xdr:colOff>
      <xdr:row>15</xdr:row>
      <xdr:rowOff>38877</xdr:rowOff>
    </xdr:from>
    <xdr:to>
      <xdr:col>21</xdr:col>
      <xdr:colOff>194389</xdr:colOff>
      <xdr:row>17</xdr:row>
      <xdr:rowOff>38877</xdr:rowOff>
    </xdr:to>
    <xdr:sp macro="" textlink="">
      <xdr:nvSpPr>
        <xdr:cNvPr id="1026" name="Text Box 2">
          <a:extLst>
            <a:ext uri="{FF2B5EF4-FFF2-40B4-BE49-F238E27FC236}">
              <a16:creationId xmlns:a16="http://schemas.microsoft.com/office/drawing/2014/main" id="{C0E60327-C588-05F7-9811-724E876447BB}"/>
            </a:ext>
          </a:extLst>
        </xdr:cNvPr>
        <xdr:cNvSpPr txBox="1">
          <a:spLocks noChangeArrowheads="1"/>
        </xdr:cNvSpPr>
      </xdr:nvSpPr>
      <xdr:spPr bwMode="auto">
        <a:xfrm>
          <a:off x="12032602" y="2954693"/>
          <a:ext cx="3032450" cy="194388"/>
        </a:xfrm>
        <a:prstGeom prst="rect">
          <a:avLst/>
        </a:prstGeom>
        <a:noFill/>
        <a:ln w="9525">
          <a:noFill/>
          <a:miter lim="800000"/>
          <a:headEnd/>
          <a:tailEnd/>
        </a:ln>
      </xdr:spPr>
      <xdr:txBody>
        <a:bodyPr vertOverflow="clip" wrap="square" lIns="27432" tIns="27432" rIns="0" bIns="0" anchor="t" upright="1"/>
        <a:lstStyle/>
        <a:p>
          <a:pPr algn="l" rtl="0">
            <a:lnSpc>
              <a:spcPts val="1100"/>
            </a:lnSpc>
            <a:defRPr sz="1000"/>
          </a:pPr>
          <a:r>
            <a:rPr lang="en-IN" sz="1600" b="0" i="0" u="none" strike="noStrike" baseline="0">
              <a:solidFill>
                <a:schemeClr val="bg1"/>
              </a:solidFill>
              <a:latin typeface="Calibri"/>
              <a:cs typeface="Calibri"/>
            </a:rPr>
            <a:t>Profit By Sub Category And Cities</a:t>
          </a:r>
        </a:p>
      </xdr:txBody>
    </xdr:sp>
    <xdr:clientData/>
  </xdr:twoCellAnchor>
  <xdr:twoCellAnchor>
    <xdr:from>
      <xdr:col>7</xdr:col>
      <xdr:colOff>0</xdr:colOff>
      <xdr:row>1</xdr:row>
      <xdr:rowOff>0</xdr:rowOff>
    </xdr:from>
    <xdr:to>
      <xdr:col>18</xdr:col>
      <xdr:colOff>0</xdr:colOff>
      <xdr:row>3</xdr:row>
      <xdr:rowOff>194387</xdr:rowOff>
    </xdr:to>
    <xdr:sp macro="" textlink="">
      <xdr:nvSpPr>
        <xdr:cNvPr id="46" name="Rectangle 45">
          <a:extLst>
            <a:ext uri="{FF2B5EF4-FFF2-40B4-BE49-F238E27FC236}">
              <a16:creationId xmlns:a16="http://schemas.microsoft.com/office/drawing/2014/main" id="{09423FC5-4F3B-4DB9-9044-14775C232AB5}"/>
            </a:ext>
          </a:extLst>
        </xdr:cNvPr>
        <xdr:cNvSpPr/>
      </xdr:nvSpPr>
      <xdr:spPr>
        <a:xfrm>
          <a:off x="4937449" y="194388"/>
          <a:ext cx="7989337" cy="583162"/>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i="0">
              <a:solidFill>
                <a:schemeClr val="lt1"/>
              </a:solidFill>
              <a:effectLst/>
              <a:latin typeface="+mn-lt"/>
              <a:ea typeface="+mn-ea"/>
              <a:cs typeface="+mn-cs"/>
            </a:rPr>
            <a:t>"Sales and Profit Analysis Dashboard - United States (2014-2017)"</a:t>
          </a:r>
          <a:endParaRPr lang="en-IN" sz="2000"/>
        </a:p>
      </xdr:txBody>
    </xdr:sp>
    <xdr:clientData/>
  </xdr:twoCellAnchor>
  <xdr:twoCellAnchor>
    <xdr:from>
      <xdr:col>1</xdr:col>
      <xdr:colOff>282149</xdr:colOff>
      <xdr:row>41</xdr:row>
      <xdr:rowOff>58316</xdr:rowOff>
    </xdr:from>
    <xdr:to>
      <xdr:col>11</xdr:col>
      <xdr:colOff>592885</xdr:colOff>
      <xdr:row>55</xdr:row>
      <xdr:rowOff>68037</xdr:rowOff>
    </xdr:to>
    <xdr:graphicFrame macro="">
      <xdr:nvGraphicFramePr>
        <xdr:cNvPr id="47" name="Chart 46">
          <a:extLst>
            <a:ext uri="{FF2B5EF4-FFF2-40B4-BE49-F238E27FC236}">
              <a16:creationId xmlns:a16="http://schemas.microsoft.com/office/drawing/2014/main" id="{25A79A1A-7C14-48B3-9210-43DFC8D2B4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743727</xdr:colOff>
      <xdr:row>4</xdr:row>
      <xdr:rowOff>165229</xdr:rowOff>
    </xdr:from>
    <xdr:to>
      <xdr:col>9</xdr:col>
      <xdr:colOff>719234</xdr:colOff>
      <xdr:row>7</xdr:row>
      <xdr:rowOff>0</xdr:rowOff>
    </xdr:to>
    <mc:AlternateContent xmlns:mc="http://schemas.openxmlformats.org/markup-compatibility/2006" xmlns:a14="http://schemas.microsoft.com/office/drawing/2010/main">
      <mc:Choice Requires="a14">
        <xdr:graphicFrame macro="">
          <xdr:nvGraphicFramePr>
            <xdr:cNvPr id="51" name="Category">
              <a:extLst>
                <a:ext uri="{FF2B5EF4-FFF2-40B4-BE49-F238E27FC236}">
                  <a16:creationId xmlns:a16="http://schemas.microsoft.com/office/drawing/2014/main" id="{4304628B-596F-42D9-BB93-78E93331F05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68370" y="942780"/>
              <a:ext cx="5739104" cy="4179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97194</xdr:colOff>
      <xdr:row>5</xdr:row>
      <xdr:rowOff>19829</xdr:rowOff>
    </xdr:from>
    <xdr:to>
      <xdr:col>19</xdr:col>
      <xdr:colOff>281862</xdr:colOff>
      <xdr:row>7</xdr:row>
      <xdr:rowOff>87475</xdr:rowOff>
    </xdr:to>
    <mc:AlternateContent xmlns:mc="http://schemas.openxmlformats.org/markup-compatibility/2006" xmlns:a14="http://schemas.microsoft.com/office/drawing/2010/main">
      <mc:Choice Requires="a14">
        <xdr:graphicFrame macro="">
          <xdr:nvGraphicFramePr>
            <xdr:cNvPr id="52" name="Segment">
              <a:extLst>
                <a:ext uri="{FF2B5EF4-FFF2-40B4-BE49-F238E27FC236}">
                  <a16:creationId xmlns:a16="http://schemas.microsoft.com/office/drawing/2014/main" id="{70F0A550-17C5-41BF-B37A-1E5C787F6F4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330612" y="991768"/>
              <a:ext cx="5141556" cy="4564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552451</xdr:colOff>
      <xdr:row>18</xdr:row>
      <xdr:rowOff>29158</xdr:rowOff>
    </xdr:from>
    <xdr:to>
      <xdr:col>5</xdr:col>
      <xdr:colOff>476250</xdr:colOff>
      <xdr:row>19</xdr:row>
      <xdr:rowOff>194387</xdr:rowOff>
    </xdr:to>
    <mc:AlternateContent xmlns:mc="http://schemas.openxmlformats.org/markup-compatibility/2006" xmlns:a14="http://schemas.microsoft.com/office/drawing/2010/main">
      <mc:Choice Requires="a14">
        <xdr:graphicFrame macro="">
          <xdr:nvGraphicFramePr>
            <xdr:cNvPr id="53" name="Segment 1">
              <a:extLst>
                <a:ext uri="{FF2B5EF4-FFF2-40B4-BE49-F238E27FC236}">
                  <a16:creationId xmlns:a16="http://schemas.microsoft.com/office/drawing/2014/main" id="{C34EB32F-723F-4CD8-B265-5D1438E9D7F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64772" y="3547576"/>
              <a:ext cx="3160356" cy="3596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466529</xdr:colOff>
      <xdr:row>18</xdr:row>
      <xdr:rowOff>0</xdr:rowOff>
    </xdr:from>
    <xdr:to>
      <xdr:col>11</xdr:col>
      <xdr:colOff>0</xdr:colOff>
      <xdr:row>19</xdr:row>
      <xdr:rowOff>194387</xdr:rowOff>
    </xdr:to>
    <mc:AlternateContent xmlns:mc="http://schemas.openxmlformats.org/markup-compatibility/2006" xmlns:a14="http://schemas.microsoft.com/office/drawing/2010/main">
      <mc:Choice Requires="a14">
        <xdr:graphicFrame macro="">
          <xdr:nvGraphicFramePr>
            <xdr:cNvPr id="54" name="Category 2">
              <a:extLst>
                <a:ext uri="{FF2B5EF4-FFF2-40B4-BE49-F238E27FC236}">
                  <a16:creationId xmlns:a16="http://schemas.microsoft.com/office/drawing/2014/main" id="{C84893C6-C201-461E-A561-5BAB00F9D9F4}"/>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5054080" y="3518418"/>
              <a:ext cx="3567017" cy="388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18</xdr:row>
      <xdr:rowOff>0</xdr:rowOff>
    </xdr:from>
    <xdr:to>
      <xdr:col>18</xdr:col>
      <xdr:colOff>485969</xdr:colOff>
      <xdr:row>19</xdr:row>
      <xdr:rowOff>194387</xdr:rowOff>
    </xdr:to>
    <mc:AlternateContent xmlns:mc="http://schemas.openxmlformats.org/markup-compatibility/2006" xmlns:a14="http://schemas.microsoft.com/office/drawing/2010/main">
      <mc:Choice Requires="a14">
        <xdr:graphicFrame macro="">
          <xdr:nvGraphicFramePr>
            <xdr:cNvPr id="55" name="Segment 3">
              <a:extLst>
                <a:ext uri="{FF2B5EF4-FFF2-40B4-BE49-F238E27FC236}">
                  <a16:creationId xmlns:a16="http://schemas.microsoft.com/office/drawing/2014/main" id="{17D4D8CA-12B7-4E97-8BD9-17CBBC8307B9}"/>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10458061" y="3518418"/>
              <a:ext cx="3605893" cy="388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281863</xdr:colOff>
      <xdr:row>18</xdr:row>
      <xdr:rowOff>0</xdr:rowOff>
    </xdr:from>
    <xdr:to>
      <xdr:col>23</xdr:col>
      <xdr:colOff>447092</xdr:colOff>
      <xdr:row>19</xdr:row>
      <xdr:rowOff>194387</xdr:rowOff>
    </xdr:to>
    <mc:AlternateContent xmlns:mc="http://schemas.openxmlformats.org/markup-compatibility/2006" xmlns:a14="http://schemas.microsoft.com/office/drawing/2010/main">
      <mc:Choice Requires="a14">
        <xdr:graphicFrame macro="">
          <xdr:nvGraphicFramePr>
            <xdr:cNvPr id="56" name="Category 1">
              <a:extLst>
                <a:ext uri="{FF2B5EF4-FFF2-40B4-BE49-F238E27FC236}">
                  <a16:creationId xmlns:a16="http://schemas.microsoft.com/office/drawing/2014/main" id="{6E2CB768-3701-4CD3-81D4-1BBA5B40530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4472169" y="3518418"/>
              <a:ext cx="3275433" cy="388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447094</xdr:colOff>
      <xdr:row>37</xdr:row>
      <xdr:rowOff>0</xdr:rowOff>
    </xdr:from>
    <xdr:to>
      <xdr:col>8</xdr:col>
      <xdr:colOff>281862</xdr:colOff>
      <xdr:row>39</xdr:row>
      <xdr:rowOff>1</xdr:rowOff>
    </xdr:to>
    <mc:AlternateContent xmlns:mc="http://schemas.openxmlformats.org/markup-compatibility/2006" xmlns:a14="http://schemas.microsoft.com/office/drawing/2010/main">
      <mc:Choice Requires="a14">
        <xdr:graphicFrame macro="">
          <xdr:nvGraphicFramePr>
            <xdr:cNvPr id="57" name="Ship Mode">
              <a:extLst>
                <a:ext uri="{FF2B5EF4-FFF2-40B4-BE49-F238E27FC236}">
                  <a16:creationId xmlns:a16="http://schemas.microsoft.com/office/drawing/2014/main" id="{71ED6F98-B1E9-4DDF-ACCB-3F2D49DE67FF}"/>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59415" y="7367296"/>
              <a:ext cx="5316503" cy="3887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37</xdr:row>
      <xdr:rowOff>9719</xdr:rowOff>
    </xdr:from>
    <xdr:to>
      <xdr:col>16</xdr:col>
      <xdr:colOff>680357</xdr:colOff>
      <xdr:row>39</xdr:row>
      <xdr:rowOff>9720</xdr:rowOff>
    </xdr:to>
    <mc:AlternateContent xmlns:mc="http://schemas.openxmlformats.org/markup-compatibility/2006" xmlns:a14="http://schemas.microsoft.com/office/drawing/2010/main">
      <mc:Choice Requires="a14">
        <xdr:graphicFrame macro="">
          <xdr:nvGraphicFramePr>
            <xdr:cNvPr id="58" name="Category 3">
              <a:extLst>
                <a:ext uri="{FF2B5EF4-FFF2-40B4-BE49-F238E27FC236}">
                  <a16:creationId xmlns:a16="http://schemas.microsoft.com/office/drawing/2014/main" id="{820BD77C-0010-4C87-9CCC-15CE7F06190C}"/>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7882423" y="7377015"/>
              <a:ext cx="4830536" cy="3887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0</xdr:colOff>
      <xdr:row>37</xdr:row>
      <xdr:rowOff>1</xdr:rowOff>
    </xdr:from>
    <xdr:to>
      <xdr:col>22</xdr:col>
      <xdr:colOff>573444</xdr:colOff>
      <xdr:row>39</xdr:row>
      <xdr:rowOff>1</xdr:rowOff>
    </xdr:to>
    <mc:AlternateContent xmlns:mc="http://schemas.openxmlformats.org/markup-compatibility/2006" xmlns:a14="http://schemas.microsoft.com/office/drawing/2010/main">
      <mc:Choice Requires="a14">
        <xdr:graphicFrame macro="">
          <xdr:nvGraphicFramePr>
            <xdr:cNvPr id="59" name="Segment 2">
              <a:extLst>
                <a:ext uri="{FF2B5EF4-FFF2-40B4-BE49-F238E27FC236}">
                  <a16:creationId xmlns:a16="http://schemas.microsoft.com/office/drawing/2014/main" id="{77F9A6AE-256A-4ABF-A418-01EA9125EB9B}"/>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3577985" y="7367297"/>
              <a:ext cx="3557296" cy="388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41</xdr:row>
      <xdr:rowOff>116534</xdr:rowOff>
    </xdr:from>
    <xdr:to>
      <xdr:col>24</xdr:col>
      <xdr:colOff>0</xdr:colOff>
      <xdr:row>55</xdr:row>
      <xdr:rowOff>0</xdr:rowOff>
    </xdr:to>
    <xdr:graphicFrame macro="">
      <xdr:nvGraphicFramePr>
        <xdr:cNvPr id="61" name="Chart 60">
          <a:extLst>
            <a:ext uri="{FF2B5EF4-FFF2-40B4-BE49-F238E27FC236}">
              <a16:creationId xmlns:a16="http://schemas.microsoft.com/office/drawing/2014/main" id="{B5B45006-93D4-4121-A7C3-D2C835540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ique mushtaq" refreshedDate="45307.567063078706" createdVersion="8" refreshedVersion="8" minRefreshableVersion="3" recordCount="9994" xr:uid="{CD7EA6CF-4BFA-46EF-BF4E-AB40640470EA}">
  <cacheSource type="worksheet">
    <worksheetSource name="df"/>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9163751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E74B6A-DEE7-47A8-8CEF-EC8ACA555A62}" name="sales by category"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6:C28"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dataField="1" showAll="0"/>
    <pivotField showAll="0"/>
    <pivotField showAll="0"/>
    <pivotField showAll="0"/>
    <pivotField showAll="0" defaultSubtotal="0"/>
    <pivotField showAll="0" defaultSubtotal="0"/>
    <pivotField axis="axisCol" showAll="0" sortType="descending" defaultSubtotal="0">
      <items count="6">
        <item h="1" x="0"/>
        <item h="1" x="1"/>
        <item h="1" x="2"/>
        <item x="3"/>
        <item x="4"/>
        <item h="1" x="5"/>
      </items>
      <autoSortScope>
        <pivotArea dataOnly="0" outline="0" fieldPosition="0">
          <references count="1">
            <reference field="4294967294" count="1" selected="0">
              <x v="0"/>
            </reference>
          </references>
        </pivotArea>
      </autoSortScope>
    </pivotField>
  </pivotFields>
  <rowFields count="1">
    <field x="15"/>
  </rowFields>
  <rowItems count="11">
    <i>
      <x v="3"/>
    </i>
    <i>
      <x v="11"/>
    </i>
    <i>
      <x v="13"/>
    </i>
    <i>
      <x v="2"/>
    </i>
    <i>
      <x v="10"/>
    </i>
    <i>
      <x/>
    </i>
    <i>
      <x v="16"/>
    </i>
    <i>
      <x v="5"/>
    </i>
    <i>
      <x v="15"/>
    </i>
    <i>
      <x v="7"/>
    </i>
    <i t="grand">
      <x/>
    </i>
  </rowItems>
  <colFields count="1">
    <field x="23"/>
  </colFields>
  <colItems count="2">
    <i>
      <x v="4"/>
    </i>
    <i>
      <x v="3"/>
    </i>
  </colItems>
  <dataFields count="1">
    <dataField name="Sum of Sales" fld="17" baseField="0" baseItem="0"/>
  </dataFields>
  <formats count="1">
    <format dxfId="0">
      <pivotArea collapsedLevelsAreSubtotals="1" fieldPosition="0">
        <references count="1">
          <reference field="15" count="10">
            <x v="0"/>
            <x v="2"/>
            <x v="3"/>
            <x v="5"/>
            <x v="7"/>
            <x v="10"/>
            <x v="11"/>
            <x v="13"/>
            <x v="15"/>
            <x v="16"/>
          </reference>
        </references>
      </pivotArea>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204BB6-228B-4494-8819-A0F298D3DB5F}" name="PivotTable1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8:B113"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h="1" x="2"/>
        <item h="1" x="3"/>
        <item h="1" x="0"/>
        <item x="1"/>
        <item t="default"/>
      </items>
    </pivotField>
    <pivotField compact="0" outline="0" showAll="0"/>
    <pivotField compact="0" outline="0" showAll="0"/>
    <pivotField compact="0" outline="0" showAll="0">
      <items count="4">
        <item h="1" x="0"/>
        <item h="1"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h="1" x="0"/>
        <item x="1"/>
        <item h="1"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pivotField compact="0" outline="0" showAll="0" sortType="descending" defaultSubtotal="0">
      <items count="6">
        <item x="0"/>
        <item x="1"/>
        <item x="2"/>
        <item x="3"/>
        <item x="4"/>
        <item x="5"/>
      </items>
      <autoSortScope>
        <pivotArea dataOnly="0" outline="0" fieldPosition="0">
          <references count="1">
            <reference field="4294967294" count="1" selected="0">
              <x v="0"/>
            </reference>
          </references>
        </pivotArea>
      </autoSortScope>
    </pivotField>
    <pivotField compact="0" outline="0" showAll="0" defaultSubtotal="0">
      <items count="6">
        <item x="0"/>
        <item x="1"/>
        <item x="2"/>
        <item x="3"/>
        <item x="4"/>
        <item x="5"/>
      </items>
    </pivotField>
  </pivotFields>
  <rowFields count="1">
    <field x="10"/>
  </rowFields>
  <rowItems count="45">
    <i>
      <x v="3"/>
    </i>
    <i>
      <x v="30"/>
    </i>
    <i>
      <x v="9"/>
    </i>
    <i>
      <x v="28"/>
    </i>
    <i>
      <x v="36"/>
    </i>
    <i>
      <x v="31"/>
    </i>
    <i>
      <x v="41"/>
    </i>
    <i>
      <x v="45"/>
    </i>
    <i>
      <x v="15"/>
    </i>
    <i>
      <x v="23"/>
    </i>
    <i>
      <x v="37"/>
    </i>
    <i>
      <x v="34"/>
    </i>
    <i>
      <x v="19"/>
    </i>
    <i>
      <x v="11"/>
    </i>
    <i>
      <x v="8"/>
    </i>
    <i>
      <x v="47"/>
    </i>
    <i>
      <x v="33"/>
    </i>
    <i>
      <x v="21"/>
    </i>
    <i>
      <x v="12"/>
    </i>
    <i>
      <x v="24"/>
    </i>
    <i>
      <x v="44"/>
    </i>
    <i>
      <x v="22"/>
    </i>
    <i>
      <x v="20"/>
    </i>
    <i>
      <x v="6"/>
    </i>
    <i>
      <x v="40"/>
    </i>
    <i>
      <x v="18"/>
    </i>
    <i>
      <x v="14"/>
    </i>
    <i>
      <x v="4"/>
    </i>
    <i>
      <x v="46"/>
    </i>
    <i>
      <x v="1"/>
    </i>
    <i>
      <x v="27"/>
    </i>
    <i>
      <x v="5"/>
    </i>
    <i>
      <x v="42"/>
    </i>
    <i>
      <x v="10"/>
    </i>
    <i>
      <x v="29"/>
    </i>
    <i>
      <x v="35"/>
    </i>
    <i>
      <x v="26"/>
    </i>
    <i>
      <x v="13"/>
    </i>
    <i>
      <x v="2"/>
    </i>
    <i>
      <x v="25"/>
    </i>
    <i>
      <x/>
    </i>
    <i>
      <x v="17"/>
    </i>
    <i>
      <x v="32"/>
    </i>
    <i>
      <x v="38"/>
    </i>
    <i t="grand">
      <x/>
    </i>
  </rowItems>
  <colItems count="1">
    <i/>
  </colItems>
  <dataFields count="1">
    <dataField name="Sum of Sales" fld="17" baseField="0" baseItem="0" numFmtId="164"/>
  </dataFields>
  <formats count="2">
    <format dxfId="2">
      <pivotArea outline="0" fieldPosition="0">
        <references count="1">
          <reference field="10" count="1" selected="0">
            <x v="3"/>
          </reference>
        </references>
      </pivotArea>
    </format>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17ACD1-5FC5-47EC-AA35-FD1024CACE68}" name="PivotTable1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7:D64"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h="1" x="2"/>
        <item h="1" x="3"/>
        <item h="1" x="0"/>
        <item x="1"/>
        <item t="default"/>
      </items>
    </pivotField>
    <pivotField compact="0" outline="0" showAll="0"/>
    <pivotField compact="0" outline="0" showAll="0"/>
    <pivotField compact="0" outline="0" showAll="0">
      <items count="4">
        <item h="1" x="0"/>
        <item h="1"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h="1" x="0"/>
        <item x="1"/>
        <item h="1"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pivotField axis="axisRow" compact="0" outline="0" showAll="0" sortType="descending" defaultSubtotal="0">
      <items count="6">
        <item x="0"/>
        <item x="1"/>
        <item x="2"/>
        <item x="3"/>
        <item x="4"/>
        <item x="5"/>
      </items>
      <autoSortScope>
        <pivotArea dataOnly="0" outline="0" fieldPosition="0">
          <references count="1">
            <reference field="4294967294" count="1" selected="0">
              <x v="0"/>
            </reference>
          </references>
        </pivotArea>
      </autoSortScope>
    </pivotField>
    <pivotField axis="axisRow" compact="0" outline="0" showAll="0" defaultSubtotal="0">
      <items count="6">
        <item x="0"/>
        <item x="1"/>
        <item x="2"/>
        <item x="3"/>
        <item x="4"/>
        <item x="5"/>
      </items>
    </pivotField>
  </pivotFields>
  <rowFields count="2">
    <field x="23"/>
    <field x="22"/>
  </rowFields>
  <rowItems count="17">
    <i>
      <x v="1"/>
      <x v="3"/>
    </i>
    <i r="1">
      <x v="1"/>
    </i>
    <i r="1">
      <x v="4"/>
    </i>
    <i r="1">
      <x v="2"/>
    </i>
    <i>
      <x v="2"/>
      <x v="4"/>
    </i>
    <i r="1">
      <x v="3"/>
    </i>
    <i r="1">
      <x v="2"/>
    </i>
    <i r="1">
      <x v="1"/>
    </i>
    <i>
      <x v="3"/>
      <x v="4"/>
    </i>
    <i r="1">
      <x v="2"/>
    </i>
    <i r="1">
      <x v="1"/>
    </i>
    <i r="1">
      <x v="3"/>
    </i>
    <i>
      <x v="4"/>
      <x v="4"/>
    </i>
    <i r="1">
      <x v="3"/>
    </i>
    <i r="1">
      <x v="2"/>
    </i>
    <i r="1">
      <x v="1"/>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6F82A6-7FC3-4E44-A5DD-65CBC035F5D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3">
    <format dxfId="5">
      <pivotArea collapsedLevelsAreSubtotals="1" fieldPosition="0">
        <references count="2">
          <reference field="4294967294" count="1" selected="0">
            <x v="0"/>
          </reference>
          <reference field="23" count="1">
            <x v="3"/>
          </reference>
        </references>
      </pivotArea>
    </format>
    <format dxfId="4">
      <pivotArea collapsedLevelsAreSubtotals="1" fieldPosition="0">
        <references count="2">
          <reference field="4294967294" count="1" selected="0">
            <x v="0"/>
          </reference>
          <reference field="23" count="1">
            <x v="4"/>
          </reference>
        </references>
      </pivotArea>
    </format>
    <format dxfId="3">
      <pivotArea collapsedLevelsAreSubtotals="1" fieldPosition="0">
        <references count="1">
          <reference field="2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D6EADF-57EC-4E5E-B4DA-4F330BDD21B7}" name="profit by city"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J32:L44"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23" count="1" selected="0">
              <x v="3"/>
            </reference>
          </references>
        </pivotArea>
      </autoSortScope>
    </pivotField>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axis="axisCol" showAll="0" defaultSubtotal="0">
      <items count="6">
        <item h="1" x="0"/>
        <item h="1" x="1"/>
        <item h="1" x="2"/>
        <item x="3"/>
        <item x="4"/>
        <item h="1" x="5"/>
      </items>
    </pivotField>
  </pivotFields>
  <rowFields count="1">
    <field x="9"/>
  </rowFields>
  <rowItems count="11">
    <i>
      <x v="329"/>
    </i>
    <i>
      <x v="266"/>
    </i>
    <i>
      <x v="233"/>
    </i>
    <i>
      <x v="123"/>
    </i>
    <i>
      <x v="390"/>
    </i>
    <i>
      <x v="438"/>
    </i>
    <i>
      <x v="452"/>
    </i>
    <i>
      <x v="215"/>
    </i>
    <i>
      <x v="94"/>
    </i>
    <i>
      <x v="330"/>
    </i>
    <i t="grand">
      <x/>
    </i>
  </rowItems>
  <colFields count="1">
    <field x="23"/>
  </colFields>
  <colItems count="2">
    <i>
      <x v="3"/>
    </i>
    <i>
      <x v="4"/>
    </i>
  </colItems>
  <dataFields count="1">
    <dataField name="Sum of Profit" fld="20" baseField="0" baseItem="0"/>
  </dataFields>
  <formats count="1">
    <format dxfId="6">
      <pivotArea collapsedLevelsAreSubtotals="1" fieldPosition="0">
        <references count="1">
          <reference field="9" count="10">
            <x v="94"/>
            <x v="123"/>
            <x v="215"/>
            <x v="233"/>
            <x v="266"/>
            <x v="329"/>
            <x v="330"/>
            <x v="390"/>
            <x v="438"/>
            <x v="452"/>
          </reference>
        </references>
      </pivotArea>
    </format>
  </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F2C63B-4879-4CE9-A67E-74C692FA0E38}" name="profit by sub category"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F32:H44"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3" count="1" selected="0">
              <x v="3"/>
            </reference>
          </references>
        </pivotArea>
      </autoSortScope>
    </pivotField>
    <pivotField showAll="0"/>
    <pivotField showAll="0"/>
    <pivotField showAll="0"/>
    <pivotField showAll="0"/>
    <pivotField dataField="1" showAll="0"/>
    <pivotField showAll="0" defaultSubtotal="0"/>
    <pivotField showAll="0" defaultSubtotal="0"/>
    <pivotField axis="axisCol" showAll="0" defaultSubtotal="0">
      <items count="6">
        <item h="1" x="0"/>
        <item h="1" x="1"/>
        <item h="1" x="2"/>
        <item x="3"/>
        <item x="4"/>
        <item h="1" x="5"/>
      </items>
    </pivotField>
  </pivotFields>
  <rowFields count="1">
    <field x="15"/>
  </rowFields>
  <rowItems count="11">
    <i>
      <x v="6"/>
    </i>
    <i>
      <x v="3"/>
    </i>
    <i>
      <x/>
    </i>
    <i>
      <x v="13"/>
    </i>
    <i>
      <x v="12"/>
    </i>
    <i>
      <x v="14"/>
    </i>
    <i>
      <x v="5"/>
    </i>
    <i>
      <x v="1"/>
    </i>
    <i>
      <x v="9"/>
    </i>
    <i>
      <x v="2"/>
    </i>
    <i t="grand">
      <x/>
    </i>
  </rowItems>
  <colFields count="1">
    <field x="23"/>
  </colFields>
  <colItems count="2">
    <i>
      <x v="3"/>
    </i>
    <i>
      <x v="4"/>
    </i>
  </colItems>
  <dataFields count="1">
    <dataField name="Sum of Profit" fld="20" baseField="0" baseItem="0"/>
  </dataFields>
  <formats count="1">
    <format dxfId="7">
      <pivotArea collapsedLevelsAreSubtotals="1" fieldPosition="0">
        <references count="1">
          <reference field="15" count="10">
            <x v="0"/>
            <x v="1"/>
            <x v="2"/>
            <x v="3"/>
            <x v="5"/>
            <x v="6"/>
            <x v="9"/>
            <x v="12"/>
            <x v="13"/>
            <x v="14"/>
          </reference>
        </references>
      </pivotArea>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64F13D-BAF9-4A87-8B16-4E11C0DE7FEA}" name="sales by city"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1:C43"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showAll="0"/>
    <pivotField showAll="0"/>
    <pivotField showAll="0"/>
    <pivotField showAll="0"/>
    <pivotField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dataField="1" showAll="0"/>
    <pivotField showAll="0"/>
    <pivotField showAll="0"/>
    <pivotField showAll="0"/>
    <pivotField showAll="0" defaultSubtotal="0"/>
    <pivotField showAll="0" defaultSubtotal="0"/>
    <pivotField axis="axisCol" showAll="0" sortType="descending" defaultSubtotal="0">
      <items count="6">
        <item h="1" x="0"/>
        <item h="1" x="1"/>
        <item h="1" x="2"/>
        <item x="3"/>
        <item x="4"/>
        <item h="1" x="5"/>
      </items>
      <autoSortScope>
        <pivotArea dataOnly="0" outline="0" fieldPosition="0">
          <references count="1">
            <reference field="4294967294" count="1" selected="0">
              <x v="0"/>
            </reference>
          </references>
        </pivotArea>
      </autoSortScope>
    </pivotField>
  </pivotFields>
  <rowFields count="1">
    <field x="9"/>
  </rowFields>
  <rowItems count="11">
    <i>
      <x v="329"/>
    </i>
    <i>
      <x v="452"/>
    </i>
    <i>
      <x v="266"/>
    </i>
    <i>
      <x v="374"/>
    </i>
    <i>
      <x v="438"/>
    </i>
    <i>
      <x v="94"/>
    </i>
    <i>
      <x v="80"/>
    </i>
    <i>
      <x v="207"/>
    </i>
    <i>
      <x v="123"/>
    </i>
    <i>
      <x v="233"/>
    </i>
    <i t="grand">
      <x/>
    </i>
  </rowItems>
  <colFields count="1">
    <field x="23"/>
  </colFields>
  <colItems count="2">
    <i>
      <x v="4"/>
    </i>
    <i>
      <x v="3"/>
    </i>
  </colItems>
  <dataFields count="1">
    <dataField name="Sum of Sales" fld="17" baseField="0" baseItem="0"/>
  </dataFields>
  <formats count="1">
    <format dxfId="8">
      <pivotArea collapsedLevelsAreSubtotals="1" fieldPosition="0">
        <references count="1">
          <reference field="9" count="10">
            <x v="80"/>
            <x v="94"/>
            <x v="123"/>
            <x v="207"/>
            <x v="233"/>
            <x v="266"/>
            <x v="329"/>
            <x v="374"/>
            <x v="438"/>
            <x v="452"/>
          </reference>
        </references>
      </pivotArea>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D79AB20-5288-4D50-9188-F7EF352970F8}" sourceName="Category">
  <pivotTables>
    <pivotTable tabId="2" name="PivotTable9"/>
  </pivotTables>
  <data>
    <tabular pivotCacheId="191637512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F0943B3-C5C7-44F8-A500-CC814CD466B1}" sourceName="Segment">
  <pivotTables>
    <pivotTable tabId="2" name="PivotTable9"/>
  </pivotTables>
  <data>
    <tabular pivotCacheId="191637512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C7474467-FC41-44D3-93FA-91793894BF79}" sourceName="Segment">
  <pivotTables>
    <pivotTable tabId="2" name="sales by category"/>
    <pivotTable tabId="2" name="sales by city"/>
  </pivotTables>
  <data>
    <tabular pivotCacheId="191637512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D43CF1D9-EBBC-4004-8351-89332AD709DA}" sourceName="Category">
  <pivotTables>
    <pivotTable tabId="2" name="sales by category"/>
  </pivotTables>
  <data>
    <tabular pivotCacheId="1916375122">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2C8E7D21-E0C6-4FA7-AE4A-B4777F74AB46}" sourceName="Segment">
  <pivotTables>
    <pivotTable tabId="2" name="profit by sub category"/>
  </pivotTables>
  <data>
    <tabular pivotCacheId="1916375122">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EC7C1BA3-08A6-46F0-9D2F-6A3E52E6E763}" sourceName="Category">
  <pivotTables>
    <pivotTable tabId="2" name="profit by sub category"/>
  </pivotTables>
  <data>
    <tabular pivotCacheId="1916375122">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D44EADB-D9BA-4B07-B445-C72F59C68FA8}" sourceName="Ship Mode">
  <pivotTables>
    <pivotTable tabId="2" name="PivotTable14"/>
    <pivotTable tabId="2" name="PivotTable15"/>
  </pivotTables>
  <data>
    <tabular pivotCacheId="1916375122">
      <items count="4">
        <i x="2"/>
        <i x="3"/>
        <i x="0"/>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 xr10:uid="{DCBA45C9-C6E2-4184-AE11-5E64FC32CD7E}" sourceName="Category">
  <pivotTables>
    <pivotTable tabId="2" name="PivotTable14"/>
    <pivotTable tabId="2" name="PivotTable15"/>
  </pivotTables>
  <data>
    <tabular pivotCacheId="1916375122">
      <items count="3">
        <i x="0"/>
        <i x="1" s="1"/>
        <i x="2"/>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3" xr10:uid="{6FD5EAAF-C218-4B15-9C4F-8A1FF1F56618}" sourceName="Segment">
  <pivotTables>
    <pivotTable tabId="2" name="PivotTable14"/>
    <pivotTable tabId="2" name="PivotTable15"/>
  </pivotTables>
  <data>
    <tabular pivotCacheId="1916375122">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F2D185C-E713-422A-9F6C-8C1C65F7EADF}" cache="Slicer_Category" caption="Category" columnCount="3" showCaption="0" style="SlicerStyleOther2" rowHeight="241300"/>
  <slicer name="Segment" xr10:uid="{5E261F1E-F28F-43F4-B940-E5BD4ACE2AAC}" cache="Slicer_Segment" caption="Segment" columnCount="3" showCaption="0" rowHeight="241300"/>
  <slicer name="Segment 1" xr10:uid="{EE596A68-C94E-4455-A3CE-79C70F938858}" cache="Slicer_Segment1" caption="sales segment slicer" columnCount="3" showCaption="0" rowHeight="241300"/>
  <slicer name="Category 2" xr10:uid="{64E275BA-D115-47E0-9DF4-829F651B8C15}" cache="Slicer_Category2" caption="sales category slicer" columnCount="3" showCaption="0" rowHeight="241300"/>
  <slicer name="Segment 3" xr10:uid="{2A852DB2-86FD-42C9-A23A-37E52CB53EFC}" cache="Slicer_Segment2" caption="profit segment " columnCount="3" showCaption="0" rowHeight="241300"/>
  <slicer name="Category 1" xr10:uid="{EB0DD8C6-2A7F-4950-B5BD-329AB0CB6ECA}" cache="Slicer_Category1" caption="prfit category slicer" columnCount="3" showCaption="0" rowHeight="241300"/>
  <slicer name="Ship Mode" xr10:uid="{0B9AA768-6A5A-424E-8F49-7209AF9B02CA}" cache="Slicer_Ship_Mode" caption="Ship Mode" columnCount="4" showCaption="0" rowHeight="241300"/>
  <slicer name="Category 3" xr10:uid="{B03A6C95-B0C5-4D5D-AE48-5A9DBCB63EFE}" cache="Slicer_Category3" caption="Category" columnCount="3" showCaption="0" rowHeight="241300"/>
  <slicer name="Segment 2" xr10:uid="{8CF2D7F5-8032-47E5-951B-F7B2E5793867}" cache="Slicer_Segment3" caption="quater segment" columnCount="3" showCaption="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04AA3D-2686-40EE-9799-9A19CCE428A7}" name="df" displayName="df" ref="A1:U9995" totalsRowShown="0">
  <autoFilter ref="A1:U9995" xr:uid="{B604AA3D-2686-40EE-9799-9A19CCE428A7}"/>
  <tableColumns count="21">
    <tableColumn id="1" xr3:uid="{95AFCF74-4A89-4043-8665-3546FFD8C6DE}" name="Row ID"/>
    <tableColumn id="2" xr3:uid="{BF7CC92C-6C34-46F3-BD8A-7FD4A87709F8}" name="Order ID"/>
    <tableColumn id="3" xr3:uid="{7A3ED0FB-6D72-40B6-BC7B-FC38D4200EB3}" name="Order Date" dataDxfId="10"/>
    <tableColumn id="4" xr3:uid="{40801EED-57C7-40EB-A5FC-5D4BC3A964FD}" name="Ship Date" dataDxfId="9"/>
    <tableColumn id="5" xr3:uid="{08EAA874-EC3D-4E9F-8209-74DB60480076}" name="Ship Mode"/>
    <tableColumn id="6" xr3:uid="{3E39C5C7-B6F6-4D64-BDCB-A560A96C5B1A}" name="Customer ID"/>
    <tableColumn id="7" xr3:uid="{B7209AA6-0911-4AF7-89A7-F5A10E00B96E}" name="Customer Name"/>
    <tableColumn id="8" xr3:uid="{CC08A934-B0B7-49CD-9F8F-0DF9CCB04571}" name="Segment"/>
    <tableColumn id="9" xr3:uid="{39A62711-A464-4217-B584-F20058EE8701}" name="Country"/>
    <tableColumn id="10" xr3:uid="{702D7681-F53F-40ED-BC57-1847E7F413B1}" name="City"/>
    <tableColumn id="11" xr3:uid="{694B66C1-E72B-481A-9FFC-7ED93AA4B85D}" name="State"/>
    <tableColumn id="12" xr3:uid="{C875B989-C271-4587-9413-803BF0FB0E33}" name="Postal Code"/>
    <tableColumn id="13" xr3:uid="{29299DA7-BF03-4251-9FD4-6F86CB1C2B13}" name="Region"/>
    <tableColumn id="14" xr3:uid="{2B201309-88BF-4CA3-BB84-D36C9075389C}" name="Product ID"/>
    <tableColumn id="15" xr3:uid="{E5866828-738D-4DEB-86DB-BB9FAA26CD01}" name="Category"/>
    <tableColumn id="16" xr3:uid="{19DE881E-F05A-40C0-895A-C5CCB3F35929}" name="Sub-Category"/>
    <tableColumn id="17" xr3:uid="{E719FC60-B384-4032-AC29-DFAAE3A19A3E}" name="Product Name"/>
    <tableColumn id="18" xr3:uid="{71BECA08-9569-42ED-A47E-82A70EA7B5D3}" name="Sales"/>
    <tableColumn id="19" xr3:uid="{4AE11D69-1810-436D-ABAB-62B0DA85CEC7}" name="Quantity"/>
    <tableColumn id="20" xr3:uid="{748906E6-BCE7-4FC8-AFAF-0FDD5810C7A2}" name="Discount"/>
    <tableColumn id="21" xr3:uid="{D68C6C67-87CE-4171-83BB-779FEF6FA2AA}"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2B365-B0B7-4489-8867-2E4702735078}">
  <dimension ref="A1:U9995"/>
  <sheetViews>
    <sheetView topLeftCell="D1" zoomScale="115" zoomScaleNormal="115" workbookViewId="0">
      <selection activeCell="C1" sqref="C1:U14"/>
    </sheetView>
  </sheetViews>
  <sheetFormatPr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9" max="20" width="10.85546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FEED6-206A-493B-B1AD-4772C8A46089}">
  <dimension ref="A3:L118"/>
  <sheetViews>
    <sheetView workbookViewId="0">
      <selection activeCell="G12" sqref="G12"/>
    </sheetView>
  </sheetViews>
  <sheetFormatPr defaultRowHeight="15" x14ac:dyDescent="0.25"/>
  <cols>
    <col min="1" max="1" width="15.28515625" bestFit="1" customWidth="1"/>
    <col min="2" max="2" width="18.140625" customWidth="1"/>
    <col min="3" max="3" width="12.140625" bestFit="1" customWidth="1"/>
    <col min="4" max="4" width="15.42578125" bestFit="1" customWidth="1"/>
    <col min="5" max="5" width="17" bestFit="1" customWidth="1"/>
    <col min="6" max="6" width="13.140625" bestFit="1" customWidth="1"/>
    <col min="7" max="7" width="16.28515625" bestFit="1" customWidth="1"/>
    <col min="8" max="9" width="12" bestFit="1" customWidth="1"/>
    <col min="10" max="10" width="13.42578125" bestFit="1" customWidth="1"/>
    <col min="11" max="11" width="16.28515625" bestFit="1" customWidth="1"/>
    <col min="12" max="12" width="11" bestFit="1" customWidth="1"/>
  </cols>
  <sheetData>
    <row r="3" spans="1:6" x14ac:dyDescent="0.25">
      <c r="A3" s="2" t="s">
        <v>10942</v>
      </c>
      <c r="B3" t="s">
        <v>10941</v>
      </c>
      <c r="C3" t="s">
        <v>10952</v>
      </c>
      <c r="E3" t="s">
        <v>10953</v>
      </c>
      <c r="F3" t="s">
        <v>10954</v>
      </c>
    </row>
    <row r="4" spans="1:6" ht="18.75" x14ac:dyDescent="0.3">
      <c r="A4" s="3" t="s">
        <v>10950</v>
      </c>
      <c r="B4" s="8">
        <v>609205.59799999965</v>
      </c>
      <c r="C4" s="7">
        <v>81795.17429999981</v>
      </c>
    </row>
    <row r="5" spans="1:6" ht="21" x14ac:dyDescent="0.35">
      <c r="A5" s="3" t="s">
        <v>10951</v>
      </c>
      <c r="B5" s="9">
        <v>733215.2551999999</v>
      </c>
      <c r="C5" s="7">
        <v>93439.269600000145</v>
      </c>
      <c r="E5" s="4">
        <f>B5/B4 - 1</f>
        <v>0.20355961535337097</v>
      </c>
      <c r="F5" s="4">
        <f>C5/C4 - 1</f>
        <v>0.1423567514789239</v>
      </c>
    </row>
    <row r="6" spans="1:6" x14ac:dyDescent="0.25">
      <c r="A6" s="3" t="s">
        <v>10943</v>
      </c>
      <c r="B6">
        <v>1342420.8531999995</v>
      </c>
      <c r="C6">
        <v>175234.44389999995</v>
      </c>
    </row>
    <row r="15" spans="1:6" x14ac:dyDescent="0.25">
      <c r="A15" t="s">
        <v>10956</v>
      </c>
    </row>
    <row r="16" spans="1:6" x14ac:dyDescent="0.25">
      <c r="A16" s="2" t="s">
        <v>10941</v>
      </c>
      <c r="B16" s="2" t="s">
        <v>10955</v>
      </c>
    </row>
    <row r="17" spans="1:11" x14ac:dyDescent="0.25">
      <c r="A17" s="2" t="s">
        <v>10942</v>
      </c>
      <c r="B17" t="s">
        <v>10951</v>
      </c>
      <c r="C17" t="s">
        <v>10950</v>
      </c>
    </row>
    <row r="18" spans="1:11" x14ac:dyDescent="0.25">
      <c r="A18" s="3" t="s">
        <v>71</v>
      </c>
      <c r="B18" s="7">
        <v>105340.51600000002</v>
      </c>
      <c r="C18" s="7">
        <v>78962.029999999984</v>
      </c>
    </row>
    <row r="19" spans="1:11" x14ac:dyDescent="0.25">
      <c r="A19" s="3" t="s">
        <v>35</v>
      </c>
      <c r="B19" s="7">
        <v>95554.352999999988</v>
      </c>
      <c r="C19" s="7">
        <v>83918.64499999996</v>
      </c>
    </row>
    <row r="20" spans="1:11" x14ac:dyDescent="0.25">
      <c r="A20" s="3" t="s">
        <v>74</v>
      </c>
      <c r="B20" s="7">
        <v>72788.044999999984</v>
      </c>
      <c r="C20" s="7">
        <v>49683.325000000004</v>
      </c>
    </row>
    <row r="21" spans="1:11" x14ac:dyDescent="0.25">
      <c r="A21" s="3" t="s">
        <v>58</v>
      </c>
      <c r="B21" s="7">
        <v>69677.617999999973</v>
      </c>
      <c r="C21" s="7">
        <v>58788.700000000004</v>
      </c>
    </row>
    <row r="22" spans="1:11" x14ac:dyDescent="0.25">
      <c r="A22" s="3" t="s">
        <v>1218</v>
      </c>
      <c r="B22" s="7">
        <v>62899.387999999984</v>
      </c>
      <c r="C22" s="7">
        <v>49599.41</v>
      </c>
    </row>
    <row r="23" spans="1:11" x14ac:dyDescent="0.25">
      <c r="A23" s="3" t="s">
        <v>55</v>
      </c>
      <c r="B23" s="7">
        <v>60893.54250000004</v>
      </c>
      <c r="C23" s="7">
        <v>60833.200499999992</v>
      </c>
    </row>
    <row r="24" spans="1:11" x14ac:dyDescent="0.25">
      <c r="A24" s="3" t="s">
        <v>160</v>
      </c>
      <c r="B24" s="7">
        <v>59946.232000000011</v>
      </c>
      <c r="C24" s="7">
        <v>41895.853999999999</v>
      </c>
    </row>
    <row r="25" spans="1:11" x14ac:dyDescent="0.25">
      <c r="A25" s="3" t="s">
        <v>683</v>
      </c>
      <c r="B25" s="7">
        <v>43544.675000000003</v>
      </c>
      <c r="C25" s="7">
        <v>55906.886000000013</v>
      </c>
    </row>
    <row r="26" spans="1:11" x14ac:dyDescent="0.25">
      <c r="A26" s="3" t="s">
        <v>77</v>
      </c>
      <c r="B26" s="7">
        <v>42926.932000000001</v>
      </c>
      <c r="C26" s="7">
        <v>26050.314999999999</v>
      </c>
    </row>
    <row r="27" spans="1:11" x14ac:dyDescent="0.25">
      <c r="A27" s="3" t="s">
        <v>64</v>
      </c>
      <c r="B27" s="7">
        <v>28915.093999999986</v>
      </c>
      <c r="C27" s="7">
        <v>27874.12399999996</v>
      </c>
    </row>
    <row r="28" spans="1:11" x14ac:dyDescent="0.25">
      <c r="A28" s="3" t="s">
        <v>10943</v>
      </c>
      <c r="B28">
        <v>642486.39549999998</v>
      </c>
      <c r="C28">
        <v>533512.48949999991</v>
      </c>
    </row>
    <row r="30" spans="1:11" x14ac:dyDescent="0.25">
      <c r="A30" s="3" t="s">
        <v>10957</v>
      </c>
    </row>
    <row r="31" spans="1:11" x14ac:dyDescent="0.25">
      <c r="A31" s="2" t="s">
        <v>10941</v>
      </c>
      <c r="B31" s="2" t="s">
        <v>10955</v>
      </c>
      <c r="F31" t="s">
        <v>10958</v>
      </c>
      <c r="J31" t="s">
        <v>10959</v>
      </c>
    </row>
    <row r="32" spans="1:11" x14ac:dyDescent="0.25">
      <c r="A32" s="2" t="s">
        <v>10942</v>
      </c>
      <c r="B32" t="s">
        <v>10951</v>
      </c>
      <c r="C32" t="s">
        <v>10950</v>
      </c>
      <c r="F32" s="2" t="s">
        <v>10952</v>
      </c>
      <c r="G32" s="2" t="s">
        <v>10955</v>
      </c>
      <c r="J32" s="2" t="s">
        <v>10952</v>
      </c>
      <c r="K32" s="2" t="s">
        <v>10955</v>
      </c>
    </row>
    <row r="33" spans="1:12" x14ac:dyDescent="0.25">
      <c r="A33" s="3" t="s">
        <v>265</v>
      </c>
      <c r="B33" s="5">
        <v>86939.600999999995</v>
      </c>
      <c r="C33" s="5">
        <v>54824.09800000002</v>
      </c>
      <c r="F33" s="2" t="s">
        <v>10942</v>
      </c>
      <c r="G33" t="s">
        <v>10950</v>
      </c>
      <c r="H33" t="s">
        <v>10951</v>
      </c>
      <c r="J33" s="2" t="s">
        <v>10942</v>
      </c>
      <c r="K33" t="s">
        <v>10950</v>
      </c>
      <c r="L33" t="s">
        <v>10951</v>
      </c>
    </row>
    <row r="34" spans="1:12" x14ac:dyDescent="0.25">
      <c r="A34" s="3" t="s">
        <v>94</v>
      </c>
      <c r="B34" s="5">
        <v>56990.82</v>
      </c>
      <c r="C34" s="5">
        <v>16158.721999999998</v>
      </c>
      <c r="F34" s="3" t="s">
        <v>1218</v>
      </c>
      <c r="G34" s="5">
        <v>17742.792600000001</v>
      </c>
      <c r="H34" s="5">
        <v>25031.790200000003</v>
      </c>
      <c r="J34" s="3" t="s">
        <v>265</v>
      </c>
      <c r="K34" s="5">
        <v>12354.2703</v>
      </c>
      <c r="L34" s="5">
        <v>22406.027100000021</v>
      </c>
    </row>
    <row r="35" spans="1:12" x14ac:dyDescent="0.25">
      <c r="A35" s="3" t="s">
        <v>41</v>
      </c>
      <c r="B35" s="5">
        <v>48875.692499999976</v>
      </c>
      <c r="C35" s="5">
        <v>56398.747999999992</v>
      </c>
      <c r="F35" s="3" t="s">
        <v>74</v>
      </c>
      <c r="G35" s="5">
        <v>10215.634099999996</v>
      </c>
      <c r="H35" s="5">
        <v>7669.7418000000016</v>
      </c>
      <c r="J35" s="3" t="s">
        <v>41</v>
      </c>
      <c r="K35" s="5">
        <v>9115.6400000000031</v>
      </c>
      <c r="L35" s="5">
        <v>10059.290099999998</v>
      </c>
    </row>
    <row r="36" spans="1:12" x14ac:dyDescent="0.25">
      <c r="A36" s="3" t="s">
        <v>145</v>
      </c>
      <c r="B36" s="5">
        <v>41595.501999999964</v>
      </c>
      <c r="C36" s="5">
        <v>30304.938000000002</v>
      </c>
      <c r="F36" s="3" t="s">
        <v>160</v>
      </c>
      <c r="G36" s="5">
        <v>9664.2884999999987</v>
      </c>
      <c r="H36" s="5">
        <v>15672.357000000005</v>
      </c>
      <c r="J36" s="3" t="s">
        <v>4276</v>
      </c>
      <c r="K36" s="5">
        <v>8789.8230999999996</v>
      </c>
      <c r="L36" s="5">
        <v>982.98470000000009</v>
      </c>
    </row>
    <row r="37" spans="1:12" x14ac:dyDescent="0.25">
      <c r="A37" s="3" t="s">
        <v>126</v>
      </c>
      <c r="B37" s="5">
        <v>37197.550999999992</v>
      </c>
      <c r="C37" s="5">
        <v>29845.870999999992</v>
      </c>
      <c r="F37" s="3" t="s">
        <v>71</v>
      </c>
      <c r="G37" s="5">
        <v>9459.5929000000051</v>
      </c>
      <c r="H37" s="5">
        <v>12849.325000000008</v>
      </c>
      <c r="J37" s="3" t="s">
        <v>881</v>
      </c>
      <c r="K37" s="5">
        <v>7385.8329000000003</v>
      </c>
      <c r="L37" s="5">
        <v>3417.3566999999998</v>
      </c>
    </row>
    <row r="38" spans="1:12" x14ac:dyDescent="0.25">
      <c r="A38" s="3" t="s">
        <v>496</v>
      </c>
      <c r="B38" s="5">
        <v>17571.473000000002</v>
      </c>
      <c r="C38" s="5">
        <v>9506.4120000000021</v>
      </c>
      <c r="F38" s="3" t="s">
        <v>89</v>
      </c>
      <c r="G38" s="5">
        <v>9071.5344999999943</v>
      </c>
      <c r="H38" s="5">
        <v>12040.843400000002</v>
      </c>
      <c r="J38" s="3" t="s">
        <v>3585</v>
      </c>
      <c r="K38" s="5">
        <v>4205.2011999999995</v>
      </c>
      <c r="L38" s="5">
        <v>148.38419999999999</v>
      </c>
    </row>
    <row r="39" spans="1:12" x14ac:dyDescent="0.25">
      <c r="A39" s="3" t="s">
        <v>302</v>
      </c>
      <c r="B39" s="5">
        <v>16245.611000000001</v>
      </c>
      <c r="C39" s="5">
        <v>13067.549999999997</v>
      </c>
      <c r="F39" s="3" t="s">
        <v>58</v>
      </c>
      <c r="G39" s="5">
        <v>6204.2868000000008</v>
      </c>
      <c r="H39" s="5">
        <v>7402.8007000000016</v>
      </c>
      <c r="J39" s="3" t="s">
        <v>126</v>
      </c>
      <c r="K39" s="5">
        <v>3857.5734000000011</v>
      </c>
      <c r="L39" s="5">
        <v>6617.9549999999936</v>
      </c>
    </row>
    <row r="40" spans="1:12" x14ac:dyDescent="0.25">
      <c r="A40" s="3" t="s">
        <v>183</v>
      </c>
      <c r="B40" s="5">
        <v>16212.806399999998</v>
      </c>
      <c r="C40" s="5">
        <v>16448.681399999994</v>
      </c>
      <c r="F40" s="3" t="s">
        <v>35</v>
      </c>
      <c r="G40" s="5">
        <v>5763.153900000003</v>
      </c>
      <c r="H40" s="5">
        <v>7643.5493000000033</v>
      </c>
      <c r="J40" s="3" t="s">
        <v>94</v>
      </c>
      <c r="K40" s="5">
        <v>3320.6141000000025</v>
      </c>
      <c r="L40" s="5">
        <v>15518.697000000004</v>
      </c>
    </row>
    <row r="41" spans="1:12" x14ac:dyDescent="0.25">
      <c r="A41" s="3" t="s">
        <v>881</v>
      </c>
      <c r="B41" s="5">
        <v>12148.885999999997</v>
      </c>
      <c r="C41" s="5">
        <v>21197.32</v>
      </c>
      <c r="F41" s="3" t="s">
        <v>77</v>
      </c>
      <c r="G41" s="5">
        <v>5301.3415000000014</v>
      </c>
      <c r="H41" s="5">
        <v>7865.2683000000006</v>
      </c>
      <c r="J41" s="3" t="s">
        <v>327</v>
      </c>
      <c r="K41" s="5">
        <v>1867.1034999999997</v>
      </c>
      <c r="L41" s="5">
        <v>4520.9058999999997</v>
      </c>
    </row>
    <row r="42" spans="1:12" x14ac:dyDescent="0.25">
      <c r="A42" s="3" t="s">
        <v>4276</v>
      </c>
      <c r="B42" s="5">
        <v>5630.51</v>
      </c>
      <c r="C42" s="5">
        <v>18431.34</v>
      </c>
      <c r="F42" s="3" t="s">
        <v>64</v>
      </c>
      <c r="G42" s="5">
        <v>3935.2699999999982</v>
      </c>
      <c r="H42" s="5">
        <v>4099.1628000000019</v>
      </c>
      <c r="J42" s="3" t="s">
        <v>496</v>
      </c>
      <c r="K42" s="5">
        <v>1202.8080999999997</v>
      </c>
      <c r="L42" s="5">
        <v>3615.2543000000001</v>
      </c>
    </row>
    <row r="43" spans="1:12" x14ac:dyDescent="0.25">
      <c r="A43" s="3" t="s">
        <v>10943</v>
      </c>
      <c r="B43">
        <v>339408.45289999992</v>
      </c>
      <c r="C43">
        <v>266183.68040000001</v>
      </c>
      <c r="F43" s="3" t="s">
        <v>67</v>
      </c>
      <c r="G43" s="5">
        <v>1413.9626000000014</v>
      </c>
      <c r="H43" s="5">
        <v>2221.9630999999981</v>
      </c>
      <c r="J43" s="3" t="s">
        <v>606</v>
      </c>
      <c r="K43" s="5">
        <v>574.02499999999998</v>
      </c>
      <c r="L43" s="5">
        <v>5468.2673999999997</v>
      </c>
    </row>
    <row r="44" spans="1:12" x14ac:dyDescent="0.25">
      <c r="F44" s="3" t="s">
        <v>10943</v>
      </c>
      <c r="G44">
        <v>78771.857400000008</v>
      </c>
      <c r="H44">
        <v>102496.80160000004</v>
      </c>
      <c r="J44" s="3" t="s">
        <v>10943</v>
      </c>
      <c r="K44">
        <v>52672.891600000003</v>
      </c>
      <c r="L44">
        <v>72755.122400000022</v>
      </c>
    </row>
    <row r="45" spans="1:12" ht="43.5" customHeight="1" x14ac:dyDescent="0.25"/>
    <row r="47" spans="1:12" x14ac:dyDescent="0.25">
      <c r="A47" s="2" t="s">
        <v>10961</v>
      </c>
      <c r="B47" s="2" t="s">
        <v>10962</v>
      </c>
      <c r="C47" t="s">
        <v>10941</v>
      </c>
      <c r="D47" t="s">
        <v>10960</v>
      </c>
      <c r="H47" t="s">
        <v>17</v>
      </c>
      <c r="I47" t="s">
        <v>18</v>
      </c>
      <c r="J47" s="3" t="s">
        <v>10963</v>
      </c>
    </row>
    <row r="48" spans="1:12" x14ac:dyDescent="0.25">
      <c r="A48" t="s">
        <v>10944</v>
      </c>
      <c r="B48" t="s">
        <v>10947</v>
      </c>
      <c r="C48">
        <v>3864.5329999999994</v>
      </c>
      <c r="D48">
        <v>190</v>
      </c>
      <c r="F48" t="str">
        <f>A48</f>
        <v>2014</v>
      </c>
      <c r="G48" t="str">
        <f t="shared" ref="G48:I63" si="0">B48</f>
        <v>Qtr3</v>
      </c>
      <c r="H48">
        <f t="shared" si="0"/>
        <v>3864.5329999999994</v>
      </c>
      <c r="I48">
        <f t="shared" si="0"/>
        <v>190</v>
      </c>
      <c r="J48">
        <f>H48/I48</f>
        <v>20.339647368421051</v>
      </c>
    </row>
    <row r="49" spans="1:10" x14ac:dyDescent="0.25">
      <c r="B49" t="s">
        <v>10945</v>
      </c>
      <c r="C49">
        <v>3832.9160000000011</v>
      </c>
      <c r="D49">
        <v>91</v>
      </c>
      <c r="G49" t="str">
        <f t="shared" si="0"/>
        <v>Qtr1</v>
      </c>
      <c r="H49">
        <f t="shared" si="0"/>
        <v>3832.9160000000011</v>
      </c>
      <c r="I49">
        <f t="shared" si="0"/>
        <v>91</v>
      </c>
      <c r="J49">
        <f t="shared" ref="J49:J63" si="1">H49/I49</f>
        <v>42.119956043956059</v>
      </c>
    </row>
    <row r="50" spans="1:10" x14ac:dyDescent="0.25">
      <c r="B50" t="s">
        <v>10948</v>
      </c>
      <c r="C50">
        <v>2493.0219999999999</v>
      </c>
      <c r="D50">
        <v>119</v>
      </c>
      <c r="G50" t="str">
        <f t="shared" si="0"/>
        <v>Qtr4</v>
      </c>
      <c r="H50">
        <f t="shared" si="0"/>
        <v>2493.0219999999999</v>
      </c>
      <c r="I50">
        <f t="shared" si="0"/>
        <v>119</v>
      </c>
      <c r="J50">
        <f t="shared" si="1"/>
        <v>20.949764705882352</v>
      </c>
    </row>
    <row r="51" spans="1:10" x14ac:dyDescent="0.25">
      <c r="B51" t="s">
        <v>10946</v>
      </c>
      <c r="C51">
        <v>2127.998</v>
      </c>
      <c r="D51">
        <v>119</v>
      </c>
      <c r="G51" t="str">
        <f t="shared" si="0"/>
        <v>Qtr2</v>
      </c>
      <c r="H51">
        <f t="shared" si="0"/>
        <v>2127.998</v>
      </c>
      <c r="I51">
        <f t="shared" si="0"/>
        <v>119</v>
      </c>
      <c r="J51">
        <f t="shared" si="1"/>
        <v>17.882336134453784</v>
      </c>
    </row>
    <row r="52" spans="1:10" x14ac:dyDescent="0.25">
      <c r="A52" t="s">
        <v>10949</v>
      </c>
      <c r="B52" t="s">
        <v>10948</v>
      </c>
      <c r="C52">
        <v>5698.6159999999982</v>
      </c>
      <c r="D52">
        <v>164</v>
      </c>
      <c r="F52" t="str">
        <f t="shared" ref="F52:F60" si="2">A52</f>
        <v>2015</v>
      </c>
      <c r="G52" t="str">
        <f t="shared" si="0"/>
        <v>Qtr4</v>
      </c>
      <c r="H52">
        <f t="shared" si="0"/>
        <v>5698.6159999999982</v>
      </c>
      <c r="I52">
        <f t="shared" si="0"/>
        <v>164</v>
      </c>
      <c r="J52">
        <f t="shared" si="1"/>
        <v>34.747658536585355</v>
      </c>
    </row>
    <row r="53" spans="1:10" x14ac:dyDescent="0.25">
      <c r="B53" t="s">
        <v>10947</v>
      </c>
      <c r="C53">
        <v>4270.119999999999</v>
      </c>
      <c r="D53">
        <v>163</v>
      </c>
      <c r="G53" t="str">
        <f t="shared" si="0"/>
        <v>Qtr3</v>
      </c>
      <c r="H53">
        <f t="shared" si="0"/>
        <v>4270.119999999999</v>
      </c>
      <c r="I53">
        <f t="shared" si="0"/>
        <v>163</v>
      </c>
      <c r="J53">
        <f t="shared" si="1"/>
        <v>26.197055214723921</v>
      </c>
    </row>
    <row r="54" spans="1:10" x14ac:dyDescent="0.25">
      <c r="B54" t="s">
        <v>10946</v>
      </c>
      <c r="C54">
        <v>1926.52</v>
      </c>
      <c r="D54">
        <v>108</v>
      </c>
      <c r="G54" t="str">
        <f t="shared" si="0"/>
        <v>Qtr2</v>
      </c>
      <c r="H54">
        <f t="shared" si="0"/>
        <v>1926.52</v>
      </c>
      <c r="I54">
        <f t="shared" si="0"/>
        <v>108</v>
      </c>
      <c r="J54">
        <f t="shared" si="1"/>
        <v>17.838148148148147</v>
      </c>
    </row>
    <row r="55" spans="1:10" x14ac:dyDescent="0.25">
      <c r="B55" t="s">
        <v>10945</v>
      </c>
      <c r="C55">
        <v>350.11600000000004</v>
      </c>
      <c r="D55">
        <v>37</v>
      </c>
      <c r="G55" t="str">
        <f t="shared" si="0"/>
        <v>Qtr1</v>
      </c>
      <c r="H55">
        <f t="shared" si="0"/>
        <v>350.11600000000004</v>
      </c>
      <c r="I55">
        <f>D55</f>
        <v>37</v>
      </c>
      <c r="J55">
        <f t="shared" si="1"/>
        <v>9.4625945945945951</v>
      </c>
    </row>
    <row r="56" spans="1:10" x14ac:dyDescent="0.25">
      <c r="A56" t="s">
        <v>10950</v>
      </c>
      <c r="B56" t="s">
        <v>10948</v>
      </c>
      <c r="C56">
        <v>8470.4230000000025</v>
      </c>
      <c r="D56">
        <v>275</v>
      </c>
      <c r="F56" t="str">
        <f t="shared" si="2"/>
        <v>2016</v>
      </c>
      <c r="G56" t="str">
        <f t="shared" si="0"/>
        <v>Qtr4</v>
      </c>
      <c r="H56">
        <f t="shared" si="0"/>
        <v>8470.4230000000025</v>
      </c>
      <c r="I56">
        <f t="shared" si="0"/>
        <v>275</v>
      </c>
      <c r="J56">
        <f t="shared" si="1"/>
        <v>30.801538181818191</v>
      </c>
    </row>
    <row r="57" spans="1:10" x14ac:dyDescent="0.25">
      <c r="B57" t="s">
        <v>10946</v>
      </c>
      <c r="C57">
        <v>5492.5829999999996</v>
      </c>
      <c r="D57">
        <v>182</v>
      </c>
      <c r="G57" t="str">
        <f t="shared" si="0"/>
        <v>Qtr2</v>
      </c>
      <c r="H57">
        <f t="shared" si="0"/>
        <v>5492.5829999999996</v>
      </c>
      <c r="I57">
        <f t="shared" si="0"/>
        <v>182</v>
      </c>
      <c r="J57">
        <f t="shared" si="1"/>
        <v>30.179027472527469</v>
      </c>
    </row>
    <row r="58" spans="1:10" x14ac:dyDescent="0.25">
      <c r="B58" t="s">
        <v>10945</v>
      </c>
      <c r="C58">
        <v>3931.3530000000005</v>
      </c>
      <c r="D58">
        <v>86</v>
      </c>
      <c r="G58" t="str">
        <f t="shared" si="0"/>
        <v>Qtr1</v>
      </c>
      <c r="H58">
        <f t="shared" si="0"/>
        <v>3931.3530000000005</v>
      </c>
      <c r="I58">
        <f t="shared" si="0"/>
        <v>86</v>
      </c>
      <c r="J58">
        <f t="shared" si="1"/>
        <v>45.713406976744189</v>
      </c>
    </row>
    <row r="59" spans="1:10" x14ac:dyDescent="0.25">
      <c r="B59" t="s">
        <v>10947</v>
      </c>
      <c r="C59">
        <v>3441.275000000001</v>
      </c>
      <c r="D59">
        <v>199</v>
      </c>
      <c r="G59" t="str">
        <f t="shared" si="0"/>
        <v>Qtr3</v>
      </c>
      <c r="H59">
        <f t="shared" si="0"/>
        <v>3441.275000000001</v>
      </c>
      <c r="I59">
        <f t="shared" si="0"/>
        <v>199</v>
      </c>
      <c r="J59">
        <f t="shared" si="1"/>
        <v>17.292839195979905</v>
      </c>
    </row>
    <row r="60" spans="1:10" x14ac:dyDescent="0.25">
      <c r="A60" t="s">
        <v>10951</v>
      </c>
      <c r="B60" t="s">
        <v>10948</v>
      </c>
      <c r="C60">
        <v>8349.9580000000005</v>
      </c>
      <c r="D60">
        <v>243</v>
      </c>
      <c r="F60" t="str">
        <f t="shared" si="2"/>
        <v>2017</v>
      </c>
      <c r="G60" t="str">
        <f t="shared" si="0"/>
        <v>Qtr4</v>
      </c>
      <c r="H60">
        <f t="shared" si="0"/>
        <v>8349.9580000000005</v>
      </c>
      <c r="I60">
        <f t="shared" si="0"/>
        <v>243</v>
      </c>
      <c r="J60">
        <f t="shared" si="1"/>
        <v>34.361967078189302</v>
      </c>
    </row>
    <row r="61" spans="1:10" x14ac:dyDescent="0.25">
      <c r="B61" t="s">
        <v>10947</v>
      </c>
      <c r="C61">
        <v>7122.6180000000004</v>
      </c>
      <c r="D61">
        <v>195</v>
      </c>
      <c r="G61" t="str">
        <f t="shared" si="0"/>
        <v>Qtr3</v>
      </c>
      <c r="H61">
        <f t="shared" si="0"/>
        <v>7122.6180000000004</v>
      </c>
      <c r="I61">
        <f t="shared" si="0"/>
        <v>195</v>
      </c>
      <c r="J61">
        <f t="shared" si="1"/>
        <v>36.526246153846159</v>
      </c>
    </row>
    <row r="62" spans="1:10" x14ac:dyDescent="0.25">
      <c r="B62" t="s">
        <v>10946</v>
      </c>
      <c r="C62">
        <v>5597.2169999999987</v>
      </c>
      <c r="D62">
        <v>219</v>
      </c>
      <c r="G62" t="str">
        <f t="shared" si="0"/>
        <v>Qtr2</v>
      </c>
      <c r="H62">
        <f t="shared" si="0"/>
        <v>5597.2169999999987</v>
      </c>
      <c r="I62">
        <f t="shared" si="0"/>
        <v>219</v>
      </c>
      <c r="J62">
        <f t="shared" si="1"/>
        <v>25.558068493150678</v>
      </c>
    </row>
    <row r="63" spans="1:10" x14ac:dyDescent="0.25">
      <c r="B63" t="s">
        <v>10945</v>
      </c>
      <c r="C63">
        <v>3943.1400000000003</v>
      </c>
      <c r="D63">
        <v>185</v>
      </c>
      <c r="G63" t="str">
        <f t="shared" si="0"/>
        <v>Qtr1</v>
      </c>
      <c r="H63">
        <f t="shared" si="0"/>
        <v>3943.1400000000003</v>
      </c>
      <c r="I63">
        <f t="shared" si="0"/>
        <v>185</v>
      </c>
      <c r="J63">
        <f t="shared" si="1"/>
        <v>21.314270270270271</v>
      </c>
    </row>
    <row r="64" spans="1:10" x14ac:dyDescent="0.25">
      <c r="A64" t="s">
        <v>10943</v>
      </c>
      <c r="C64">
        <v>70912.407999999996</v>
      </c>
      <c r="D64">
        <v>2575</v>
      </c>
    </row>
    <row r="68" spans="1:5" x14ac:dyDescent="0.25">
      <c r="A68" s="2" t="s">
        <v>10</v>
      </c>
      <c r="B68" t="s">
        <v>10941</v>
      </c>
      <c r="D68" t="s">
        <v>10</v>
      </c>
      <c r="E68" t="s">
        <v>17</v>
      </c>
    </row>
    <row r="69" spans="1:5" x14ac:dyDescent="0.25">
      <c r="A69" t="s">
        <v>42</v>
      </c>
      <c r="B69" s="6">
        <v>12180.099999999991</v>
      </c>
      <c r="D69" t="str">
        <f>A69</f>
        <v>California</v>
      </c>
      <c r="E69" s="6">
        <f>B69</f>
        <v>12180.099999999991</v>
      </c>
    </row>
    <row r="70" spans="1:5" x14ac:dyDescent="0.25">
      <c r="A70" t="s">
        <v>266</v>
      </c>
      <c r="B70" s="6">
        <v>4254.844000000001</v>
      </c>
      <c r="D70" t="str">
        <f t="shared" ref="D70:D118" si="3">A70</f>
        <v>New York</v>
      </c>
      <c r="E70" s="6">
        <f t="shared" ref="E70:E118" si="4">B70</f>
        <v>4254.844000000001</v>
      </c>
    </row>
    <row r="71" spans="1:5" x14ac:dyDescent="0.25">
      <c r="A71" t="s">
        <v>1274</v>
      </c>
      <c r="B71" s="6">
        <v>3884.11</v>
      </c>
      <c r="D71" t="str">
        <f t="shared" si="3"/>
        <v>Georgia</v>
      </c>
      <c r="E71" s="6">
        <f t="shared" si="4"/>
        <v>3884.11</v>
      </c>
    </row>
    <row r="72" spans="1:5" x14ac:dyDescent="0.25">
      <c r="A72" t="s">
        <v>789</v>
      </c>
      <c r="B72" s="6">
        <v>3661.48</v>
      </c>
      <c r="D72" t="str">
        <f t="shared" si="3"/>
        <v>New Jersey</v>
      </c>
      <c r="E72" s="6">
        <f t="shared" si="4"/>
        <v>3661.48</v>
      </c>
    </row>
    <row r="73" spans="1:5" x14ac:dyDescent="0.25">
      <c r="A73" t="s">
        <v>146</v>
      </c>
      <c r="B73" s="6">
        <v>3330.2329999999993</v>
      </c>
      <c r="D73" t="str">
        <f>A73</f>
        <v>Pennsylvania</v>
      </c>
      <c r="E73" s="6">
        <f t="shared" si="4"/>
        <v>3330.2329999999993</v>
      </c>
    </row>
    <row r="74" spans="1:5" x14ac:dyDescent="0.25">
      <c r="A74" t="s">
        <v>87</v>
      </c>
      <c r="B74" s="6">
        <v>2996.3220000000001</v>
      </c>
      <c r="D74" t="str">
        <f t="shared" si="3"/>
        <v>North Carolina</v>
      </c>
      <c r="E74" s="6">
        <f t="shared" si="4"/>
        <v>2996.3220000000001</v>
      </c>
    </row>
    <row r="75" spans="1:5" x14ac:dyDescent="0.25">
      <c r="A75" t="s">
        <v>103</v>
      </c>
      <c r="B75" s="6">
        <v>2795.889999999999</v>
      </c>
      <c r="D75" t="str">
        <f t="shared" si="3"/>
        <v>Texas</v>
      </c>
      <c r="E75" s="6">
        <f t="shared" si="4"/>
        <v>2795.889999999999</v>
      </c>
    </row>
    <row r="76" spans="1:5" x14ac:dyDescent="0.25">
      <c r="A76" t="s">
        <v>95</v>
      </c>
      <c r="B76" s="6">
        <v>2759.1799999999994</v>
      </c>
      <c r="D76" t="str">
        <f t="shared" si="3"/>
        <v>Washington</v>
      </c>
      <c r="E76" s="6">
        <f t="shared" si="4"/>
        <v>2759.1799999999994</v>
      </c>
    </row>
    <row r="77" spans="1:5" x14ac:dyDescent="0.25">
      <c r="A77" t="s">
        <v>28</v>
      </c>
      <c r="B77" s="6">
        <v>2486.38</v>
      </c>
      <c r="D77" t="str">
        <f t="shared" si="3"/>
        <v>Kentucky</v>
      </c>
      <c r="E77" s="6">
        <f t="shared" si="4"/>
        <v>2486.38</v>
      </c>
    </row>
    <row r="78" spans="1:5" x14ac:dyDescent="0.25">
      <c r="A78" t="s">
        <v>596</v>
      </c>
      <c r="B78" s="6">
        <v>2443.02</v>
      </c>
      <c r="D78" t="str">
        <f t="shared" si="3"/>
        <v>Missouri</v>
      </c>
      <c r="E78" s="6">
        <f t="shared" si="4"/>
        <v>2443.02</v>
      </c>
    </row>
    <row r="79" spans="1:5" x14ac:dyDescent="0.25">
      <c r="A79" t="s">
        <v>1402</v>
      </c>
      <c r="B79" s="6">
        <v>2439.48</v>
      </c>
      <c r="D79" t="str">
        <f t="shared" si="3"/>
        <v>Rhode Island</v>
      </c>
      <c r="E79" s="6">
        <f t="shared" si="4"/>
        <v>2439.48</v>
      </c>
    </row>
    <row r="80" spans="1:5" x14ac:dyDescent="0.25">
      <c r="A80" t="s">
        <v>649</v>
      </c>
      <c r="B80" s="6">
        <v>2430.54</v>
      </c>
      <c r="D80" t="str">
        <f>A80</f>
        <v>Oklahoma</v>
      </c>
      <c r="E80" s="6">
        <f t="shared" si="4"/>
        <v>2430.54</v>
      </c>
    </row>
    <row r="81" spans="1:5" x14ac:dyDescent="0.25">
      <c r="A81" t="s">
        <v>1247</v>
      </c>
      <c r="B81" s="6">
        <v>2128.52</v>
      </c>
      <c r="D81" t="str">
        <f t="shared" si="3"/>
        <v>Massachusetts</v>
      </c>
      <c r="E81" s="6">
        <f t="shared" si="4"/>
        <v>2128.52</v>
      </c>
    </row>
    <row r="82" spans="1:5" x14ac:dyDescent="0.25">
      <c r="A82" t="s">
        <v>210</v>
      </c>
      <c r="B82" s="6">
        <v>2105.6059999999998</v>
      </c>
      <c r="D82" t="str">
        <f t="shared" si="3"/>
        <v>Illinois</v>
      </c>
      <c r="E82" s="6">
        <f t="shared" si="4"/>
        <v>2105.6059999999998</v>
      </c>
    </row>
    <row r="83" spans="1:5" x14ac:dyDescent="0.25">
      <c r="A83" t="s">
        <v>53</v>
      </c>
      <c r="B83" s="6">
        <v>2090.67</v>
      </c>
      <c r="D83" t="str">
        <f t="shared" si="3"/>
        <v>Florida</v>
      </c>
      <c r="E83" s="6">
        <f t="shared" si="4"/>
        <v>2090.67</v>
      </c>
    </row>
    <row r="84" spans="1:5" x14ac:dyDescent="0.25">
      <c r="A84" t="s">
        <v>113</v>
      </c>
      <c r="B84" s="6">
        <v>1917.7499999999998</v>
      </c>
      <c r="D84" t="str">
        <f t="shared" si="3"/>
        <v>Wisconsin</v>
      </c>
      <c r="E84" s="6">
        <f t="shared" si="4"/>
        <v>1917.7499999999998</v>
      </c>
    </row>
    <row r="85" spans="1:5" x14ac:dyDescent="0.25">
      <c r="A85" t="s">
        <v>497</v>
      </c>
      <c r="B85" s="6">
        <v>1839.7089999999998</v>
      </c>
      <c r="D85" t="str">
        <f t="shared" si="3"/>
        <v>Ohio</v>
      </c>
      <c r="E85" s="6">
        <f t="shared" si="4"/>
        <v>1839.7089999999998</v>
      </c>
    </row>
    <row r="86" spans="1:5" x14ac:dyDescent="0.25">
      <c r="A86" t="s">
        <v>228</v>
      </c>
      <c r="B86" s="6">
        <v>1660.85</v>
      </c>
      <c r="D86" t="str">
        <f t="shared" si="3"/>
        <v>Minnesota</v>
      </c>
      <c r="E86" s="6">
        <f t="shared" si="4"/>
        <v>1660.85</v>
      </c>
    </row>
    <row r="87" spans="1:5" x14ac:dyDescent="0.25">
      <c r="A87" t="s">
        <v>253</v>
      </c>
      <c r="B87" s="6">
        <v>1618.8400000000001</v>
      </c>
      <c r="D87" t="str">
        <f t="shared" si="3"/>
        <v>Indiana</v>
      </c>
      <c r="E87" s="6">
        <f t="shared" si="4"/>
        <v>1618.8400000000001</v>
      </c>
    </row>
    <row r="88" spans="1:5" x14ac:dyDescent="0.25">
      <c r="A88" t="s">
        <v>1766</v>
      </c>
      <c r="B88" s="6">
        <v>1239.1859999999999</v>
      </c>
      <c r="D88" t="str">
        <f t="shared" si="3"/>
        <v>Montana</v>
      </c>
      <c r="E88" s="6">
        <f t="shared" si="4"/>
        <v>1239.1859999999999</v>
      </c>
    </row>
    <row r="89" spans="1:5" x14ac:dyDescent="0.25">
      <c r="A89" t="s">
        <v>318</v>
      </c>
      <c r="B89" s="6">
        <v>1234.6999999999998</v>
      </c>
      <c r="D89" t="str">
        <f t="shared" si="3"/>
        <v>Virginia</v>
      </c>
      <c r="E89" s="6">
        <f t="shared" si="4"/>
        <v>1234.6999999999998</v>
      </c>
    </row>
    <row r="90" spans="1:5" x14ac:dyDescent="0.25">
      <c r="A90" t="s">
        <v>1491</v>
      </c>
      <c r="B90" s="6">
        <v>1016.3399999999999</v>
      </c>
      <c r="D90" t="str">
        <f t="shared" si="3"/>
        <v>Mississippi</v>
      </c>
      <c r="E90" s="6">
        <f t="shared" si="4"/>
        <v>1016.3399999999999</v>
      </c>
    </row>
    <row r="91" spans="1:5" x14ac:dyDescent="0.25">
      <c r="A91" t="s">
        <v>237</v>
      </c>
      <c r="B91" s="6">
        <v>964.03499999999997</v>
      </c>
      <c r="D91" t="str">
        <f t="shared" si="3"/>
        <v>Michigan</v>
      </c>
      <c r="E91" s="6">
        <f t="shared" si="4"/>
        <v>964.03499999999997</v>
      </c>
    </row>
    <row r="92" spans="1:5" x14ac:dyDescent="0.25">
      <c r="A92" t="s">
        <v>244</v>
      </c>
      <c r="B92" s="6">
        <v>920.62</v>
      </c>
      <c r="D92" t="str">
        <f t="shared" si="3"/>
        <v>Delaware</v>
      </c>
      <c r="E92" s="6">
        <f t="shared" si="4"/>
        <v>920.62</v>
      </c>
    </row>
    <row r="93" spans="1:5" x14ac:dyDescent="0.25">
      <c r="A93" t="s">
        <v>334</v>
      </c>
      <c r="B93" s="6">
        <v>880.02199999999993</v>
      </c>
      <c r="D93" t="str">
        <f t="shared" si="3"/>
        <v>Tennessee</v>
      </c>
      <c r="E93" s="6">
        <f t="shared" si="4"/>
        <v>880.02199999999993</v>
      </c>
    </row>
    <row r="94" spans="1:5" x14ac:dyDescent="0.25">
      <c r="A94" t="s">
        <v>2741</v>
      </c>
      <c r="B94" s="6">
        <v>858.15999999999985</v>
      </c>
      <c r="D94" t="str">
        <f t="shared" si="3"/>
        <v>Maryland</v>
      </c>
      <c r="E94" s="6">
        <f t="shared" si="4"/>
        <v>858.15999999999985</v>
      </c>
    </row>
    <row r="95" spans="1:5" x14ac:dyDescent="0.25">
      <c r="A95" t="s">
        <v>4538</v>
      </c>
      <c r="B95" s="6">
        <v>797.82999999999993</v>
      </c>
      <c r="D95" t="str">
        <f t="shared" si="3"/>
        <v>Kansas</v>
      </c>
      <c r="E95" s="6">
        <f t="shared" si="4"/>
        <v>797.82999999999993</v>
      </c>
    </row>
    <row r="96" spans="1:5" x14ac:dyDescent="0.25">
      <c r="A96" t="s">
        <v>456</v>
      </c>
      <c r="B96" s="6">
        <v>686.48800000000006</v>
      </c>
      <c r="D96" t="str">
        <f t="shared" si="3"/>
        <v>Colorado</v>
      </c>
      <c r="E96" s="6">
        <f t="shared" si="4"/>
        <v>686.48800000000006</v>
      </c>
    </row>
    <row r="97" spans="1:5" x14ac:dyDescent="0.25">
      <c r="A97" t="s">
        <v>9733</v>
      </c>
      <c r="B97" s="6">
        <v>536.48</v>
      </c>
      <c r="D97" t="str">
        <f t="shared" si="3"/>
        <v>West Virginia</v>
      </c>
      <c r="E97" s="6">
        <f t="shared" si="4"/>
        <v>536.48</v>
      </c>
    </row>
    <row r="98" spans="1:5" x14ac:dyDescent="0.25">
      <c r="A98" t="s">
        <v>309</v>
      </c>
      <c r="B98" s="6">
        <v>480.50700000000001</v>
      </c>
      <c r="D98" t="str">
        <f t="shared" si="3"/>
        <v>Arizona</v>
      </c>
      <c r="E98" s="6">
        <f t="shared" si="4"/>
        <v>480.50700000000001</v>
      </c>
    </row>
    <row r="99" spans="1:5" x14ac:dyDescent="0.25">
      <c r="A99" t="s">
        <v>2700</v>
      </c>
      <c r="B99" s="6">
        <v>347.84999999999997</v>
      </c>
      <c r="D99" t="str">
        <f t="shared" si="3"/>
        <v>New Hampshire</v>
      </c>
      <c r="E99" s="6">
        <f t="shared" si="4"/>
        <v>347.84999999999997</v>
      </c>
    </row>
    <row r="100" spans="1:5" x14ac:dyDescent="0.25">
      <c r="A100" t="s">
        <v>748</v>
      </c>
      <c r="B100" s="6">
        <v>344.21</v>
      </c>
      <c r="D100" t="str">
        <f t="shared" si="3"/>
        <v>Connecticut</v>
      </c>
      <c r="E100" s="6">
        <f t="shared" si="4"/>
        <v>344.21</v>
      </c>
    </row>
    <row r="101" spans="1:5" x14ac:dyDescent="0.25">
      <c r="A101" t="s">
        <v>120</v>
      </c>
      <c r="B101" s="6">
        <v>323.32799999999997</v>
      </c>
      <c r="D101" t="str">
        <f t="shared" si="3"/>
        <v>Utah</v>
      </c>
      <c r="E101" s="6">
        <f t="shared" si="4"/>
        <v>323.32799999999997</v>
      </c>
    </row>
    <row r="102" spans="1:5" x14ac:dyDescent="0.25">
      <c r="A102" t="s">
        <v>6267</v>
      </c>
      <c r="B102" s="6">
        <v>265.77999999999997</v>
      </c>
      <c r="D102" t="str">
        <f t="shared" si="3"/>
        <v>Idaho</v>
      </c>
      <c r="E102" s="6">
        <f t="shared" si="4"/>
        <v>265.77999999999997</v>
      </c>
    </row>
    <row r="103" spans="1:5" x14ac:dyDescent="0.25">
      <c r="A103" t="s">
        <v>668</v>
      </c>
      <c r="B103" s="6">
        <v>244.96</v>
      </c>
      <c r="D103" t="str">
        <f t="shared" si="3"/>
        <v>New Mexico</v>
      </c>
      <c r="E103" s="6">
        <f t="shared" si="4"/>
        <v>244.96</v>
      </c>
    </row>
    <row r="104" spans="1:5" x14ac:dyDescent="0.25">
      <c r="A104" t="s">
        <v>419</v>
      </c>
      <c r="B104" s="6">
        <v>186.74600000000001</v>
      </c>
      <c r="D104" t="str">
        <f t="shared" si="3"/>
        <v>Oregon</v>
      </c>
      <c r="E104" s="6">
        <f t="shared" si="4"/>
        <v>186.74600000000001</v>
      </c>
    </row>
    <row r="105" spans="1:5" x14ac:dyDescent="0.25">
      <c r="A105" t="s">
        <v>1395</v>
      </c>
      <c r="B105" s="6">
        <v>166.702</v>
      </c>
      <c r="D105" t="str">
        <f t="shared" si="3"/>
        <v>Nevada</v>
      </c>
      <c r="E105" s="6">
        <f t="shared" si="4"/>
        <v>166.702</v>
      </c>
    </row>
    <row r="106" spans="1:5" x14ac:dyDescent="0.25">
      <c r="A106" t="s">
        <v>488</v>
      </c>
      <c r="B106" s="6">
        <v>121.55999999999999</v>
      </c>
      <c r="D106" t="str">
        <f t="shared" si="3"/>
        <v>Iowa</v>
      </c>
      <c r="E106" s="6">
        <f t="shared" si="4"/>
        <v>121.55999999999999</v>
      </c>
    </row>
    <row r="107" spans="1:5" x14ac:dyDescent="0.25">
      <c r="A107" t="s">
        <v>1711</v>
      </c>
      <c r="B107" s="6">
        <v>85.899999999999991</v>
      </c>
      <c r="D107" t="str">
        <f t="shared" si="3"/>
        <v>Arkansas</v>
      </c>
      <c r="E107" s="6">
        <f t="shared" si="4"/>
        <v>85.899999999999991</v>
      </c>
    </row>
    <row r="108" spans="1:5" x14ac:dyDescent="0.25">
      <c r="A108" t="s">
        <v>137</v>
      </c>
      <c r="B108" s="6">
        <v>52.6</v>
      </c>
      <c r="D108" t="str">
        <f t="shared" si="3"/>
        <v>Nebraska</v>
      </c>
      <c r="E108" s="6">
        <f t="shared" si="4"/>
        <v>52.6</v>
      </c>
    </row>
    <row r="109" spans="1:5" x14ac:dyDescent="0.25">
      <c r="A109" t="s">
        <v>357</v>
      </c>
      <c r="B109" s="6">
        <v>42.480000000000004</v>
      </c>
      <c r="D109" t="str">
        <f t="shared" si="3"/>
        <v>Alabama</v>
      </c>
      <c r="E109" s="6">
        <f t="shared" si="4"/>
        <v>42.480000000000004</v>
      </c>
    </row>
    <row r="110" spans="1:5" x14ac:dyDescent="0.25">
      <c r="A110" t="s">
        <v>5242</v>
      </c>
      <c r="B110" s="6">
        <v>38.1</v>
      </c>
      <c r="D110" t="str">
        <f t="shared" si="3"/>
        <v>Maine</v>
      </c>
      <c r="E110" s="6">
        <f t="shared" si="4"/>
        <v>38.1</v>
      </c>
    </row>
    <row r="111" spans="1:5" x14ac:dyDescent="0.25">
      <c r="A111" t="s">
        <v>7456</v>
      </c>
      <c r="B111" s="6">
        <v>28.38</v>
      </c>
      <c r="D111" t="str">
        <f t="shared" si="3"/>
        <v>North Dakota</v>
      </c>
      <c r="E111" s="6">
        <f t="shared" si="4"/>
        <v>28.38</v>
      </c>
    </row>
    <row r="112" spans="1:5" x14ac:dyDescent="0.25">
      <c r="A112" t="s">
        <v>382</v>
      </c>
      <c r="B112" s="6">
        <v>25.92</v>
      </c>
      <c r="D112" t="str">
        <f t="shared" si="3"/>
        <v>South Carolina</v>
      </c>
      <c r="E112" s="6">
        <f t="shared" si="4"/>
        <v>25.92</v>
      </c>
    </row>
    <row r="113" spans="1:5" x14ac:dyDescent="0.25">
      <c r="A113" t="s">
        <v>10943</v>
      </c>
      <c r="B113" s="6">
        <v>70912.407999999981</v>
      </c>
      <c r="D113" t="str">
        <f t="shared" si="3"/>
        <v>Grand Total</v>
      </c>
      <c r="E113" s="6">
        <f t="shared" si="4"/>
        <v>70912.407999999981</v>
      </c>
    </row>
    <row r="114" spans="1:5" x14ac:dyDescent="0.25">
      <c r="D114">
        <f t="shared" si="3"/>
        <v>0</v>
      </c>
      <c r="E114" s="6">
        <f t="shared" si="4"/>
        <v>0</v>
      </c>
    </row>
    <row r="115" spans="1:5" x14ac:dyDescent="0.25">
      <c r="D115">
        <f t="shared" si="3"/>
        <v>0</v>
      </c>
      <c r="E115" s="6">
        <f t="shared" si="4"/>
        <v>0</v>
      </c>
    </row>
    <row r="116" spans="1:5" x14ac:dyDescent="0.25">
      <c r="D116">
        <f t="shared" si="3"/>
        <v>0</v>
      </c>
      <c r="E116" s="6">
        <f t="shared" si="4"/>
        <v>0</v>
      </c>
    </row>
    <row r="117" spans="1:5" x14ac:dyDescent="0.25">
      <c r="D117">
        <f t="shared" si="3"/>
        <v>0</v>
      </c>
      <c r="E117" s="6">
        <f t="shared" si="4"/>
        <v>0</v>
      </c>
    </row>
    <row r="118" spans="1:5" x14ac:dyDescent="0.25">
      <c r="D118">
        <f t="shared" si="3"/>
        <v>0</v>
      </c>
      <c r="E118" s="6">
        <f t="shared" si="4"/>
        <v>0</v>
      </c>
    </row>
  </sheetData>
  <sortState xmlns:xlrd2="http://schemas.microsoft.com/office/spreadsheetml/2017/richdata2" ref="A68:C118">
    <sortCondition descending="1" ref="B6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D9BE9-3ED3-460E-B1B0-6511DCF525E1}">
  <dimension ref="A6:Y41"/>
  <sheetViews>
    <sheetView showGridLines="0" tabSelected="1" zoomScale="98" zoomScaleNormal="98" workbookViewId="0">
      <selection activeCell="L19" sqref="L19"/>
    </sheetView>
  </sheetViews>
  <sheetFormatPr defaultRowHeight="15" x14ac:dyDescent="0.25"/>
  <cols>
    <col min="1" max="2" width="9.140625" style="10"/>
    <col min="3" max="3" width="12.5703125" style="10" bestFit="1" customWidth="1"/>
    <col min="4" max="5" width="13.42578125" style="10" bestFit="1" customWidth="1"/>
    <col min="6" max="6" width="11.140625" style="10" bestFit="1" customWidth="1"/>
    <col min="7" max="7" width="9.140625" style="10"/>
    <col min="8" max="10" width="13.42578125" style="10" bestFit="1" customWidth="1"/>
    <col min="11" max="11" width="11.140625" style="10" bestFit="1" customWidth="1"/>
    <col min="12" max="14" width="9.140625" style="10"/>
    <col min="15" max="15" width="12.5703125" style="10" bestFit="1" customWidth="1"/>
    <col min="16" max="16" width="11.140625" style="10" bestFit="1" customWidth="1"/>
    <col min="17" max="17" width="13.42578125" style="10" bestFit="1" customWidth="1"/>
    <col min="18" max="18" width="9.7109375" style="10" bestFit="1" customWidth="1"/>
    <col min="19" max="19" width="9.140625" style="10"/>
    <col min="20" max="20" width="13.42578125" style="10" bestFit="1" customWidth="1"/>
    <col min="21" max="23" width="11.140625" style="10" bestFit="1" customWidth="1"/>
    <col min="24" max="16384" width="9.140625" style="10"/>
  </cols>
  <sheetData>
    <row r="6" spans="1:25" x14ac:dyDescent="0.25">
      <c r="B6" s="11"/>
      <c r="C6" s="11"/>
      <c r="D6" s="11"/>
    </row>
    <row r="7" spans="1:25" x14ac:dyDescent="0.25">
      <c r="B7" s="11"/>
      <c r="C7" s="11"/>
      <c r="D7" s="11"/>
      <c r="E7" s="11"/>
      <c r="F7" s="11"/>
      <c r="G7" s="11"/>
      <c r="H7" s="11"/>
    </row>
    <row r="8" spans="1:25" x14ac:dyDescent="0.25">
      <c r="B8" s="11"/>
      <c r="C8" s="11"/>
      <c r="D8" s="11"/>
    </row>
    <row r="9" spans="1:25" x14ac:dyDescent="0.25">
      <c r="B9" s="11"/>
      <c r="C9" s="11"/>
      <c r="D9" s="11"/>
    </row>
    <row r="10" spans="1:25" x14ac:dyDescent="0.25">
      <c r="B10" s="11"/>
      <c r="C10" s="11"/>
      <c r="D10" s="11"/>
    </row>
    <row r="13" spans="1:25" ht="15.75" thickBot="1" x14ac:dyDescent="0.3">
      <c r="A13" s="23"/>
      <c r="B13" s="23"/>
      <c r="C13" s="23"/>
      <c r="D13" s="23"/>
      <c r="E13" s="23"/>
      <c r="F13" s="23"/>
      <c r="G13" s="23"/>
      <c r="H13" s="23"/>
      <c r="I13" s="23"/>
      <c r="J13" s="23"/>
      <c r="K13" s="23"/>
      <c r="L13" s="23"/>
      <c r="M13" s="23"/>
      <c r="N13" s="23"/>
      <c r="O13" s="23"/>
      <c r="P13" s="23"/>
      <c r="Q13" s="23"/>
      <c r="R13" s="23"/>
      <c r="S13" s="23"/>
      <c r="T13" s="23"/>
      <c r="U13" s="23"/>
      <c r="V13" s="23"/>
      <c r="W13" s="23"/>
      <c r="X13" s="23"/>
      <c r="Y13" s="23"/>
    </row>
    <row r="14" spans="1:25" ht="15.75" thickTop="1" x14ac:dyDescent="0.25"/>
    <row r="22" spans="3:23" ht="15.75" x14ac:dyDescent="0.25">
      <c r="C22" s="13" t="s">
        <v>10964</v>
      </c>
      <c r="D22" s="13">
        <v>2017</v>
      </c>
      <c r="E22" s="13">
        <v>2016</v>
      </c>
      <c r="F22" s="13" t="s">
        <v>10965</v>
      </c>
      <c r="G22" s="13"/>
      <c r="H22" s="13" t="s">
        <v>10966</v>
      </c>
      <c r="I22" s="13">
        <v>2017</v>
      </c>
      <c r="J22" s="13">
        <v>2018</v>
      </c>
      <c r="K22" s="13" t="s">
        <v>10965</v>
      </c>
      <c r="L22" s="13"/>
      <c r="M22" s="13"/>
      <c r="N22" s="13"/>
      <c r="O22" s="13" t="s">
        <v>10964</v>
      </c>
      <c r="P22" s="13">
        <v>2016</v>
      </c>
      <c r="Q22" s="13">
        <v>2017</v>
      </c>
      <c r="R22" s="13" t="s">
        <v>10965</v>
      </c>
      <c r="S22" s="13"/>
      <c r="T22" s="13" t="s">
        <v>10966</v>
      </c>
      <c r="U22" s="13">
        <v>2016</v>
      </c>
      <c r="V22" s="13">
        <v>2017</v>
      </c>
      <c r="W22" s="13" t="s">
        <v>10965</v>
      </c>
    </row>
    <row r="23" spans="3:23" ht="15.75" x14ac:dyDescent="0.25">
      <c r="C23" s="13" t="str">
        <f>'working pivots'!A18</f>
        <v>Phones</v>
      </c>
      <c r="D23" s="14">
        <f>'working pivots'!B18</f>
        <v>105340.51600000002</v>
      </c>
      <c r="E23" s="14">
        <f>'working pivots'!C18</f>
        <v>78962.029999999984</v>
      </c>
      <c r="F23" s="15">
        <f>D23/E23-1</f>
        <v>0.33406544892526235</v>
      </c>
      <c r="G23" s="14"/>
      <c r="H23" s="18" t="str">
        <f>'working pivots'!A33</f>
        <v>New York City</v>
      </c>
      <c r="I23" s="14">
        <f>'working pivots'!B33</f>
        <v>86939.600999999995</v>
      </c>
      <c r="J23" s="14">
        <f>'working pivots'!C33</f>
        <v>54824.09800000002</v>
      </c>
      <c r="K23" s="16">
        <f>I23/J23-1</f>
        <v>0.58579172611284847</v>
      </c>
      <c r="L23" s="14"/>
      <c r="M23" s="14"/>
      <c r="N23" s="14"/>
      <c r="O23" s="18" t="str">
        <f>'working pivots'!F34</f>
        <v>Copiers</v>
      </c>
      <c r="P23" s="14">
        <f>'working pivots'!G34</f>
        <v>17742.792600000001</v>
      </c>
      <c r="Q23" s="14">
        <f>'working pivots'!H34</f>
        <v>25031.790200000003</v>
      </c>
      <c r="R23" s="16">
        <f>Q23/P23-1</f>
        <v>0.41081456365555447</v>
      </c>
      <c r="S23" s="14"/>
      <c r="T23" s="18" t="str">
        <f>'working pivots'!J34</f>
        <v>New York City</v>
      </c>
      <c r="U23" s="14">
        <f>'working pivots'!K34</f>
        <v>12354.2703</v>
      </c>
      <c r="V23" s="14">
        <f>'working pivots'!L34</f>
        <v>22406.027100000021</v>
      </c>
      <c r="W23" s="16">
        <f>V23/U23-1</f>
        <v>0.81362610303257021</v>
      </c>
    </row>
    <row r="24" spans="3:23" ht="15.75" x14ac:dyDescent="0.25">
      <c r="C24" s="13" t="str">
        <f>'working pivots'!A19</f>
        <v>Chairs</v>
      </c>
      <c r="D24" s="14">
        <f>'working pivots'!B19</f>
        <v>95554.352999999988</v>
      </c>
      <c r="E24" s="14">
        <f>'working pivots'!C19</f>
        <v>83918.64499999996</v>
      </c>
      <c r="F24" s="15">
        <f t="shared" ref="F24:F33" si="0">D24/E24-1</f>
        <v>0.13865462198537681</v>
      </c>
      <c r="G24" s="14"/>
      <c r="H24" s="18" t="str">
        <f>'working pivots'!A34</f>
        <v>Seattle</v>
      </c>
      <c r="I24" s="14">
        <f>'working pivots'!B34</f>
        <v>56990.82</v>
      </c>
      <c r="J24" s="14">
        <f>'working pivots'!C34</f>
        <v>16158.721999999998</v>
      </c>
      <c r="K24" s="16">
        <f t="shared" ref="K24:K33" si="1">I24/J24-1</f>
        <v>2.5269385784346068</v>
      </c>
      <c r="L24" s="14"/>
      <c r="M24" s="14"/>
      <c r="N24" s="14"/>
      <c r="O24" s="18" t="str">
        <f>'working pivots'!F35</f>
        <v>Binders</v>
      </c>
      <c r="P24" s="14">
        <f>'working pivots'!G35</f>
        <v>10215.634099999996</v>
      </c>
      <c r="Q24" s="14">
        <f>'working pivots'!H35</f>
        <v>7669.7418000000016</v>
      </c>
      <c r="R24" s="16">
        <f t="shared" ref="R24:R33" si="2">Q24/P24-1</f>
        <v>-0.24921529834354528</v>
      </c>
      <c r="S24" s="14"/>
      <c r="T24" s="18" t="str">
        <f>'working pivots'!J35</f>
        <v>Los Angeles</v>
      </c>
      <c r="U24" s="14">
        <f>'working pivots'!K35</f>
        <v>9115.6400000000031</v>
      </c>
      <c r="V24" s="14">
        <f>'working pivots'!L35</f>
        <v>10059.290099999998</v>
      </c>
      <c r="W24" s="16">
        <f t="shared" ref="W24:W33" si="3">V24/U24-1</f>
        <v>0.10351989547634566</v>
      </c>
    </row>
    <row r="25" spans="3:23" ht="15.75" x14ac:dyDescent="0.25">
      <c r="C25" s="13" t="str">
        <f>'working pivots'!A20</f>
        <v>Binders</v>
      </c>
      <c r="D25" s="14">
        <f>'working pivots'!B20</f>
        <v>72788.044999999984</v>
      </c>
      <c r="E25" s="14">
        <f>'working pivots'!C20</f>
        <v>49683.325000000004</v>
      </c>
      <c r="F25" s="15">
        <f t="shared" si="0"/>
        <v>0.46503972912440905</v>
      </c>
      <c r="G25" s="14"/>
      <c r="H25" s="18" t="str">
        <f>'working pivots'!A35</f>
        <v>Los Angeles</v>
      </c>
      <c r="I25" s="14">
        <f>'working pivots'!B35</f>
        <v>48875.692499999976</v>
      </c>
      <c r="J25" s="14">
        <f>'working pivots'!C35</f>
        <v>56398.747999999992</v>
      </c>
      <c r="K25" s="16">
        <f t="shared" si="1"/>
        <v>-0.13339046994447501</v>
      </c>
      <c r="L25" s="14"/>
      <c r="M25" s="14"/>
      <c r="N25" s="14"/>
      <c r="O25" s="18" t="str">
        <f>'working pivots'!F36</f>
        <v>Accessories</v>
      </c>
      <c r="P25" s="14">
        <f>'working pivots'!G36</f>
        <v>9664.2884999999987</v>
      </c>
      <c r="Q25" s="14">
        <f>'working pivots'!H36</f>
        <v>15672.357000000005</v>
      </c>
      <c r="R25" s="16">
        <f t="shared" si="2"/>
        <v>0.62167727091342595</v>
      </c>
      <c r="S25" s="14"/>
      <c r="T25" s="18" t="str">
        <f>'working pivots'!J36</f>
        <v>Lafayette</v>
      </c>
      <c r="U25" s="14">
        <f>'working pivots'!K36</f>
        <v>8789.8230999999996</v>
      </c>
      <c r="V25" s="14">
        <f>'working pivots'!L36</f>
        <v>982.98470000000009</v>
      </c>
      <c r="W25" s="16">
        <f t="shared" si="3"/>
        <v>-0.8881678631279849</v>
      </c>
    </row>
    <row r="26" spans="3:23" ht="15.75" x14ac:dyDescent="0.25">
      <c r="C26" s="13" t="str">
        <f>'working pivots'!A21</f>
        <v>Storage</v>
      </c>
      <c r="D26" s="14">
        <f>'working pivots'!B21</f>
        <v>69677.617999999973</v>
      </c>
      <c r="E26" s="14">
        <f>'working pivots'!C21</f>
        <v>58788.700000000004</v>
      </c>
      <c r="F26" s="15">
        <f t="shared" si="0"/>
        <v>0.18522127551723311</v>
      </c>
      <c r="G26" s="14"/>
      <c r="H26" s="18" t="str">
        <f>'working pivots'!A36</f>
        <v>Philadelphia</v>
      </c>
      <c r="I26" s="14">
        <f>'working pivots'!B36</f>
        <v>41595.501999999964</v>
      </c>
      <c r="J26" s="14">
        <f>'working pivots'!C36</f>
        <v>30304.938000000002</v>
      </c>
      <c r="K26" s="16">
        <f t="shared" si="1"/>
        <v>0.37256515753307129</v>
      </c>
      <c r="L26" s="14"/>
      <c r="M26" s="14"/>
      <c r="N26" s="14"/>
      <c r="O26" s="18" t="str">
        <f>'working pivots'!F37</f>
        <v>Phones</v>
      </c>
      <c r="P26" s="14">
        <f>'working pivots'!G37</f>
        <v>9459.5929000000051</v>
      </c>
      <c r="Q26" s="14">
        <f>'working pivots'!H37</f>
        <v>12849.325000000008</v>
      </c>
      <c r="R26" s="16">
        <f t="shared" si="2"/>
        <v>0.3583380527929485</v>
      </c>
      <c r="S26" s="14"/>
      <c r="T26" s="18" t="str">
        <f>'working pivots'!J37</f>
        <v>Detroit</v>
      </c>
      <c r="U26" s="14">
        <f>'working pivots'!K37</f>
        <v>7385.8329000000003</v>
      </c>
      <c r="V26" s="14">
        <f>'working pivots'!L37</f>
        <v>3417.3566999999998</v>
      </c>
      <c r="W26" s="16">
        <f t="shared" si="3"/>
        <v>-0.53730923156953636</v>
      </c>
    </row>
    <row r="27" spans="3:23" ht="15.75" x14ac:dyDescent="0.25">
      <c r="C27" s="13" t="str">
        <f>'working pivots'!A22</f>
        <v>Copiers</v>
      </c>
      <c r="D27" s="14">
        <f>'working pivots'!B22</f>
        <v>62899.387999999984</v>
      </c>
      <c r="E27" s="14">
        <f>'working pivots'!C22</f>
        <v>49599.41</v>
      </c>
      <c r="F27" s="15">
        <f t="shared" si="0"/>
        <v>0.26814790740454342</v>
      </c>
      <c r="G27" s="14"/>
      <c r="H27" s="18" t="str">
        <f>'working pivots'!A37</f>
        <v>San Francisco</v>
      </c>
      <c r="I27" s="14">
        <f>'working pivots'!B37</f>
        <v>37197.550999999992</v>
      </c>
      <c r="J27" s="14">
        <f>'working pivots'!C37</f>
        <v>29845.870999999992</v>
      </c>
      <c r="K27" s="16">
        <f t="shared" si="1"/>
        <v>0.24632150959842991</v>
      </c>
      <c r="L27" s="14"/>
      <c r="M27" s="14"/>
      <c r="N27" s="14"/>
      <c r="O27" s="18" t="str">
        <f>'working pivots'!F38</f>
        <v>Paper</v>
      </c>
      <c r="P27" s="14">
        <f>'working pivots'!G38</f>
        <v>9071.5344999999943</v>
      </c>
      <c r="Q27" s="14">
        <f>'working pivots'!H38</f>
        <v>12040.843400000002</v>
      </c>
      <c r="R27" s="16">
        <f t="shared" si="2"/>
        <v>0.32732156836310433</v>
      </c>
      <c r="S27" s="14"/>
      <c r="T27" s="18" t="str">
        <f>'working pivots'!J38</f>
        <v>Providence</v>
      </c>
      <c r="U27" s="14">
        <f>'working pivots'!K38</f>
        <v>4205.2011999999995</v>
      </c>
      <c r="V27" s="14">
        <f>'working pivots'!L38</f>
        <v>148.38419999999999</v>
      </c>
      <c r="W27" s="16">
        <f t="shared" si="3"/>
        <v>-0.96471412592577022</v>
      </c>
    </row>
    <row r="28" spans="3:23" ht="15.75" x14ac:dyDescent="0.25">
      <c r="C28" s="13" t="str">
        <f>'working pivots'!A23</f>
        <v>Tables</v>
      </c>
      <c r="D28" s="14">
        <f>'working pivots'!B23</f>
        <v>60893.54250000004</v>
      </c>
      <c r="E28" s="14">
        <f>'working pivots'!C23</f>
        <v>60833.200499999992</v>
      </c>
      <c r="F28" s="15">
        <f t="shared" si="0"/>
        <v>9.9192545360238249E-4</v>
      </c>
      <c r="G28" s="14"/>
      <c r="H28" s="18" t="str">
        <f>'working pivots'!A38</f>
        <v>Columbus</v>
      </c>
      <c r="I28" s="14">
        <f>'working pivots'!B38</f>
        <v>17571.473000000002</v>
      </c>
      <c r="J28" s="14">
        <f>'working pivots'!C38</f>
        <v>9506.4120000000021</v>
      </c>
      <c r="K28" s="16">
        <f t="shared" si="1"/>
        <v>0.84838117683096392</v>
      </c>
      <c r="L28" s="14"/>
      <c r="M28" s="14"/>
      <c r="N28" s="14"/>
      <c r="O28" s="18" t="str">
        <f>'working pivots'!F39</f>
        <v>Storage</v>
      </c>
      <c r="P28" s="14">
        <f>'working pivots'!G39</f>
        <v>6204.2868000000008</v>
      </c>
      <c r="Q28" s="14">
        <f>'working pivots'!H39</f>
        <v>7402.8007000000016</v>
      </c>
      <c r="R28" s="16">
        <f t="shared" si="2"/>
        <v>0.19317512852565111</v>
      </c>
      <c r="S28" s="14"/>
      <c r="T28" s="18" t="str">
        <f>'working pivots'!J39</f>
        <v>San Francisco</v>
      </c>
      <c r="U28" s="14">
        <f>'working pivots'!K39</f>
        <v>3857.5734000000011</v>
      </c>
      <c r="V28" s="14">
        <f>'working pivots'!L39</f>
        <v>6617.9549999999936</v>
      </c>
      <c r="W28" s="16">
        <f t="shared" si="3"/>
        <v>0.71557461486021023</v>
      </c>
    </row>
    <row r="29" spans="3:23" ht="15.75" x14ac:dyDescent="0.25">
      <c r="C29" s="13" t="str">
        <f>'working pivots'!A24</f>
        <v>Accessories</v>
      </c>
      <c r="D29" s="14">
        <f>'working pivots'!B24</f>
        <v>59946.232000000011</v>
      </c>
      <c r="E29" s="14">
        <f>'working pivots'!C24</f>
        <v>41895.853999999999</v>
      </c>
      <c r="F29" s="15">
        <f t="shared" si="0"/>
        <v>0.43083924247015015</v>
      </c>
      <c r="G29" s="14"/>
      <c r="H29" s="18" t="str">
        <f>'working pivots'!A39</f>
        <v>Chicago</v>
      </c>
      <c r="I29" s="14">
        <f>'working pivots'!B39</f>
        <v>16245.611000000001</v>
      </c>
      <c r="J29" s="14">
        <f>'working pivots'!C39</f>
        <v>13067.549999999997</v>
      </c>
      <c r="K29" s="16">
        <f t="shared" si="1"/>
        <v>0.24320251309541607</v>
      </c>
      <c r="L29" s="14"/>
      <c r="M29" s="14"/>
      <c r="N29" s="14"/>
      <c r="O29" s="18" t="str">
        <f>'working pivots'!F40</f>
        <v>Chairs</v>
      </c>
      <c r="P29" s="14">
        <f>'working pivots'!G40</f>
        <v>5763.153900000003</v>
      </c>
      <c r="Q29" s="14">
        <f>'working pivots'!H40</f>
        <v>7643.5493000000033</v>
      </c>
      <c r="R29" s="16">
        <f t="shared" si="2"/>
        <v>0.32627888004170758</v>
      </c>
      <c r="S29" s="14"/>
      <c r="T29" s="18" t="str">
        <f>'working pivots'!J40</f>
        <v>Seattle</v>
      </c>
      <c r="U29" s="14">
        <f>'working pivots'!K40</f>
        <v>3320.6141000000025</v>
      </c>
      <c r="V29" s="14">
        <f>'working pivots'!L40</f>
        <v>15518.697000000004</v>
      </c>
      <c r="W29" s="16">
        <f t="shared" si="3"/>
        <v>3.6734418793198502</v>
      </c>
    </row>
    <row r="30" spans="3:23" ht="15.75" x14ac:dyDescent="0.25">
      <c r="C30" s="13" t="str">
        <f>'working pivots'!A25</f>
        <v>Machines</v>
      </c>
      <c r="D30" s="14">
        <f>'working pivots'!B25</f>
        <v>43544.675000000003</v>
      </c>
      <c r="E30" s="14">
        <f>'working pivots'!C25</f>
        <v>55906.886000000013</v>
      </c>
      <c r="F30" s="15">
        <f t="shared" si="0"/>
        <v>-0.22112143752739166</v>
      </c>
      <c r="G30" s="14"/>
      <c r="H30" s="18" t="str">
        <f>'working pivots'!A40</f>
        <v>Houston</v>
      </c>
      <c r="I30" s="14">
        <f>'working pivots'!B40</f>
        <v>16212.806399999998</v>
      </c>
      <c r="J30" s="14">
        <f>'working pivots'!C40</f>
        <v>16448.681399999994</v>
      </c>
      <c r="K30" s="16">
        <f t="shared" si="1"/>
        <v>-1.4340055246008787E-2</v>
      </c>
      <c r="L30" s="14"/>
      <c r="M30" s="14"/>
      <c r="N30" s="14"/>
      <c r="O30" s="18" t="str">
        <f>'working pivots'!F41</f>
        <v>Appliances</v>
      </c>
      <c r="P30" s="14">
        <f>'working pivots'!G41</f>
        <v>5301.3415000000014</v>
      </c>
      <c r="Q30" s="14">
        <f>'working pivots'!H41</f>
        <v>7865.2683000000006</v>
      </c>
      <c r="R30" s="16">
        <f t="shared" si="2"/>
        <v>0.48363735858178503</v>
      </c>
      <c r="S30" s="14"/>
      <c r="T30" s="18" t="str">
        <f>'working pivots'!J41</f>
        <v>Jackson</v>
      </c>
      <c r="U30" s="14">
        <f>'working pivots'!K41</f>
        <v>1867.1034999999997</v>
      </c>
      <c r="V30" s="14">
        <f>'working pivots'!L41</f>
        <v>4520.9058999999997</v>
      </c>
      <c r="W30" s="16">
        <f t="shared" si="3"/>
        <v>1.4213472365083137</v>
      </c>
    </row>
    <row r="31" spans="3:23" ht="15.75" x14ac:dyDescent="0.25">
      <c r="C31" s="13" t="str">
        <f>'working pivots'!A26</f>
        <v>Appliances</v>
      </c>
      <c r="D31" s="14">
        <f>'working pivots'!B26</f>
        <v>42926.932000000001</v>
      </c>
      <c r="E31" s="14">
        <f>'working pivots'!C26</f>
        <v>26050.314999999999</v>
      </c>
      <c r="F31" s="15">
        <f t="shared" si="0"/>
        <v>0.64784694542081356</v>
      </c>
      <c r="G31" s="14"/>
      <c r="H31" s="18" t="str">
        <f>'working pivots'!A41</f>
        <v>Detroit</v>
      </c>
      <c r="I31" s="14">
        <f>'working pivots'!B41</f>
        <v>12148.885999999997</v>
      </c>
      <c r="J31" s="14">
        <f>'working pivots'!C41</f>
        <v>21197.32</v>
      </c>
      <c r="K31" s="16">
        <f t="shared" si="1"/>
        <v>-0.42686688694608577</v>
      </c>
      <c r="L31" s="14"/>
      <c r="M31" s="14"/>
      <c r="N31" s="14"/>
      <c r="O31" s="18" t="str">
        <f>'working pivots'!F42</f>
        <v>Furnishings</v>
      </c>
      <c r="P31" s="14">
        <f>'working pivots'!G42</f>
        <v>3935.2699999999982</v>
      </c>
      <c r="Q31" s="14">
        <f>'working pivots'!H42</f>
        <v>4099.1628000000019</v>
      </c>
      <c r="R31" s="16">
        <f t="shared" si="2"/>
        <v>4.1647155087199517E-2</v>
      </c>
      <c r="S31" s="14"/>
      <c r="T31" s="18" t="str">
        <f>'working pivots'!J42</f>
        <v>Columbus</v>
      </c>
      <c r="U31" s="14">
        <f>'working pivots'!K42</f>
        <v>1202.8080999999997</v>
      </c>
      <c r="V31" s="14">
        <f>'working pivots'!L42</f>
        <v>3615.2543000000001</v>
      </c>
      <c r="W31" s="16">
        <f t="shared" si="3"/>
        <v>2.0056783787871071</v>
      </c>
    </row>
    <row r="32" spans="3:23" ht="15.75" x14ac:dyDescent="0.25">
      <c r="C32" s="13" t="str">
        <f>'working pivots'!A27</f>
        <v>Furnishings</v>
      </c>
      <c r="D32" s="14">
        <f>'working pivots'!B27</f>
        <v>28915.093999999986</v>
      </c>
      <c r="E32" s="14">
        <f>'working pivots'!C27</f>
        <v>27874.12399999996</v>
      </c>
      <c r="F32" s="15">
        <f t="shared" si="0"/>
        <v>3.7345388863163187E-2</v>
      </c>
      <c r="G32" s="14"/>
      <c r="H32" s="18" t="str">
        <f>'working pivots'!A42</f>
        <v>Lafayette</v>
      </c>
      <c r="I32" s="14">
        <f>'working pivots'!B42</f>
        <v>5630.51</v>
      </c>
      <c r="J32" s="14">
        <f>'working pivots'!C42</f>
        <v>18431.34</v>
      </c>
      <c r="K32" s="16">
        <f t="shared" si="1"/>
        <v>-0.69451434350405339</v>
      </c>
      <c r="L32" s="14"/>
      <c r="M32" s="14"/>
      <c r="N32" s="14"/>
      <c r="O32" s="18" t="str">
        <f>'working pivots'!F43</f>
        <v>Art</v>
      </c>
      <c r="P32" s="14">
        <f>'working pivots'!G43</f>
        <v>1413.9626000000014</v>
      </c>
      <c r="Q32" s="14">
        <f>'working pivots'!H43</f>
        <v>2221.9630999999981</v>
      </c>
      <c r="R32" s="16">
        <f t="shared" si="2"/>
        <v>0.5714440396089655</v>
      </c>
      <c r="S32" s="14"/>
      <c r="T32" s="18" t="str">
        <f>'working pivots'!J43</f>
        <v>Newark</v>
      </c>
      <c r="U32" s="14">
        <f>'working pivots'!K43</f>
        <v>574.02499999999998</v>
      </c>
      <c r="V32" s="14">
        <f>'working pivots'!L43</f>
        <v>5468.2673999999997</v>
      </c>
      <c r="W32" s="16">
        <f t="shared" si="3"/>
        <v>8.5261833543835195</v>
      </c>
    </row>
    <row r="33" spans="1:24" ht="16.5" thickBot="1" x14ac:dyDescent="0.3">
      <c r="C33" s="19" t="str">
        <f>'working pivots'!A28</f>
        <v>Grand Total</v>
      </c>
      <c r="D33" s="20">
        <f>'working pivots'!B28</f>
        <v>642486.39549999998</v>
      </c>
      <c r="E33" s="20">
        <f>'working pivots'!C28</f>
        <v>533512.48949999991</v>
      </c>
      <c r="F33" s="21">
        <f t="shared" si="0"/>
        <v>0.20425746003083978</v>
      </c>
      <c r="G33" s="20"/>
      <c r="H33" s="20" t="str">
        <f>'working pivots'!A43</f>
        <v>Grand Total</v>
      </c>
      <c r="I33" s="20">
        <f>'working pivots'!B43</f>
        <v>339408.45289999992</v>
      </c>
      <c r="J33" s="20">
        <f>'working pivots'!C43</f>
        <v>266183.68040000001</v>
      </c>
      <c r="K33" s="22">
        <f t="shared" si="1"/>
        <v>0.27509114153791647</v>
      </c>
      <c r="L33" s="20"/>
      <c r="M33" s="20"/>
      <c r="N33" s="20"/>
      <c r="O33" s="20" t="str">
        <f>'working pivots'!F44</f>
        <v>Grand Total</v>
      </c>
      <c r="P33" s="20">
        <f>'working pivots'!G44</f>
        <v>78771.857400000008</v>
      </c>
      <c r="Q33" s="20">
        <f>'working pivots'!H44</f>
        <v>102496.80160000004</v>
      </c>
      <c r="R33" s="22">
        <f t="shared" si="2"/>
        <v>0.30118553736172315</v>
      </c>
      <c r="S33" s="20"/>
      <c r="T33" s="20" t="str">
        <f>'working pivots'!J44</f>
        <v>Grand Total</v>
      </c>
      <c r="U33" s="20">
        <f>'working pivots'!K44</f>
        <v>52672.891600000003</v>
      </c>
      <c r="V33" s="20">
        <f>'working pivots'!L44</f>
        <v>72755.122400000022</v>
      </c>
      <c r="W33" s="22">
        <f t="shared" si="3"/>
        <v>0.38126311637692623</v>
      </c>
    </row>
    <row r="34" spans="1:24" ht="15.75" thickTop="1" x14ac:dyDescent="0.25">
      <c r="D34" s="12"/>
      <c r="E34" s="12"/>
      <c r="F34" s="12"/>
      <c r="G34" s="12"/>
      <c r="H34" s="12"/>
      <c r="I34" s="12"/>
      <c r="J34" s="12"/>
      <c r="K34" s="12"/>
      <c r="L34" s="12"/>
      <c r="M34" s="12"/>
      <c r="N34" s="12"/>
      <c r="O34" s="12"/>
      <c r="P34" s="12"/>
      <c r="Q34" s="12"/>
      <c r="R34" s="12"/>
      <c r="S34" s="12"/>
      <c r="T34" s="12"/>
      <c r="U34" s="12"/>
      <c r="V34" s="12"/>
    </row>
    <row r="35" spans="1:24" ht="15.75" thickBot="1" x14ac:dyDescent="0.3">
      <c r="A35" s="23"/>
      <c r="B35" s="23"/>
      <c r="C35" s="23"/>
      <c r="D35" s="24"/>
      <c r="E35" s="24"/>
      <c r="F35" s="24"/>
      <c r="G35" s="24"/>
      <c r="H35" s="24"/>
      <c r="I35" s="24"/>
      <c r="J35" s="24"/>
      <c r="K35" s="24"/>
      <c r="L35" s="24"/>
      <c r="M35" s="24"/>
      <c r="N35" s="24"/>
      <c r="O35" s="24"/>
      <c r="P35" s="24"/>
      <c r="Q35" s="24"/>
      <c r="R35" s="24"/>
      <c r="S35" s="24"/>
      <c r="T35" s="24"/>
      <c r="U35" s="24"/>
      <c r="V35" s="24"/>
      <c r="W35" s="23"/>
      <c r="X35" s="23"/>
    </row>
    <row r="36" spans="1:24" ht="15.75" thickTop="1" x14ac:dyDescent="0.25"/>
    <row r="41" spans="1:24" ht="18.75" x14ac:dyDescent="0.3">
      <c r="E41" s="17" t="s">
        <v>10939</v>
      </c>
      <c r="Q41" s="17" t="s">
        <v>10940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source data</vt:lpstr>
      <vt:lpstr>working pivots</vt:lpstr>
      <vt:lpstr>dashboard wideframe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siddique mushtaq</dc:creator>
  <cp:lastModifiedBy>siddique mushtaq</cp:lastModifiedBy>
  <dcterms:created xsi:type="dcterms:W3CDTF">2024-01-16T08:06:20Z</dcterms:created>
  <dcterms:modified xsi:type="dcterms:W3CDTF">2024-01-24T17:05:11Z</dcterms:modified>
</cp:coreProperties>
</file>