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OneDrive\Desktop\"/>
    </mc:Choice>
  </mc:AlternateContent>
  <xr:revisionPtr revIDLastSave="0" documentId="13_ncr:1_{F58261F6-1141-4AD7-9FD7-FCCCE4B4258C}" xr6:coauthVersionLast="47" xr6:coauthVersionMax="47" xr10:uidLastSave="{00000000-0000-0000-0000-000000000000}"/>
  <bookViews>
    <workbookView xWindow="-98" yWindow="-98" windowWidth="21795" windowHeight="11746" xr2:uid="{00000000-000D-0000-FFFF-FFFF00000000}"/>
  </bookViews>
  <sheets>
    <sheet name="Question 6.2.1" sheetId="1" r:id="rId1"/>
    <sheet name="Question 6.2.2" sheetId="2" r:id="rId2"/>
  </sheets>
  <calcPr calcId="191029"/>
</workbook>
</file>

<file path=xl/calcChain.xml><?xml version="1.0" encoding="utf-8"?>
<calcChain xmlns="http://schemas.openxmlformats.org/spreadsheetml/2006/main">
  <c r="AA21" i="2" l="1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W5" i="2"/>
  <c r="Y10" i="2" s="1"/>
  <c r="W2" i="2"/>
  <c r="Y2" i="1"/>
  <c r="W9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B126" i="2"/>
  <c r="AI20" i="1"/>
  <c r="AC3" i="1" s="1"/>
  <c r="AC2" i="2" l="1"/>
  <c r="AE16" i="2" s="1"/>
  <c r="Y17" i="2"/>
  <c r="Y9" i="2"/>
  <c r="Y16" i="2"/>
  <c r="Y8" i="2"/>
  <c r="Y2" i="2"/>
  <c r="Y14" i="2"/>
  <c r="Y6" i="2"/>
  <c r="Y7" i="2"/>
  <c r="Y21" i="2"/>
  <c r="Y13" i="2"/>
  <c r="Y5" i="2"/>
  <c r="Y20" i="2"/>
  <c r="Y12" i="2"/>
  <c r="Y4" i="2"/>
  <c r="Y19" i="2"/>
  <c r="Y11" i="2"/>
  <c r="Y3" i="2"/>
  <c r="Y15" i="2"/>
  <c r="Y18" i="2"/>
  <c r="AC122" i="1"/>
  <c r="AC106" i="1"/>
  <c r="AC90" i="1"/>
  <c r="AC74" i="1"/>
  <c r="AC58" i="1"/>
  <c r="AC42" i="1"/>
  <c r="AC26" i="1"/>
  <c r="AC10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  <c r="AC9" i="1"/>
  <c r="AC114" i="1"/>
  <c r="AC98" i="1"/>
  <c r="AC82" i="1"/>
  <c r="AC66" i="1"/>
  <c r="AC50" i="1"/>
  <c r="AC34" i="1"/>
  <c r="AC1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I23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2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2" i="1"/>
  <c r="AC4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E10" i="2" l="1"/>
  <c r="AG10" i="2" s="1"/>
  <c r="AE18" i="2"/>
  <c r="AG18" i="2" s="1"/>
  <c r="AE11" i="2"/>
  <c r="AG11" i="2" s="1"/>
  <c r="AE4" i="2"/>
  <c r="AG4" i="2" s="1"/>
  <c r="AE12" i="2"/>
  <c r="AG12" i="2" s="1"/>
  <c r="AE13" i="2"/>
  <c r="AG13" i="2" s="1"/>
  <c r="AE14" i="2"/>
  <c r="AG14" i="2" s="1"/>
  <c r="AE20" i="2"/>
  <c r="AG20" i="2" s="1"/>
  <c r="AE19" i="2"/>
  <c r="AG19" i="2" s="1"/>
  <c r="AE6" i="2"/>
  <c r="AG6" i="2" s="1"/>
  <c r="AE2" i="2"/>
  <c r="AG2" i="2" s="1"/>
  <c r="AE3" i="2"/>
  <c r="AG3" i="2" s="1"/>
  <c r="AI3" i="2" s="1"/>
  <c r="AE7" i="2"/>
  <c r="AG7" i="2" s="1"/>
  <c r="AE8" i="2"/>
  <c r="AG8" i="2" s="1"/>
  <c r="AE9" i="2"/>
  <c r="AG9" i="2" s="1"/>
  <c r="AE21" i="2"/>
  <c r="AG21" i="2" s="1"/>
  <c r="AE17" i="2"/>
  <c r="AG17" i="2" s="1"/>
  <c r="AE5" i="2"/>
  <c r="AG5" i="2" s="1"/>
  <c r="AE15" i="2"/>
  <c r="AG15" i="2" s="1"/>
  <c r="AG16" i="2"/>
  <c r="AI4" i="2" l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</calcChain>
</file>

<file path=xl/sharedStrings.xml><?xml version="1.0" encoding="utf-8"?>
<sst xmlns="http://schemas.openxmlformats.org/spreadsheetml/2006/main" count="23" uniqueCount="18">
  <si>
    <t>DAY</t>
  </si>
  <si>
    <t>Xt</t>
  </si>
  <si>
    <t>Mean</t>
  </si>
  <si>
    <t>Mean - Xt</t>
  </si>
  <si>
    <t>St</t>
  </si>
  <si>
    <t xml:space="preserve">Threshold </t>
  </si>
  <si>
    <t>Std Dev</t>
  </si>
  <si>
    <t>Threshold</t>
  </si>
  <si>
    <t>Mean - Xt - C (where C = 0.5*stdev)</t>
  </si>
  <si>
    <t>C</t>
  </si>
  <si>
    <t>Xt - Mean</t>
  </si>
  <si>
    <t>Xt - Mean - C</t>
  </si>
  <si>
    <t>Averate Temp/Year</t>
  </si>
  <si>
    <t>Test Values of C</t>
  </si>
  <si>
    <t>2.395619335 (Did not use because the value is too heavy)</t>
  </si>
  <si>
    <r>
      <t>Mean of Summer Months (June to September 2</t>
    </r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th)</t>
    </r>
  </si>
  <si>
    <t>STDEV of Summer Months (June to September 25th)</t>
  </si>
  <si>
    <t>September 25th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</si>
</sst>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6.2.1'!$A$2:$A$124</c:f>
              <c:numCache>
                <c:formatCode>d\-mmm</c:formatCode>
                <c:ptCount val="123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  <c:pt idx="31">
                  <c:v>45139</c:v>
                </c:pt>
                <c:pt idx="32">
                  <c:v>45140</c:v>
                </c:pt>
                <c:pt idx="33">
                  <c:v>45141</c:v>
                </c:pt>
                <c:pt idx="34">
                  <c:v>45142</c:v>
                </c:pt>
                <c:pt idx="35">
                  <c:v>45143</c:v>
                </c:pt>
                <c:pt idx="36">
                  <c:v>45144</c:v>
                </c:pt>
                <c:pt idx="37">
                  <c:v>45145</c:v>
                </c:pt>
                <c:pt idx="38">
                  <c:v>45146</c:v>
                </c:pt>
                <c:pt idx="39">
                  <c:v>45147</c:v>
                </c:pt>
                <c:pt idx="40">
                  <c:v>45148</c:v>
                </c:pt>
                <c:pt idx="41">
                  <c:v>45149</c:v>
                </c:pt>
                <c:pt idx="42">
                  <c:v>45150</c:v>
                </c:pt>
                <c:pt idx="43">
                  <c:v>45151</c:v>
                </c:pt>
                <c:pt idx="44">
                  <c:v>45152</c:v>
                </c:pt>
                <c:pt idx="45">
                  <c:v>45153</c:v>
                </c:pt>
                <c:pt idx="46">
                  <c:v>45154</c:v>
                </c:pt>
                <c:pt idx="47">
                  <c:v>45155</c:v>
                </c:pt>
                <c:pt idx="48">
                  <c:v>45156</c:v>
                </c:pt>
                <c:pt idx="49">
                  <c:v>45157</c:v>
                </c:pt>
                <c:pt idx="50">
                  <c:v>45158</c:v>
                </c:pt>
                <c:pt idx="51">
                  <c:v>45159</c:v>
                </c:pt>
                <c:pt idx="52">
                  <c:v>45160</c:v>
                </c:pt>
                <c:pt idx="53">
                  <c:v>45161</c:v>
                </c:pt>
                <c:pt idx="54">
                  <c:v>45162</c:v>
                </c:pt>
                <c:pt idx="55">
                  <c:v>45163</c:v>
                </c:pt>
                <c:pt idx="56">
                  <c:v>45164</c:v>
                </c:pt>
                <c:pt idx="57">
                  <c:v>45165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  <c:pt idx="63">
                  <c:v>45171</c:v>
                </c:pt>
                <c:pt idx="64">
                  <c:v>45172</c:v>
                </c:pt>
                <c:pt idx="65">
                  <c:v>45173</c:v>
                </c:pt>
                <c:pt idx="66">
                  <c:v>45174</c:v>
                </c:pt>
                <c:pt idx="67">
                  <c:v>45175</c:v>
                </c:pt>
                <c:pt idx="68">
                  <c:v>45176</c:v>
                </c:pt>
                <c:pt idx="69">
                  <c:v>45177</c:v>
                </c:pt>
                <c:pt idx="70">
                  <c:v>45178</c:v>
                </c:pt>
                <c:pt idx="71">
                  <c:v>45179</c:v>
                </c:pt>
                <c:pt idx="72">
                  <c:v>45180</c:v>
                </c:pt>
                <c:pt idx="73">
                  <c:v>45181</c:v>
                </c:pt>
                <c:pt idx="74">
                  <c:v>45182</c:v>
                </c:pt>
                <c:pt idx="75">
                  <c:v>45183</c:v>
                </c:pt>
                <c:pt idx="76">
                  <c:v>45184</c:v>
                </c:pt>
                <c:pt idx="77">
                  <c:v>45185</c:v>
                </c:pt>
                <c:pt idx="78">
                  <c:v>45186</c:v>
                </c:pt>
                <c:pt idx="79">
                  <c:v>45187</c:v>
                </c:pt>
                <c:pt idx="80">
                  <c:v>45188</c:v>
                </c:pt>
                <c:pt idx="81">
                  <c:v>45189</c:v>
                </c:pt>
                <c:pt idx="82">
                  <c:v>45190</c:v>
                </c:pt>
                <c:pt idx="83">
                  <c:v>45191</c:v>
                </c:pt>
                <c:pt idx="84">
                  <c:v>45192</c:v>
                </c:pt>
                <c:pt idx="85">
                  <c:v>45193</c:v>
                </c:pt>
                <c:pt idx="86">
                  <c:v>45194</c:v>
                </c:pt>
                <c:pt idx="87">
                  <c:v>45195</c:v>
                </c:pt>
                <c:pt idx="88">
                  <c:v>45196</c:v>
                </c:pt>
                <c:pt idx="89">
                  <c:v>45197</c:v>
                </c:pt>
                <c:pt idx="90">
                  <c:v>45198</c:v>
                </c:pt>
                <c:pt idx="91">
                  <c:v>45199</c:v>
                </c:pt>
                <c:pt idx="92">
                  <c:v>45200</c:v>
                </c:pt>
                <c:pt idx="93">
                  <c:v>45201</c:v>
                </c:pt>
                <c:pt idx="94">
                  <c:v>45202</c:v>
                </c:pt>
                <c:pt idx="95">
                  <c:v>45203</c:v>
                </c:pt>
                <c:pt idx="96">
                  <c:v>45204</c:v>
                </c:pt>
                <c:pt idx="97">
                  <c:v>45205</c:v>
                </c:pt>
                <c:pt idx="98">
                  <c:v>45206</c:v>
                </c:pt>
                <c:pt idx="99">
                  <c:v>45207</c:v>
                </c:pt>
                <c:pt idx="100">
                  <c:v>45208</c:v>
                </c:pt>
                <c:pt idx="101">
                  <c:v>45209</c:v>
                </c:pt>
                <c:pt idx="102">
                  <c:v>45210</c:v>
                </c:pt>
                <c:pt idx="103">
                  <c:v>45211</c:v>
                </c:pt>
                <c:pt idx="104">
                  <c:v>45212</c:v>
                </c:pt>
                <c:pt idx="105">
                  <c:v>45213</c:v>
                </c:pt>
                <c:pt idx="106">
                  <c:v>45214</c:v>
                </c:pt>
                <c:pt idx="107">
                  <c:v>45215</c:v>
                </c:pt>
                <c:pt idx="108">
                  <c:v>45216</c:v>
                </c:pt>
                <c:pt idx="109">
                  <c:v>45217</c:v>
                </c:pt>
                <c:pt idx="110">
                  <c:v>45218</c:v>
                </c:pt>
                <c:pt idx="111">
                  <c:v>45219</c:v>
                </c:pt>
                <c:pt idx="112">
                  <c:v>45220</c:v>
                </c:pt>
                <c:pt idx="113">
                  <c:v>45221</c:v>
                </c:pt>
                <c:pt idx="114">
                  <c:v>45222</c:v>
                </c:pt>
                <c:pt idx="115">
                  <c:v>45223</c:v>
                </c:pt>
                <c:pt idx="116">
                  <c:v>45224</c:v>
                </c:pt>
                <c:pt idx="117">
                  <c:v>45225</c:v>
                </c:pt>
                <c:pt idx="118">
                  <c:v>45226</c:v>
                </c:pt>
                <c:pt idx="119">
                  <c:v>45227</c:v>
                </c:pt>
                <c:pt idx="120">
                  <c:v>45228</c:v>
                </c:pt>
                <c:pt idx="121">
                  <c:v>45229</c:v>
                </c:pt>
                <c:pt idx="122">
                  <c:v>45230</c:v>
                </c:pt>
              </c:numCache>
            </c:numRef>
          </c:cat>
          <c:val>
            <c:numRef>
              <c:f>'Question 6.2.1'!$AE$2:$AE$124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3.9024389999999999E-2</c:v>
                </c:pt>
                <c:pt idx="87">
                  <c:v>0.82804878000000004</c:v>
                </c:pt>
                <c:pt idx="88">
                  <c:v>1.6170731709999999</c:v>
                </c:pt>
                <c:pt idx="89">
                  <c:v>2.3060975610000001</c:v>
                </c:pt>
                <c:pt idx="90">
                  <c:v>5.2951219509999996</c:v>
                </c:pt>
                <c:pt idx="91">
                  <c:v>7.6341463410000001</c:v>
                </c:pt>
                <c:pt idx="92">
                  <c:v>9.8731707320000002</c:v>
                </c:pt>
                <c:pt idx="93">
                  <c:v>12.262195119999999</c:v>
                </c:pt>
                <c:pt idx="94">
                  <c:v>13.901219510000001</c:v>
                </c:pt>
                <c:pt idx="95">
                  <c:v>15.3902439</c:v>
                </c:pt>
                <c:pt idx="96">
                  <c:v>16.529268290000001</c:v>
                </c:pt>
                <c:pt idx="97">
                  <c:v>19.518292679999998</c:v>
                </c:pt>
                <c:pt idx="98">
                  <c:v>23.257317069999999</c:v>
                </c:pt>
                <c:pt idx="99">
                  <c:v>27.796341460000001</c:v>
                </c:pt>
                <c:pt idx="100">
                  <c:v>32.885365849999999</c:v>
                </c:pt>
                <c:pt idx="101">
                  <c:v>37.07439024</c:v>
                </c:pt>
                <c:pt idx="102">
                  <c:v>40.563414629999997</c:v>
                </c:pt>
                <c:pt idx="103">
                  <c:v>44.102439019999998</c:v>
                </c:pt>
                <c:pt idx="104">
                  <c:v>47.991463410000001</c:v>
                </c:pt>
                <c:pt idx="105">
                  <c:v>53.130487799999997</c:v>
                </c:pt>
                <c:pt idx="106">
                  <c:v>59.569512199999998</c:v>
                </c:pt>
                <c:pt idx="107">
                  <c:v>66.258536590000006</c:v>
                </c:pt>
                <c:pt idx="108">
                  <c:v>72.497560980000003</c:v>
                </c:pt>
                <c:pt idx="109">
                  <c:v>79.936585370000003</c:v>
                </c:pt>
                <c:pt idx="110">
                  <c:v>88.225609759999998</c:v>
                </c:pt>
                <c:pt idx="111">
                  <c:v>96.314634150000003</c:v>
                </c:pt>
                <c:pt idx="112">
                  <c:v>101.5536585</c:v>
                </c:pt>
                <c:pt idx="113">
                  <c:v>108.5426829</c:v>
                </c:pt>
                <c:pt idx="114">
                  <c:v>118.2317073</c:v>
                </c:pt>
                <c:pt idx="115">
                  <c:v>128.72073169999999</c:v>
                </c:pt>
                <c:pt idx="116">
                  <c:v>138.70975609999999</c:v>
                </c:pt>
                <c:pt idx="117">
                  <c:v>146.64878049999999</c:v>
                </c:pt>
                <c:pt idx="118">
                  <c:v>157.08780490000001</c:v>
                </c:pt>
                <c:pt idx="119">
                  <c:v>167.82682930000001</c:v>
                </c:pt>
                <c:pt idx="120">
                  <c:v>177.81585369999999</c:v>
                </c:pt>
                <c:pt idx="121">
                  <c:v>186.10487800000001</c:v>
                </c:pt>
                <c:pt idx="122">
                  <c:v>194.94390240000001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41A0-9EBF-A0BBF1554FFF}"/>
            </c:ext>
          </c:extLst>
        </c:ser>
        <c:ser>
          <c:idx val="1"/>
          <c:order val="1"/>
          <c:tx>
            <c:v>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6.2.1'!$AG$2:$AG$124</c:f>
              <c:numCache>
                <c:formatCode>General</c:formatCode>
                <c:ptCount val="123"/>
                <c:pt idx="0">
                  <c:v>4.426247</c:v>
                </c:pt>
                <c:pt idx="1">
                  <c:v>4.426247</c:v>
                </c:pt>
                <c:pt idx="2">
                  <c:v>4.426247</c:v>
                </c:pt>
                <c:pt idx="3">
                  <c:v>4.426247</c:v>
                </c:pt>
                <c:pt idx="4">
                  <c:v>4.426247</c:v>
                </c:pt>
                <c:pt idx="5">
                  <c:v>4.426247</c:v>
                </c:pt>
                <c:pt idx="6">
                  <c:v>4.426247</c:v>
                </c:pt>
                <c:pt idx="7">
                  <c:v>4.426247</c:v>
                </c:pt>
                <c:pt idx="8">
                  <c:v>4.426247</c:v>
                </c:pt>
                <c:pt idx="9">
                  <c:v>4.426247</c:v>
                </c:pt>
                <c:pt idx="10">
                  <c:v>4.426247</c:v>
                </c:pt>
                <c:pt idx="11">
                  <c:v>4.426247</c:v>
                </c:pt>
                <c:pt idx="12">
                  <c:v>4.426247</c:v>
                </c:pt>
                <c:pt idx="13">
                  <c:v>4.426247</c:v>
                </c:pt>
                <c:pt idx="14">
                  <c:v>4.426247</c:v>
                </c:pt>
                <c:pt idx="15">
                  <c:v>4.426247</c:v>
                </c:pt>
                <c:pt idx="16">
                  <c:v>4.426247</c:v>
                </c:pt>
                <c:pt idx="17">
                  <c:v>4.426247</c:v>
                </c:pt>
                <c:pt idx="18">
                  <c:v>4.426247</c:v>
                </c:pt>
                <c:pt idx="19">
                  <c:v>4.426247</c:v>
                </c:pt>
                <c:pt idx="20">
                  <c:v>4.426247</c:v>
                </c:pt>
                <c:pt idx="21">
                  <c:v>4.426247</c:v>
                </c:pt>
                <c:pt idx="22">
                  <c:v>4.426247</c:v>
                </c:pt>
                <c:pt idx="23">
                  <c:v>4.426247</c:v>
                </c:pt>
                <c:pt idx="24">
                  <c:v>4.426247</c:v>
                </c:pt>
                <c:pt idx="25">
                  <c:v>4.426247</c:v>
                </c:pt>
                <c:pt idx="26">
                  <c:v>4.426247</c:v>
                </c:pt>
                <c:pt idx="27">
                  <c:v>4.426247</c:v>
                </c:pt>
                <c:pt idx="28">
                  <c:v>4.426247</c:v>
                </c:pt>
                <c:pt idx="29">
                  <c:v>4.426247</c:v>
                </c:pt>
                <c:pt idx="30">
                  <c:v>4.426247</c:v>
                </c:pt>
                <c:pt idx="31">
                  <c:v>4.426247</c:v>
                </c:pt>
                <c:pt idx="32">
                  <c:v>4.426247</c:v>
                </c:pt>
                <c:pt idx="33">
                  <c:v>4.426247</c:v>
                </c:pt>
                <c:pt idx="34">
                  <c:v>4.426247</c:v>
                </c:pt>
                <c:pt idx="35">
                  <c:v>4.426247</c:v>
                </c:pt>
                <c:pt idx="36">
                  <c:v>4.426247</c:v>
                </c:pt>
                <c:pt idx="37">
                  <c:v>4.426247</c:v>
                </c:pt>
                <c:pt idx="38">
                  <c:v>4.426247</c:v>
                </c:pt>
                <c:pt idx="39">
                  <c:v>4.426247</c:v>
                </c:pt>
                <c:pt idx="40">
                  <c:v>4.426247</c:v>
                </c:pt>
                <c:pt idx="41">
                  <c:v>4.426247</c:v>
                </c:pt>
                <c:pt idx="42">
                  <c:v>4.426247</c:v>
                </c:pt>
                <c:pt idx="43">
                  <c:v>4.426247</c:v>
                </c:pt>
                <c:pt idx="44">
                  <c:v>4.426247</c:v>
                </c:pt>
                <c:pt idx="45">
                  <c:v>4.426247</c:v>
                </c:pt>
                <c:pt idx="46">
                  <c:v>4.426247</c:v>
                </c:pt>
                <c:pt idx="47">
                  <c:v>4.426247</c:v>
                </c:pt>
                <c:pt idx="48">
                  <c:v>4.426247</c:v>
                </c:pt>
                <c:pt idx="49">
                  <c:v>4.426247</c:v>
                </c:pt>
                <c:pt idx="50">
                  <c:v>4.426247</c:v>
                </c:pt>
                <c:pt idx="51">
                  <c:v>4.426247</c:v>
                </c:pt>
                <c:pt idx="52">
                  <c:v>4.426247</c:v>
                </c:pt>
                <c:pt idx="53">
                  <c:v>4.426247</c:v>
                </c:pt>
                <c:pt idx="54">
                  <c:v>4.426247</c:v>
                </c:pt>
                <c:pt idx="55">
                  <c:v>4.426247</c:v>
                </c:pt>
                <c:pt idx="56">
                  <c:v>4.426247</c:v>
                </c:pt>
                <c:pt idx="57">
                  <c:v>4.426247</c:v>
                </c:pt>
                <c:pt idx="58">
                  <c:v>4.426247</c:v>
                </c:pt>
                <c:pt idx="59">
                  <c:v>4.426247</c:v>
                </c:pt>
                <c:pt idx="60">
                  <c:v>4.426247</c:v>
                </c:pt>
                <c:pt idx="61">
                  <c:v>4.426247</c:v>
                </c:pt>
                <c:pt idx="62">
                  <c:v>4.426247</c:v>
                </c:pt>
                <c:pt idx="63">
                  <c:v>4.426247</c:v>
                </c:pt>
                <c:pt idx="64">
                  <c:v>4.426247</c:v>
                </c:pt>
                <c:pt idx="65">
                  <c:v>4.426247</c:v>
                </c:pt>
                <c:pt idx="66">
                  <c:v>4.426247</c:v>
                </c:pt>
                <c:pt idx="67">
                  <c:v>4.426247</c:v>
                </c:pt>
                <c:pt idx="68">
                  <c:v>4.426247</c:v>
                </c:pt>
                <c:pt idx="69">
                  <c:v>4.426247</c:v>
                </c:pt>
                <c:pt idx="70">
                  <c:v>4.426247</c:v>
                </c:pt>
                <c:pt idx="71">
                  <c:v>4.426247</c:v>
                </c:pt>
                <c:pt idx="72">
                  <c:v>4.426247</c:v>
                </c:pt>
                <c:pt idx="73">
                  <c:v>4.426247</c:v>
                </c:pt>
                <c:pt idx="74">
                  <c:v>4.426247</c:v>
                </c:pt>
                <c:pt idx="75">
                  <c:v>4.426247</c:v>
                </c:pt>
                <c:pt idx="76">
                  <c:v>4.426247</c:v>
                </c:pt>
                <c:pt idx="77">
                  <c:v>4.426247</c:v>
                </c:pt>
                <c:pt idx="78">
                  <c:v>4.426247</c:v>
                </c:pt>
                <c:pt idx="79">
                  <c:v>4.426247</c:v>
                </c:pt>
                <c:pt idx="80">
                  <c:v>4.426247</c:v>
                </c:pt>
                <c:pt idx="81">
                  <c:v>4.426247</c:v>
                </c:pt>
                <c:pt idx="82">
                  <c:v>4.426247</c:v>
                </c:pt>
                <c:pt idx="83">
                  <c:v>4.426247</c:v>
                </c:pt>
                <c:pt idx="84">
                  <c:v>4.426247</c:v>
                </c:pt>
                <c:pt idx="85">
                  <c:v>4.426247</c:v>
                </c:pt>
                <c:pt idx="86">
                  <c:v>4.426247</c:v>
                </c:pt>
                <c:pt idx="87">
                  <c:v>4.426247</c:v>
                </c:pt>
                <c:pt idx="88">
                  <c:v>4.426247</c:v>
                </c:pt>
                <c:pt idx="89">
                  <c:v>4.426247</c:v>
                </c:pt>
                <c:pt idx="90">
                  <c:v>4.426247</c:v>
                </c:pt>
                <c:pt idx="91">
                  <c:v>4.426247</c:v>
                </c:pt>
                <c:pt idx="92">
                  <c:v>4.426247</c:v>
                </c:pt>
                <c:pt idx="93">
                  <c:v>4.426247</c:v>
                </c:pt>
                <c:pt idx="94">
                  <c:v>4.426247</c:v>
                </c:pt>
                <c:pt idx="95">
                  <c:v>4.426247</c:v>
                </c:pt>
                <c:pt idx="96">
                  <c:v>4.426247</c:v>
                </c:pt>
                <c:pt idx="97">
                  <c:v>4.426247</c:v>
                </c:pt>
                <c:pt idx="98">
                  <c:v>4.426247</c:v>
                </c:pt>
                <c:pt idx="99">
                  <c:v>4.426247</c:v>
                </c:pt>
                <c:pt idx="100">
                  <c:v>4.426247</c:v>
                </c:pt>
                <c:pt idx="101">
                  <c:v>4.426247</c:v>
                </c:pt>
                <c:pt idx="102">
                  <c:v>4.426247</c:v>
                </c:pt>
                <c:pt idx="103">
                  <c:v>4.426247</c:v>
                </c:pt>
                <c:pt idx="104">
                  <c:v>4.426247</c:v>
                </c:pt>
                <c:pt idx="105">
                  <c:v>4.426247</c:v>
                </c:pt>
                <c:pt idx="106">
                  <c:v>4.426247</c:v>
                </c:pt>
                <c:pt idx="107">
                  <c:v>4.426247</c:v>
                </c:pt>
                <c:pt idx="108">
                  <c:v>4.426247</c:v>
                </c:pt>
                <c:pt idx="109">
                  <c:v>4.426247</c:v>
                </c:pt>
                <c:pt idx="110">
                  <c:v>4.426247</c:v>
                </c:pt>
                <c:pt idx="111">
                  <c:v>4.426247</c:v>
                </c:pt>
                <c:pt idx="112">
                  <c:v>4.426247</c:v>
                </c:pt>
                <c:pt idx="113">
                  <c:v>4.426247</c:v>
                </c:pt>
                <c:pt idx="114">
                  <c:v>4.426247</c:v>
                </c:pt>
                <c:pt idx="115">
                  <c:v>4.426247</c:v>
                </c:pt>
                <c:pt idx="116">
                  <c:v>4.426247</c:v>
                </c:pt>
                <c:pt idx="117">
                  <c:v>4.426247</c:v>
                </c:pt>
                <c:pt idx="118">
                  <c:v>4.426247</c:v>
                </c:pt>
                <c:pt idx="119">
                  <c:v>4.426247</c:v>
                </c:pt>
                <c:pt idx="120">
                  <c:v>4.426247</c:v>
                </c:pt>
                <c:pt idx="121">
                  <c:v>4.426247</c:v>
                </c:pt>
                <c:pt idx="122">
                  <c:v>4.426247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D-41A0-9EBF-A0BBF155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2464"/>
        <c:axId val="553191152"/>
      </c:lineChart>
      <c:dateAx>
        <c:axId val="553192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91152"/>
        <c:crosses val="autoZero"/>
        <c:auto val="1"/>
        <c:lblOffset val="100"/>
        <c:baseTimeUnit val="days"/>
      </c:dateAx>
      <c:valAx>
        <c:axId val="553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Daily Temperature Across All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6.2.1'!$A$2:$A$124</c:f>
              <c:numCache>
                <c:formatCode>d\-mmm</c:formatCode>
                <c:ptCount val="123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  <c:pt idx="31">
                  <c:v>45139</c:v>
                </c:pt>
                <c:pt idx="32">
                  <c:v>45140</c:v>
                </c:pt>
                <c:pt idx="33">
                  <c:v>45141</c:v>
                </c:pt>
                <c:pt idx="34">
                  <c:v>45142</c:v>
                </c:pt>
                <c:pt idx="35">
                  <c:v>45143</c:v>
                </c:pt>
                <c:pt idx="36">
                  <c:v>45144</c:v>
                </c:pt>
                <c:pt idx="37">
                  <c:v>45145</c:v>
                </c:pt>
                <c:pt idx="38">
                  <c:v>45146</c:v>
                </c:pt>
                <c:pt idx="39">
                  <c:v>45147</c:v>
                </c:pt>
                <c:pt idx="40">
                  <c:v>45148</c:v>
                </c:pt>
                <c:pt idx="41">
                  <c:v>45149</c:v>
                </c:pt>
                <c:pt idx="42">
                  <c:v>45150</c:v>
                </c:pt>
                <c:pt idx="43">
                  <c:v>45151</c:v>
                </c:pt>
                <c:pt idx="44">
                  <c:v>45152</c:v>
                </c:pt>
                <c:pt idx="45">
                  <c:v>45153</c:v>
                </c:pt>
                <c:pt idx="46">
                  <c:v>45154</c:v>
                </c:pt>
                <c:pt idx="47">
                  <c:v>45155</c:v>
                </c:pt>
                <c:pt idx="48">
                  <c:v>45156</c:v>
                </c:pt>
                <c:pt idx="49">
                  <c:v>45157</c:v>
                </c:pt>
                <c:pt idx="50">
                  <c:v>45158</c:v>
                </c:pt>
                <c:pt idx="51">
                  <c:v>45159</c:v>
                </c:pt>
                <c:pt idx="52">
                  <c:v>45160</c:v>
                </c:pt>
                <c:pt idx="53">
                  <c:v>45161</c:v>
                </c:pt>
                <c:pt idx="54">
                  <c:v>45162</c:v>
                </c:pt>
                <c:pt idx="55">
                  <c:v>45163</c:v>
                </c:pt>
                <c:pt idx="56">
                  <c:v>45164</c:v>
                </c:pt>
                <c:pt idx="57">
                  <c:v>45165</c:v>
                </c:pt>
                <c:pt idx="58">
                  <c:v>45166</c:v>
                </c:pt>
                <c:pt idx="59">
                  <c:v>45167</c:v>
                </c:pt>
                <c:pt idx="60">
                  <c:v>45168</c:v>
                </c:pt>
                <c:pt idx="61">
                  <c:v>45169</c:v>
                </c:pt>
                <c:pt idx="62">
                  <c:v>45170</c:v>
                </c:pt>
                <c:pt idx="63">
                  <c:v>45171</c:v>
                </c:pt>
                <c:pt idx="64">
                  <c:v>45172</c:v>
                </c:pt>
                <c:pt idx="65">
                  <c:v>45173</c:v>
                </c:pt>
                <c:pt idx="66">
                  <c:v>45174</c:v>
                </c:pt>
                <c:pt idx="67">
                  <c:v>45175</c:v>
                </c:pt>
                <c:pt idx="68">
                  <c:v>45176</c:v>
                </c:pt>
                <c:pt idx="69">
                  <c:v>45177</c:v>
                </c:pt>
                <c:pt idx="70">
                  <c:v>45178</c:v>
                </c:pt>
                <c:pt idx="71">
                  <c:v>45179</c:v>
                </c:pt>
                <c:pt idx="72">
                  <c:v>45180</c:v>
                </c:pt>
                <c:pt idx="73">
                  <c:v>45181</c:v>
                </c:pt>
                <c:pt idx="74">
                  <c:v>45182</c:v>
                </c:pt>
                <c:pt idx="75">
                  <c:v>45183</c:v>
                </c:pt>
                <c:pt idx="76">
                  <c:v>45184</c:v>
                </c:pt>
                <c:pt idx="77">
                  <c:v>45185</c:v>
                </c:pt>
                <c:pt idx="78">
                  <c:v>45186</c:v>
                </c:pt>
                <c:pt idx="79">
                  <c:v>45187</c:v>
                </c:pt>
                <c:pt idx="80">
                  <c:v>45188</c:v>
                </c:pt>
                <c:pt idx="81">
                  <c:v>45189</c:v>
                </c:pt>
                <c:pt idx="82">
                  <c:v>45190</c:v>
                </c:pt>
                <c:pt idx="83">
                  <c:v>45191</c:v>
                </c:pt>
                <c:pt idx="84">
                  <c:v>45192</c:v>
                </c:pt>
                <c:pt idx="85">
                  <c:v>45193</c:v>
                </c:pt>
                <c:pt idx="86">
                  <c:v>45194</c:v>
                </c:pt>
                <c:pt idx="87">
                  <c:v>45195</c:v>
                </c:pt>
                <c:pt idx="88">
                  <c:v>45196</c:v>
                </c:pt>
                <c:pt idx="89">
                  <c:v>45197</c:v>
                </c:pt>
                <c:pt idx="90">
                  <c:v>45198</c:v>
                </c:pt>
                <c:pt idx="91">
                  <c:v>45199</c:v>
                </c:pt>
                <c:pt idx="92">
                  <c:v>45200</c:v>
                </c:pt>
                <c:pt idx="93">
                  <c:v>45201</c:v>
                </c:pt>
                <c:pt idx="94">
                  <c:v>45202</c:v>
                </c:pt>
                <c:pt idx="95">
                  <c:v>45203</c:v>
                </c:pt>
                <c:pt idx="96">
                  <c:v>45204</c:v>
                </c:pt>
                <c:pt idx="97">
                  <c:v>45205</c:v>
                </c:pt>
                <c:pt idx="98">
                  <c:v>45206</c:v>
                </c:pt>
                <c:pt idx="99">
                  <c:v>45207</c:v>
                </c:pt>
                <c:pt idx="100">
                  <c:v>45208</c:v>
                </c:pt>
                <c:pt idx="101">
                  <c:v>45209</c:v>
                </c:pt>
                <c:pt idx="102">
                  <c:v>45210</c:v>
                </c:pt>
                <c:pt idx="103">
                  <c:v>45211</c:v>
                </c:pt>
                <c:pt idx="104">
                  <c:v>45212</c:v>
                </c:pt>
                <c:pt idx="105">
                  <c:v>45213</c:v>
                </c:pt>
                <c:pt idx="106">
                  <c:v>45214</c:v>
                </c:pt>
                <c:pt idx="107">
                  <c:v>45215</c:v>
                </c:pt>
                <c:pt idx="108">
                  <c:v>45216</c:v>
                </c:pt>
                <c:pt idx="109">
                  <c:v>45217</c:v>
                </c:pt>
                <c:pt idx="110">
                  <c:v>45218</c:v>
                </c:pt>
                <c:pt idx="111">
                  <c:v>45219</c:v>
                </c:pt>
                <c:pt idx="112">
                  <c:v>45220</c:v>
                </c:pt>
                <c:pt idx="113">
                  <c:v>45221</c:v>
                </c:pt>
                <c:pt idx="114">
                  <c:v>45222</c:v>
                </c:pt>
                <c:pt idx="115">
                  <c:v>45223</c:v>
                </c:pt>
                <c:pt idx="116">
                  <c:v>45224</c:v>
                </c:pt>
                <c:pt idx="117">
                  <c:v>45225</c:v>
                </c:pt>
                <c:pt idx="118">
                  <c:v>45226</c:v>
                </c:pt>
                <c:pt idx="119">
                  <c:v>45227</c:v>
                </c:pt>
                <c:pt idx="120">
                  <c:v>45228</c:v>
                </c:pt>
                <c:pt idx="121">
                  <c:v>45229</c:v>
                </c:pt>
                <c:pt idx="122">
                  <c:v>45230</c:v>
                </c:pt>
              </c:numCache>
            </c:numRef>
          </c:cat>
          <c:val>
            <c:numRef>
              <c:f>'Question 6.2.1'!$W$2:$W$124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3-4DDD-8415-879C8CE4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255672"/>
        <c:axId val="681256656"/>
      </c:lineChart>
      <c:dateAx>
        <c:axId val="68125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56656"/>
        <c:crosses val="autoZero"/>
        <c:auto val="1"/>
        <c:lblOffset val="100"/>
        <c:baseTimeUnit val="days"/>
      </c:dateAx>
      <c:valAx>
        <c:axId val="681256656"/>
        <c:scaling>
          <c:orientation val="minMax"/>
          <c:max val="9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5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6.2.2'!$AJ$2:$AJ$21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'Question 6.2.2'!$AI$2:$AI$21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0.34597701149426996</c:v>
                </c:pt>
                <c:pt idx="4">
                  <c:v>0.63448275862072023</c:v>
                </c:pt>
                <c:pt idx="5">
                  <c:v>0</c:v>
                </c:pt>
                <c:pt idx="6">
                  <c:v>0.34597701149426996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1.5643678160919734</c:v>
                </c:pt>
                <c:pt idx="12">
                  <c:v>0.22068965517244976</c:v>
                </c:pt>
                <c:pt idx="13">
                  <c:v>0</c:v>
                </c:pt>
                <c:pt idx="14">
                  <c:v>3.5298850574712759</c:v>
                </c:pt>
                <c:pt idx="15">
                  <c:v>5.6804597701149788</c:v>
                </c:pt>
                <c:pt idx="16">
                  <c:v>6.7850574712644232</c:v>
                </c:pt>
                <c:pt idx="17">
                  <c:v>3.7747126436782281</c:v>
                </c:pt>
                <c:pt idx="18">
                  <c:v>2.8218390804598528</c:v>
                </c:pt>
                <c:pt idx="19">
                  <c:v>2.5241379310345877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B-4778-9906-1B6FD91C9A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6.2.2'!$AJ$2:$AJ$21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'Question 6.2.2'!$AJ$2:$AJ$21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B-4778-9906-1B6FD91C9A5E}"/>
            </c:ext>
          </c:extLst>
        </c:ser>
        <c:ser>
          <c:idx val="2"/>
          <c:order val="2"/>
          <c:tx>
            <c:strRef>
              <c:f>'Question 6.2.2'!$Y$2:$Y$21</c:f>
              <c:strCache>
                <c:ptCount val="20"/>
                <c:pt idx="0">
                  <c:v>2.779006442</c:v>
                </c:pt>
                <c:pt idx="1">
                  <c:v>2.779006442</c:v>
                </c:pt>
                <c:pt idx="2">
                  <c:v>2.779006442</c:v>
                </c:pt>
                <c:pt idx="3">
                  <c:v>2.779006442</c:v>
                </c:pt>
                <c:pt idx="4">
                  <c:v>2.779006442</c:v>
                </c:pt>
                <c:pt idx="5">
                  <c:v>2.779006442</c:v>
                </c:pt>
                <c:pt idx="6">
                  <c:v>2.779006442</c:v>
                </c:pt>
                <c:pt idx="7">
                  <c:v>2.779006442</c:v>
                </c:pt>
                <c:pt idx="8">
                  <c:v>2.779006442</c:v>
                </c:pt>
                <c:pt idx="9">
                  <c:v>2.779006442</c:v>
                </c:pt>
                <c:pt idx="10">
                  <c:v>2.779006442</c:v>
                </c:pt>
                <c:pt idx="11">
                  <c:v>2.779006442</c:v>
                </c:pt>
                <c:pt idx="12">
                  <c:v>2.779006442</c:v>
                </c:pt>
                <c:pt idx="13">
                  <c:v>2.779006442</c:v>
                </c:pt>
                <c:pt idx="14">
                  <c:v>2.779006442</c:v>
                </c:pt>
                <c:pt idx="15">
                  <c:v>2.779006442</c:v>
                </c:pt>
                <c:pt idx="16">
                  <c:v>2.779006442</c:v>
                </c:pt>
                <c:pt idx="17">
                  <c:v>2.779006442</c:v>
                </c:pt>
                <c:pt idx="18">
                  <c:v>2.779006442</c:v>
                </c:pt>
                <c:pt idx="19">
                  <c:v>2.779006442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6.2.2'!$Y$2:$Y$21</c:f>
              <c:numCache>
                <c:formatCode>General</c:formatCode>
                <c:ptCount val="20"/>
                <c:pt idx="0">
                  <c:v>2.7790064415123399</c:v>
                </c:pt>
                <c:pt idx="1">
                  <c:v>2.7790064415123399</c:v>
                </c:pt>
                <c:pt idx="2">
                  <c:v>2.7790064415123399</c:v>
                </c:pt>
                <c:pt idx="3">
                  <c:v>2.7790064415123399</c:v>
                </c:pt>
                <c:pt idx="4">
                  <c:v>2.7790064415123399</c:v>
                </c:pt>
                <c:pt idx="5">
                  <c:v>2.7790064415123399</c:v>
                </c:pt>
                <c:pt idx="6">
                  <c:v>2.7790064415123399</c:v>
                </c:pt>
                <c:pt idx="7">
                  <c:v>2.7790064415123399</c:v>
                </c:pt>
                <c:pt idx="8">
                  <c:v>2.7790064415123399</c:v>
                </c:pt>
                <c:pt idx="9">
                  <c:v>2.7790064415123399</c:v>
                </c:pt>
                <c:pt idx="10">
                  <c:v>2.7790064415123399</c:v>
                </c:pt>
                <c:pt idx="11">
                  <c:v>2.7790064415123399</c:v>
                </c:pt>
                <c:pt idx="12">
                  <c:v>2.7790064415123399</c:v>
                </c:pt>
                <c:pt idx="13">
                  <c:v>2.7790064415123399</c:v>
                </c:pt>
                <c:pt idx="14">
                  <c:v>2.7790064415123399</c:v>
                </c:pt>
                <c:pt idx="15">
                  <c:v>2.7790064415123399</c:v>
                </c:pt>
                <c:pt idx="16">
                  <c:v>2.7790064415123399</c:v>
                </c:pt>
                <c:pt idx="17">
                  <c:v>2.7790064415123399</c:v>
                </c:pt>
                <c:pt idx="18">
                  <c:v>2.7790064415123399</c:v>
                </c:pt>
                <c:pt idx="19">
                  <c:v>2.7790064415123399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B-4778-9906-1B6FD91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80160"/>
        <c:axId val="589176880"/>
      </c:lineChart>
      <c:catAx>
        <c:axId val="589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6880"/>
        <c:crosses val="autoZero"/>
        <c:auto val="1"/>
        <c:lblAlgn val="ctr"/>
        <c:lblOffset val="100"/>
        <c:noMultiLvlLbl val="0"/>
      </c:catAx>
      <c:valAx>
        <c:axId val="58917688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80160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Yearly Summer Average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6.2.2'!$AJ$2:$AJ$21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'Question 6.2.2'!$AA$2:$AA$21</c:f>
              <c:numCache>
                <c:formatCode>General</c:formatCode>
                <c:ptCount val="20"/>
                <c:pt idx="0">
                  <c:v>87.816091954022994</c:v>
                </c:pt>
                <c:pt idx="1">
                  <c:v>86.068965517241381</c:v>
                </c:pt>
                <c:pt idx="2">
                  <c:v>87.229885057471265</c:v>
                </c:pt>
                <c:pt idx="3">
                  <c:v>88.080459770114942</c:v>
                </c:pt>
                <c:pt idx="4">
                  <c:v>88.022988505747122</c:v>
                </c:pt>
                <c:pt idx="5">
                  <c:v>85.425287356321846</c:v>
                </c:pt>
                <c:pt idx="6">
                  <c:v>88.080459770114942</c:v>
                </c:pt>
                <c:pt idx="7">
                  <c:v>84.954022988505741</c:v>
                </c:pt>
                <c:pt idx="8">
                  <c:v>84.632183908045974</c:v>
                </c:pt>
                <c:pt idx="9">
                  <c:v>86.816091954022994</c:v>
                </c:pt>
                <c:pt idx="10">
                  <c:v>87.65517241379311</c:v>
                </c:pt>
                <c:pt idx="11">
                  <c:v>89.298850574712645</c:v>
                </c:pt>
                <c:pt idx="12">
                  <c:v>86.390804597701148</c:v>
                </c:pt>
                <c:pt idx="13">
                  <c:v>85.287356321839084</c:v>
                </c:pt>
                <c:pt idx="14">
                  <c:v>91.264367816091948</c:v>
                </c:pt>
                <c:pt idx="15">
                  <c:v>89.885057471264375</c:v>
                </c:pt>
                <c:pt idx="16">
                  <c:v>88.839080459770116</c:v>
                </c:pt>
                <c:pt idx="17">
                  <c:v>84.724137931034477</c:v>
                </c:pt>
                <c:pt idx="18">
                  <c:v>86.781609195402297</c:v>
                </c:pt>
                <c:pt idx="19">
                  <c:v>87.436781609195407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301-94D6-DCB8A6E271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6.2.2'!$AJ$2:$AJ$21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'Question 6.2.2'!$AJ$2:$AJ$21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301-94D6-DCB8A6E2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30784"/>
        <c:axId val="521731112"/>
      </c:lineChart>
      <c:catAx>
        <c:axId val="5217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31112"/>
        <c:crosses val="autoZero"/>
        <c:auto val="1"/>
        <c:lblAlgn val="ctr"/>
        <c:lblOffset val="100"/>
        <c:noMultiLvlLbl val="0"/>
      </c:catAx>
      <c:valAx>
        <c:axId val="521731112"/>
        <c:scaling>
          <c:orientation val="minMax"/>
          <c:max val="92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497680</xdr:colOff>
      <xdr:row>0</xdr:row>
      <xdr:rowOff>64292</xdr:rowOff>
    </xdr:from>
    <xdr:to>
      <xdr:col>40</xdr:col>
      <xdr:colOff>535780</xdr:colOff>
      <xdr:row>15</xdr:row>
      <xdr:rowOff>92867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DFDF-A970-FB25-114F-7EC626B2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578825</xdr:colOff>
      <xdr:row>24</xdr:row>
      <xdr:rowOff>42494</xdr:rowOff>
    </xdr:from>
    <xdr:to>
      <xdr:col>40</xdr:col>
      <xdr:colOff>637441</xdr:colOff>
      <xdr:row>39</xdr:row>
      <xdr:rowOff>38097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D6F83-AFE2-6443-73A7-4C4042CF3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26822</xdr:colOff>
      <xdr:row>1</xdr:row>
      <xdr:rowOff>68098</xdr:rowOff>
    </xdr:from>
    <xdr:to>
      <xdr:col>44</xdr:col>
      <xdr:colOff>77184</xdr:colOff>
      <xdr:row>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D34BB5-6C6F-90BA-5F87-E5E987B4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21348</xdr:colOff>
      <xdr:row>17</xdr:row>
      <xdr:rowOff>24304</xdr:rowOff>
    </xdr:from>
    <xdr:to>
      <xdr:col>44</xdr:col>
      <xdr:colOff>71710</xdr:colOff>
      <xdr:row>32</xdr:row>
      <xdr:rowOff>57806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E935D4-ECA5-02F7-F0BD-5F64BDE9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4"/>
  <sheetViews>
    <sheetView tabSelected="1" topLeftCell="AA16" zoomScale="106" zoomScaleNormal="106" workbookViewId="0">
      <selection activeCell="AO22" sqref="AO22"/>
    </sheetView>
  </sheetViews>
  <sheetFormatPr defaultRowHeight="14.25" x14ac:dyDescent="0.45"/>
  <cols>
    <col min="29" max="29" width="28.796875" bestFit="1" customWidth="1"/>
  </cols>
  <sheetData>
    <row r="1" spans="1:33" x14ac:dyDescent="0.4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 t="s">
        <v>1</v>
      </c>
      <c r="Y1" t="s">
        <v>2</v>
      </c>
      <c r="AA1" t="s">
        <v>3</v>
      </c>
      <c r="AC1" t="s">
        <v>8</v>
      </c>
      <c r="AE1" t="s">
        <v>4</v>
      </c>
      <c r="AG1" t="s">
        <v>5</v>
      </c>
    </row>
    <row r="2" spans="1:33" x14ac:dyDescent="0.45">
      <c r="A2" s="1">
        <v>45108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>
        <v>88.85</v>
      </c>
      <c r="Y2">
        <f>AVERAGE(W2:W124)</f>
        <v>83.339024390243921</v>
      </c>
      <c r="AA2">
        <v>-5.51097561</v>
      </c>
      <c r="AC2">
        <f>AA2 - 0.5*$AI$20</f>
        <v>-5.9536003570111298</v>
      </c>
      <c r="AE2">
        <v>0</v>
      </c>
      <c r="AG2">
        <v>4.426247</v>
      </c>
    </row>
    <row r="3" spans="1:33" x14ac:dyDescent="0.45">
      <c r="A3" s="1">
        <v>45109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W3">
        <v>88.35</v>
      </c>
      <c r="AA3">
        <v>-5.01097561</v>
      </c>
      <c r="AC3">
        <f t="shared" ref="AC3:AC66" si="0">AA3 - 0.5*$AI$20</f>
        <v>-5.4536003570111298</v>
      </c>
      <c r="AE3">
        <v>0</v>
      </c>
      <c r="AG3">
        <v>4.426247</v>
      </c>
    </row>
    <row r="4" spans="1:33" x14ac:dyDescent="0.45">
      <c r="A4" s="1">
        <v>45110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>
        <v>88.4</v>
      </c>
      <c r="AA4">
        <v>-5.0609756099999998</v>
      </c>
      <c r="AC4">
        <f t="shared" si="0"/>
        <v>-5.5036003570111305</v>
      </c>
      <c r="AE4">
        <v>0</v>
      </c>
      <c r="AG4">
        <v>4.426247</v>
      </c>
    </row>
    <row r="5" spans="1:33" x14ac:dyDescent="0.45">
      <c r="A5" s="1">
        <v>45111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>
        <v>88.35</v>
      </c>
      <c r="AA5">
        <v>-5.01097561</v>
      </c>
      <c r="AC5">
        <f t="shared" si="0"/>
        <v>-5.4536003570111298</v>
      </c>
      <c r="AE5">
        <v>0</v>
      </c>
      <c r="AG5">
        <v>4.426247</v>
      </c>
    </row>
    <row r="6" spans="1:33" x14ac:dyDescent="0.45">
      <c r="A6" s="1">
        <v>45112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W6">
        <v>88.25</v>
      </c>
      <c r="AA6">
        <v>-4.9109756100000004</v>
      </c>
      <c r="AC6">
        <f t="shared" si="0"/>
        <v>-5.3536003570111301</v>
      </c>
      <c r="AE6">
        <v>0</v>
      </c>
      <c r="AG6">
        <v>4.426247</v>
      </c>
    </row>
    <row r="7" spans="1:33" x14ac:dyDescent="0.45">
      <c r="A7" s="1">
        <v>45113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W7">
        <v>87.85</v>
      </c>
      <c r="AA7">
        <v>-4.51097561</v>
      </c>
      <c r="AC7">
        <f t="shared" si="0"/>
        <v>-4.9536003570111298</v>
      </c>
      <c r="AE7">
        <v>0</v>
      </c>
      <c r="AG7">
        <v>4.426247</v>
      </c>
    </row>
    <row r="8" spans="1:33" x14ac:dyDescent="0.45">
      <c r="A8" s="1">
        <v>45114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W8">
        <v>87.1</v>
      </c>
      <c r="AA8">
        <v>-3.76097561</v>
      </c>
      <c r="AC8">
        <f t="shared" si="0"/>
        <v>-4.2036003570111298</v>
      </c>
      <c r="AE8">
        <v>0</v>
      </c>
      <c r="AG8">
        <v>4.426247</v>
      </c>
    </row>
    <row r="9" spans="1:33" x14ac:dyDescent="0.45">
      <c r="A9" s="1">
        <v>45115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>
        <v>89.15</v>
      </c>
      <c r="AA9">
        <v>-5.8109756099999998</v>
      </c>
      <c r="AC9">
        <f t="shared" si="0"/>
        <v>-6.2536003570111305</v>
      </c>
      <c r="AE9">
        <v>0</v>
      </c>
      <c r="AG9">
        <v>4.426247</v>
      </c>
    </row>
    <row r="10" spans="1:33" x14ac:dyDescent="0.45">
      <c r="A10" s="1">
        <v>45116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W10">
        <v>90.05</v>
      </c>
      <c r="AA10">
        <v>-6.7109756100000002</v>
      </c>
      <c r="AC10">
        <f t="shared" si="0"/>
        <v>-7.1536003570111308</v>
      </c>
      <c r="AE10">
        <v>0</v>
      </c>
      <c r="AG10">
        <v>4.426247</v>
      </c>
    </row>
    <row r="11" spans="1:33" x14ac:dyDescent="0.45">
      <c r="A11" s="1">
        <v>45117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W11">
        <v>88.55</v>
      </c>
      <c r="AA11">
        <v>-5.2109756100000002</v>
      </c>
      <c r="AC11">
        <f t="shared" si="0"/>
        <v>-5.6536003570111308</v>
      </c>
      <c r="AE11">
        <v>0</v>
      </c>
      <c r="AG11">
        <v>4.426247</v>
      </c>
    </row>
    <row r="12" spans="1:33" x14ac:dyDescent="0.45">
      <c r="A12" s="1">
        <v>45118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W12">
        <v>87.95</v>
      </c>
      <c r="AA12">
        <v>-4.6109756099999997</v>
      </c>
      <c r="AC12">
        <f t="shared" si="0"/>
        <v>-5.0536003570111294</v>
      </c>
      <c r="AE12">
        <v>0</v>
      </c>
      <c r="AG12">
        <v>4.426247</v>
      </c>
    </row>
    <row r="13" spans="1:33" x14ac:dyDescent="0.45">
      <c r="A13" s="1">
        <v>45119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W13">
        <v>88.15</v>
      </c>
      <c r="AA13">
        <v>-4.8109756099999998</v>
      </c>
      <c r="AC13">
        <f t="shared" si="0"/>
        <v>-5.2536003570111305</v>
      </c>
      <c r="AE13">
        <v>0</v>
      </c>
      <c r="AG13">
        <v>4.426247</v>
      </c>
    </row>
    <row r="14" spans="1:33" x14ac:dyDescent="0.45">
      <c r="A14" s="1">
        <v>45120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W14">
        <v>87.2</v>
      </c>
      <c r="AA14">
        <v>-3.8609756100000001</v>
      </c>
      <c r="AC14">
        <f t="shared" si="0"/>
        <v>-4.3036003570111303</v>
      </c>
      <c r="AE14">
        <v>0</v>
      </c>
      <c r="AG14">
        <v>4.426247</v>
      </c>
    </row>
    <row r="15" spans="1:33" x14ac:dyDescent="0.45">
      <c r="A15" s="1">
        <v>45121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W15">
        <v>88.2</v>
      </c>
      <c r="AA15">
        <v>-4.8609756099999997</v>
      </c>
      <c r="AC15">
        <f t="shared" si="0"/>
        <v>-5.3036003570111294</v>
      </c>
      <c r="AE15">
        <v>0</v>
      </c>
      <c r="AG15">
        <v>4.426247</v>
      </c>
    </row>
    <row r="16" spans="1:33" x14ac:dyDescent="0.45">
      <c r="A16" s="1">
        <v>45122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W16">
        <v>87</v>
      </c>
      <c r="AA16">
        <v>-3.6609756099999999</v>
      </c>
      <c r="AC16">
        <f t="shared" si="0"/>
        <v>-4.1036003570111301</v>
      </c>
      <c r="AE16">
        <v>0</v>
      </c>
      <c r="AG16">
        <v>4.426247</v>
      </c>
    </row>
    <row r="17" spans="1:37" x14ac:dyDescent="0.45">
      <c r="A17" s="1">
        <v>45123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W17">
        <v>88.1</v>
      </c>
      <c r="AA17">
        <v>-4.76097561</v>
      </c>
      <c r="AC17">
        <f t="shared" si="0"/>
        <v>-5.2036003570111298</v>
      </c>
      <c r="AE17">
        <v>0</v>
      </c>
      <c r="AG17">
        <v>4.426247</v>
      </c>
    </row>
    <row r="18" spans="1:37" x14ac:dyDescent="0.45">
      <c r="A18" s="1">
        <v>45124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W18">
        <v>89.2</v>
      </c>
      <c r="AA18">
        <v>-5.8609756099999997</v>
      </c>
      <c r="AC18">
        <f t="shared" si="0"/>
        <v>-6.3036003570111294</v>
      </c>
      <c r="AE18">
        <v>0</v>
      </c>
      <c r="AG18">
        <v>4.426247</v>
      </c>
      <c r="AK18" t="s">
        <v>17</v>
      </c>
    </row>
    <row r="19" spans="1:37" x14ac:dyDescent="0.45">
      <c r="A19" s="1">
        <v>45125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W19">
        <v>89.25</v>
      </c>
      <c r="AA19">
        <v>-5.9109756100000004</v>
      </c>
      <c r="AC19">
        <f t="shared" si="0"/>
        <v>-6.3536003570111301</v>
      </c>
      <c r="AE19">
        <v>0</v>
      </c>
      <c r="AG19">
        <v>4.426247</v>
      </c>
      <c r="AI19" t="s">
        <v>6</v>
      </c>
    </row>
    <row r="20" spans="1:37" x14ac:dyDescent="0.45">
      <c r="A20" s="1">
        <v>45126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W20">
        <v>90.4</v>
      </c>
      <c r="AA20">
        <v>-7.0609756099999998</v>
      </c>
      <c r="AC20">
        <f t="shared" si="0"/>
        <v>-7.5036003570111305</v>
      </c>
      <c r="AE20">
        <v>0</v>
      </c>
      <c r="AG20">
        <v>4.426247</v>
      </c>
      <c r="AI20">
        <f>STDEV(W2:W32)</f>
        <v>0.88524949402226039</v>
      </c>
    </row>
    <row r="21" spans="1:37" x14ac:dyDescent="0.45">
      <c r="A21" s="1">
        <v>45127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W21">
        <v>89.4</v>
      </c>
      <c r="AA21">
        <v>-6.0609756099999998</v>
      </c>
      <c r="AC21">
        <f t="shared" si="0"/>
        <v>-6.5036003570111305</v>
      </c>
      <c r="AE21">
        <v>0</v>
      </c>
      <c r="AG21">
        <v>4.426247</v>
      </c>
    </row>
    <row r="22" spans="1:37" x14ac:dyDescent="0.45">
      <c r="A22" s="1">
        <v>45128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W22">
        <v>89.95</v>
      </c>
      <c r="AA22">
        <v>-6.6109756099999997</v>
      </c>
      <c r="AC22">
        <f t="shared" si="0"/>
        <v>-7.0536003570111294</v>
      </c>
      <c r="AE22">
        <v>0</v>
      </c>
      <c r="AG22">
        <v>4.426247</v>
      </c>
      <c r="AI22" t="s">
        <v>7</v>
      </c>
    </row>
    <row r="23" spans="1:37" x14ac:dyDescent="0.45">
      <c r="A23" s="1">
        <v>45129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W23">
        <v>89.45</v>
      </c>
      <c r="AA23">
        <v>-6.1109756099999997</v>
      </c>
      <c r="AC23">
        <f t="shared" si="0"/>
        <v>-6.5536003570111294</v>
      </c>
      <c r="AE23">
        <v>0</v>
      </c>
      <c r="AG23">
        <v>4.426247</v>
      </c>
      <c r="AI23">
        <f>5*AI20</f>
        <v>4.4262474701113019</v>
      </c>
    </row>
    <row r="24" spans="1:37" x14ac:dyDescent="0.45">
      <c r="A24" s="1">
        <v>45130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W24">
        <v>89.05</v>
      </c>
      <c r="AA24">
        <v>-5.7109756100000002</v>
      </c>
      <c r="AC24">
        <f t="shared" si="0"/>
        <v>-6.1536003570111308</v>
      </c>
      <c r="AE24">
        <v>0</v>
      </c>
      <c r="AG24">
        <v>4.426247</v>
      </c>
    </row>
    <row r="25" spans="1:37" x14ac:dyDescent="0.45">
      <c r="A25" s="1">
        <v>45131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W25">
        <v>89.1</v>
      </c>
      <c r="AA25">
        <v>-5.76097561</v>
      </c>
      <c r="AC25">
        <f t="shared" si="0"/>
        <v>-6.2036003570111298</v>
      </c>
      <c r="AE25">
        <v>0</v>
      </c>
      <c r="AG25">
        <v>4.426247</v>
      </c>
    </row>
    <row r="26" spans="1:37" x14ac:dyDescent="0.45">
      <c r="A26" s="1">
        <v>45132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W26">
        <v>88</v>
      </c>
      <c r="AA26">
        <v>-4.6609756100000004</v>
      </c>
      <c r="AC26">
        <f t="shared" si="0"/>
        <v>-5.1036003570111301</v>
      </c>
      <c r="AE26">
        <v>0</v>
      </c>
      <c r="AG26">
        <v>4.426247</v>
      </c>
    </row>
    <row r="27" spans="1:37" x14ac:dyDescent="0.45">
      <c r="A27" s="1">
        <v>45133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W27">
        <v>89.5</v>
      </c>
      <c r="AA27">
        <v>-6.1609756100000004</v>
      </c>
      <c r="AC27">
        <f t="shared" si="0"/>
        <v>-6.6036003570111301</v>
      </c>
      <c r="AE27">
        <v>0</v>
      </c>
      <c r="AG27">
        <v>4.426247</v>
      </c>
    </row>
    <row r="28" spans="1:37" x14ac:dyDescent="0.45">
      <c r="A28" s="1">
        <v>45134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W28">
        <v>89.55</v>
      </c>
      <c r="AA28">
        <v>-6.2109756100000002</v>
      </c>
      <c r="AC28">
        <f t="shared" si="0"/>
        <v>-6.6536003570111308</v>
      </c>
      <c r="AE28">
        <v>0</v>
      </c>
      <c r="AG28">
        <v>4.426247</v>
      </c>
    </row>
    <row r="29" spans="1:37" x14ac:dyDescent="0.45">
      <c r="A29" s="1">
        <v>45135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W29">
        <v>89.95</v>
      </c>
      <c r="AA29">
        <v>-6.6109756099999997</v>
      </c>
      <c r="AC29">
        <f t="shared" si="0"/>
        <v>-7.0536003570111294</v>
      </c>
      <c r="AE29">
        <v>0</v>
      </c>
      <c r="AG29">
        <v>4.426247</v>
      </c>
    </row>
    <row r="30" spans="1:37" x14ac:dyDescent="0.45">
      <c r="A30" s="1">
        <v>45136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W30">
        <v>89.25</v>
      </c>
      <c r="AA30">
        <v>-5.9109756100000004</v>
      </c>
      <c r="AC30">
        <f t="shared" si="0"/>
        <v>-6.3536003570111301</v>
      </c>
      <c r="AE30">
        <v>0</v>
      </c>
      <c r="AG30">
        <v>4.426247</v>
      </c>
    </row>
    <row r="31" spans="1:37" x14ac:dyDescent="0.45">
      <c r="A31" s="1">
        <v>45137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W31">
        <v>89.55</v>
      </c>
      <c r="AA31">
        <v>-6.2109756100000002</v>
      </c>
      <c r="AC31">
        <f t="shared" si="0"/>
        <v>-6.6536003570111308</v>
      </c>
      <c r="AE31">
        <v>0</v>
      </c>
      <c r="AG31">
        <v>4.426247</v>
      </c>
    </row>
    <row r="32" spans="1:37" x14ac:dyDescent="0.45">
      <c r="A32" s="1">
        <v>45138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W32">
        <v>88.15</v>
      </c>
      <c r="AA32">
        <v>-4.8109756099999998</v>
      </c>
      <c r="AC32">
        <f t="shared" si="0"/>
        <v>-5.2536003570111305</v>
      </c>
      <c r="AE32">
        <v>0</v>
      </c>
      <c r="AG32">
        <v>4.426247</v>
      </c>
    </row>
    <row r="33" spans="1:33" x14ac:dyDescent="0.45">
      <c r="A33" s="1">
        <v>45139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W33">
        <v>88.55</v>
      </c>
      <c r="AA33">
        <v>-5.2109756100000002</v>
      </c>
      <c r="AC33">
        <f t="shared" si="0"/>
        <v>-5.6536003570111308</v>
      </c>
      <c r="AE33">
        <v>0</v>
      </c>
      <c r="AG33">
        <v>4.426247</v>
      </c>
    </row>
    <row r="34" spans="1:33" x14ac:dyDescent="0.45">
      <c r="A34" s="1">
        <v>45140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W34">
        <v>88.65</v>
      </c>
      <c r="AA34">
        <v>-5.3109756099999998</v>
      </c>
      <c r="AC34">
        <f t="shared" si="0"/>
        <v>-5.7536003570111305</v>
      </c>
      <c r="AE34">
        <v>0</v>
      </c>
      <c r="AG34">
        <v>4.426247</v>
      </c>
    </row>
    <row r="35" spans="1:33" x14ac:dyDescent="0.45">
      <c r="A35" s="1">
        <v>45141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W35">
        <v>89.55</v>
      </c>
      <c r="AA35">
        <v>-6.2109756100000002</v>
      </c>
      <c r="AC35">
        <f t="shared" si="0"/>
        <v>-6.6536003570111308</v>
      </c>
      <c r="AE35">
        <v>0</v>
      </c>
      <c r="AG35">
        <v>4.426247</v>
      </c>
    </row>
    <row r="36" spans="1:33" x14ac:dyDescent="0.45">
      <c r="A36" s="1">
        <v>45142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W36">
        <v>90.3</v>
      </c>
      <c r="AA36">
        <v>-6.9609756100000002</v>
      </c>
      <c r="AC36">
        <f t="shared" si="0"/>
        <v>-7.4036003570111308</v>
      </c>
      <c r="AE36">
        <v>0</v>
      </c>
      <c r="AG36">
        <v>4.426247</v>
      </c>
    </row>
    <row r="37" spans="1:33" x14ac:dyDescent="0.45">
      <c r="A37" s="1">
        <v>45143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W37">
        <v>91.15</v>
      </c>
      <c r="AA37">
        <v>-7.8109756099999998</v>
      </c>
      <c r="AC37">
        <f t="shared" si="0"/>
        <v>-8.2536003570111305</v>
      </c>
      <c r="AE37">
        <v>0</v>
      </c>
      <c r="AG37">
        <v>4.426247</v>
      </c>
    </row>
    <row r="38" spans="1:33" x14ac:dyDescent="0.45">
      <c r="A38" s="1">
        <v>45144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W38">
        <v>89.4</v>
      </c>
      <c r="AA38">
        <v>-6.0609756099999998</v>
      </c>
      <c r="AC38">
        <f t="shared" si="0"/>
        <v>-6.5036003570111305</v>
      </c>
      <c r="AE38">
        <v>0</v>
      </c>
      <c r="AG38">
        <v>4.426247</v>
      </c>
    </row>
    <row r="39" spans="1:33" x14ac:dyDescent="0.45">
      <c r="A39" s="1">
        <v>45145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W39">
        <v>88.95</v>
      </c>
      <c r="AA39">
        <v>-5.6109756099999997</v>
      </c>
      <c r="AC39">
        <f t="shared" si="0"/>
        <v>-6.0536003570111294</v>
      </c>
      <c r="AE39">
        <v>0</v>
      </c>
      <c r="AG39">
        <v>4.426247</v>
      </c>
    </row>
    <row r="40" spans="1:33" x14ac:dyDescent="0.45">
      <c r="A40" s="1">
        <v>45146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W40">
        <v>88.75</v>
      </c>
      <c r="AA40">
        <v>-5.4109756100000004</v>
      </c>
      <c r="AC40">
        <f t="shared" si="0"/>
        <v>-5.8536003570111301</v>
      </c>
      <c r="AE40">
        <v>0</v>
      </c>
      <c r="AG40">
        <v>4.426247</v>
      </c>
    </row>
    <row r="41" spans="1:33" x14ac:dyDescent="0.45">
      <c r="A41" s="1">
        <v>45147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W41">
        <v>89</v>
      </c>
      <c r="AA41">
        <v>-5.6609756100000004</v>
      </c>
      <c r="AC41">
        <f t="shared" si="0"/>
        <v>-6.1036003570111301</v>
      </c>
      <c r="AE41">
        <v>0</v>
      </c>
      <c r="AG41">
        <v>4.426247</v>
      </c>
    </row>
    <row r="42" spans="1:33" x14ac:dyDescent="0.45">
      <c r="A42" s="1">
        <v>45148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W42">
        <v>89.25</v>
      </c>
      <c r="AA42">
        <v>-5.9109756100000004</v>
      </c>
      <c r="AC42">
        <f t="shared" si="0"/>
        <v>-6.3536003570111301</v>
      </c>
      <c r="AE42">
        <v>0</v>
      </c>
      <c r="AG42">
        <v>4.426247</v>
      </c>
    </row>
    <row r="43" spans="1:33" x14ac:dyDescent="0.45">
      <c r="A43" s="1">
        <v>45149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W43">
        <v>89.2</v>
      </c>
      <c r="AA43">
        <v>-5.8609756099999997</v>
      </c>
      <c r="AC43">
        <f t="shared" si="0"/>
        <v>-6.3036003570111294</v>
      </c>
      <c r="AE43">
        <v>0</v>
      </c>
      <c r="AG43">
        <v>4.426247</v>
      </c>
    </row>
    <row r="44" spans="1:33" x14ac:dyDescent="0.45">
      <c r="A44" s="1">
        <v>45150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W44">
        <v>87.9</v>
      </c>
      <c r="AA44">
        <v>-4.5609756099999998</v>
      </c>
      <c r="AC44">
        <f t="shared" si="0"/>
        <v>-5.0036003570111305</v>
      </c>
      <c r="AE44">
        <v>0</v>
      </c>
      <c r="AG44">
        <v>4.426247</v>
      </c>
    </row>
    <row r="45" spans="1:33" x14ac:dyDescent="0.45">
      <c r="A45" s="1">
        <v>45151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W45">
        <v>88.1</v>
      </c>
      <c r="AA45">
        <v>-4.76097561</v>
      </c>
      <c r="AC45">
        <f t="shared" si="0"/>
        <v>-5.2036003570111298</v>
      </c>
      <c r="AE45">
        <v>0</v>
      </c>
      <c r="AG45">
        <v>4.426247</v>
      </c>
    </row>
    <row r="46" spans="1:33" x14ac:dyDescent="0.45">
      <c r="A46" s="1">
        <v>45152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W46">
        <v>88.3</v>
      </c>
      <c r="AA46">
        <v>-4.9609756100000002</v>
      </c>
      <c r="AC46">
        <f t="shared" si="0"/>
        <v>-5.4036003570111308</v>
      </c>
      <c r="AE46">
        <v>0</v>
      </c>
      <c r="AG46">
        <v>4.426247</v>
      </c>
    </row>
    <row r="47" spans="1:33" x14ac:dyDescent="0.45">
      <c r="A47" s="1">
        <v>45153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W47">
        <v>88</v>
      </c>
      <c r="AA47">
        <v>-4.6609756100000004</v>
      </c>
      <c r="AC47">
        <f t="shared" si="0"/>
        <v>-5.1036003570111301</v>
      </c>
      <c r="AE47">
        <v>0</v>
      </c>
      <c r="AG47">
        <v>4.426247</v>
      </c>
    </row>
    <row r="48" spans="1:33" x14ac:dyDescent="0.45">
      <c r="A48" s="1">
        <v>45154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W48">
        <v>88.8</v>
      </c>
      <c r="AA48">
        <v>-5.4609756100000002</v>
      </c>
      <c r="AC48">
        <f t="shared" si="0"/>
        <v>-5.9036003570111308</v>
      </c>
      <c r="AE48">
        <v>0</v>
      </c>
      <c r="AG48">
        <v>4.426247</v>
      </c>
    </row>
    <row r="49" spans="1:33" x14ac:dyDescent="0.45">
      <c r="A49" s="1">
        <v>45155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W49">
        <v>89.05</v>
      </c>
      <c r="AA49">
        <v>-5.7109756100000002</v>
      </c>
      <c r="AC49">
        <f t="shared" si="0"/>
        <v>-6.1536003570111308</v>
      </c>
      <c r="AE49">
        <v>0</v>
      </c>
      <c r="AG49">
        <v>4.426247</v>
      </c>
    </row>
    <row r="50" spans="1:33" x14ac:dyDescent="0.45">
      <c r="A50" s="1">
        <v>45156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W50">
        <v>90.15</v>
      </c>
      <c r="AA50">
        <v>-6.8109756099999998</v>
      </c>
      <c r="AC50">
        <f t="shared" si="0"/>
        <v>-7.2536003570111305</v>
      </c>
      <c r="AE50">
        <v>0</v>
      </c>
      <c r="AG50">
        <v>4.426247</v>
      </c>
    </row>
    <row r="51" spans="1:33" x14ac:dyDescent="0.45">
      <c r="A51" s="1">
        <v>45157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W51">
        <v>90.3</v>
      </c>
      <c r="AA51">
        <v>-6.9609756100000002</v>
      </c>
      <c r="AC51">
        <f t="shared" si="0"/>
        <v>-7.4036003570111308</v>
      </c>
      <c r="AE51">
        <v>0</v>
      </c>
      <c r="AG51">
        <v>4.426247</v>
      </c>
    </row>
    <row r="52" spans="1:33" x14ac:dyDescent="0.45">
      <c r="A52" s="1">
        <v>45158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W52">
        <v>89.3</v>
      </c>
      <c r="AA52">
        <v>-5.9609756100000002</v>
      </c>
      <c r="AC52">
        <f t="shared" si="0"/>
        <v>-6.4036003570111308</v>
      </c>
      <c r="AE52">
        <v>0</v>
      </c>
      <c r="AG52">
        <v>4.426247</v>
      </c>
    </row>
    <row r="53" spans="1:33" x14ac:dyDescent="0.45">
      <c r="A53" s="1">
        <v>45159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W53">
        <v>89.1</v>
      </c>
      <c r="AA53">
        <v>-5.76097561</v>
      </c>
      <c r="AC53">
        <f t="shared" si="0"/>
        <v>-6.2036003570111298</v>
      </c>
      <c r="AE53">
        <v>0</v>
      </c>
      <c r="AG53">
        <v>4.426247</v>
      </c>
    </row>
    <row r="54" spans="1:33" x14ac:dyDescent="0.45">
      <c r="A54" s="1">
        <v>45160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W54">
        <v>89.4</v>
      </c>
      <c r="AA54">
        <v>-6.0609756099999998</v>
      </c>
      <c r="AC54">
        <f t="shared" si="0"/>
        <v>-6.5036003570111305</v>
      </c>
      <c r="AE54">
        <v>0</v>
      </c>
      <c r="AG54">
        <v>4.426247</v>
      </c>
    </row>
    <row r="55" spans="1:33" x14ac:dyDescent="0.45">
      <c r="A55" s="1">
        <v>45161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W55">
        <v>88.4</v>
      </c>
      <c r="AA55">
        <v>-5.0609756099999998</v>
      </c>
      <c r="AC55">
        <f t="shared" si="0"/>
        <v>-5.5036003570111305</v>
      </c>
      <c r="AE55">
        <v>0</v>
      </c>
      <c r="AG55">
        <v>4.426247</v>
      </c>
    </row>
    <row r="56" spans="1:33" x14ac:dyDescent="0.45">
      <c r="A56" s="1">
        <v>45162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W56">
        <v>87.85</v>
      </c>
      <c r="AA56">
        <v>-4.51097561</v>
      </c>
      <c r="AC56">
        <f t="shared" si="0"/>
        <v>-4.9536003570111298</v>
      </c>
      <c r="AE56">
        <v>0</v>
      </c>
      <c r="AG56">
        <v>4.426247</v>
      </c>
    </row>
    <row r="57" spans="1:33" x14ac:dyDescent="0.45">
      <c r="A57" s="1">
        <v>45163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W57">
        <v>86.5</v>
      </c>
      <c r="AA57">
        <v>-3.1609756099999999</v>
      </c>
      <c r="AC57">
        <f t="shared" si="0"/>
        <v>-3.6036003570111301</v>
      </c>
      <c r="AE57">
        <v>0</v>
      </c>
      <c r="AG57">
        <v>4.426247</v>
      </c>
    </row>
    <row r="58" spans="1:33" x14ac:dyDescent="0.45">
      <c r="A58" s="1">
        <v>45164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W58">
        <v>88.45</v>
      </c>
      <c r="AA58">
        <v>-5.1109756099999997</v>
      </c>
      <c r="AC58">
        <f t="shared" si="0"/>
        <v>-5.5536003570111294</v>
      </c>
      <c r="AE58">
        <v>0</v>
      </c>
      <c r="AG58">
        <v>4.426247</v>
      </c>
    </row>
    <row r="59" spans="1:33" x14ac:dyDescent="0.45">
      <c r="A59" s="1">
        <v>45165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W59">
        <v>87.6</v>
      </c>
      <c r="AA59">
        <v>-4.26097561</v>
      </c>
      <c r="AC59">
        <f t="shared" si="0"/>
        <v>-4.7036003570111298</v>
      </c>
      <c r="AE59">
        <v>0</v>
      </c>
      <c r="AG59">
        <v>4.426247</v>
      </c>
    </row>
    <row r="60" spans="1:33" x14ac:dyDescent="0.45">
      <c r="A60" s="1">
        <v>45166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W60">
        <v>87.15</v>
      </c>
      <c r="AA60">
        <v>-3.8109756099999998</v>
      </c>
      <c r="AC60">
        <f t="shared" si="0"/>
        <v>-4.2536003570111305</v>
      </c>
      <c r="AE60">
        <v>0</v>
      </c>
      <c r="AG60">
        <v>4.426247</v>
      </c>
    </row>
    <row r="61" spans="1:33" x14ac:dyDescent="0.45">
      <c r="A61" s="1">
        <v>45167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W61">
        <v>88.3</v>
      </c>
      <c r="AA61">
        <v>-4.9609756100000002</v>
      </c>
      <c r="AC61">
        <f t="shared" si="0"/>
        <v>-5.4036003570111308</v>
      </c>
      <c r="AE61">
        <v>0</v>
      </c>
      <c r="AG61">
        <v>4.426247</v>
      </c>
    </row>
    <row r="62" spans="1:33" x14ac:dyDescent="0.45">
      <c r="A62" s="1">
        <v>45168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W62">
        <v>85.8</v>
      </c>
      <c r="AA62">
        <v>-2.4609756100000002</v>
      </c>
      <c r="AC62">
        <f t="shared" si="0"/>
        <v>-2.9036003570111304</v>
      </c>
      <c r="AE62">
        <v>0</v>
      </c>
      <c r="AG62">
        <v>4.426247</v>
      </c>
    </row>
    <row r="63" spans="1:33" x14ac:dyDescent="0.45">
      <c r="A63" s="1">
        <v>45169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W63">
        <v>85.9</v>
      </c>
      <c r="AA63">
        <v>-2.5609756099999998</v>
      </c>
      <c r="AC63">
        <f t="shared" si="0"/>
        <v>-3.00360035701113</v>
      </c>
      <c r="AE63">
        <v>0</v>
      </c>
      <c r="AG63">
        <v>4.426247</v>
      </c>
    </row>
    <row r="64" spans="1:33" x14ac:dyDescent="0.45">
      <c r="A64" s="1">
        <v>45170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W64">
        <v>85.25</v>
      </c>
      <c r="AA64">
        <v>-1.9109756099999999</v>
      </c>
      <c r="AC64">
        <f t="shared" si="0"/>
        <v>-2.3536003570111301</v>
      </c>
      <c r="AE64">
        <v>0</v>
      </c>
      <c r="AG64">
        <v>4.426247</v>
      </c>
    </row>
    <row r="65" spans="1:33" x14ac:dyDescent="0.45">
      <c r="A65" s="1">
        <v>45171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W65">
        <v>85.25</v>
      </c>
      <c r="AA65">
        <v>-1.9109756099999999</v>
      </c>
      <c r="AC65">
        <f t="shared" si="0"/>
        <v>-2.3536003570111301</v>
      </c>
      <c r="AE65">
        <v>0</v>
      </c>
      <c r="AG65">
        <v>4.426247</v>
      </c>
    </row>
    <row r="66" spans="1:33" x14ac:dyDescent="0.45">
      <c r="A66" s="1">
        <v>45172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W66">
        <v>85.9</v>
      </c>
      <c r="AA66">
        <v>-2.5609756099999998</v>
      </c>
      <c r="AC66">
        <f t="shared" si="0"/>
        <v>-3.00360035701113</v>
      </c>
      <c r="AE66">
        <v>0</v>
      </c>
      <c r="AG66">
        <v>4.426247</v>
      </c>
    </row>
    <row r="67" spans="1:33" x14ac:dyDescent="0.45">
      <c r="A67" s="1">
        <v>45173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W67">
        <v>85.8</v>
      </c>
      <c r="AA67">
        <v>-2.4609756100000002</v>
      </c>
      <c r="AC67">
        <f t="shared" ref="AC67:AC124" si="1">AA67 - 0.5*$AI$20</f>
        <v>-2.9036003570111304</v>
      </c>
      <c r="AE67">
        <v>0</v>
      </c>
      <c r="AG67">
        <v>4.426247</v>
      </c>
    </row>
    <row r="68" spans="1:33" x14ac:dyDescent="0.45">
      <c r="A68" s="1">
        <v>45174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W68">
        <v>86.2</v>
      </c>
      <c r="AA68">
        <v>-2.8609756100000001</v>
      </c>
      <c r="AC68">
        <f t="shared" si="1"/>
        <v>-3.3036003570111303</v>
      </c>
      <c r="AE68">
        <v>0</v>
      </c>
      <c r="AG68">
        <v>4.426247</v>
      </c>
    </row>
    <row r="69" spans="1:33" x14ac:dyDescent="0.45">
      <c r="A69" s="1">
        <v>45175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W69">
        <v>84.6</v>
      </c>
      <c r="AA69">
        <v>-1.26097561</v>
      </c>
      <c r="AC69">
        <f t="shared" si="1"/>
        <v>-1.7036003570111302</v>
      </c>
      <c r="AE69">
        <v>0</v>
      </c>
      <c r="AG69">
        <v>4.426247</v>
      </c>
    </row>
    <row r="70" spans="1:33" x14ac:dyDescent="0.45">
      <c r="A70" s="1">
        <v>45176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W70">
        <v>84.75</v>
      </c>
      <c r="AA70">
        <v>-1.4109756099999999</v>
      </c>
      <c r="AC70">
        <f t="shared" si="1"/>
        <v>-1.8536003570111301</v>
      </c>
      <c r="AE70">
        <v>0</v>
      </c>
      <c r="AG70">
        <v>4.426247</v>
      </c>
    </row>
    <row r="71" spans="1:33" x14ac:dyDescent="0.45">
      <c r="A71" s="1">
        <v>45177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W71">
        <v>85.25</v>
      </c>
      <c r="AA71">
        <v>-1.9109756099999999</v>
      </c>
      <c r="AC71">
        <f t="shared" si="1"/>
        <v>-2.3536003570111301</v>
      </c>
      <c r="AE71">
        <v>0</v>
      </c>
      <c r="AG71">
        <v>4.426247</v>
      </c>
    </row>
    <row r="72" spans="1:33" x14ac:dyDescent="0.45">
      <c r="A72" s="1">
        <v>45178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W72">
        <v>85.05</v>
      </c>
      <c r="AA72">
        <v>-1.71097561</v>
      </c>
      <c r="AC72">
        <f t="shared" si="1"/>
        <v>-2.15360035701113</v>
      </c>
      <c r="AE72">
        <v>0</v>
      </c>
      <c r="AG72">
        <v>4.426247</v>
      </c>
    </row>
    <row r="73" spans="1:33" x14ac:dyDescent="0.45">
      <c r="A73" s="1">
        <v>45179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W73">
        <v>85.25</v>
      </c>
      <c r="AA73">
        <v>-1.9109756099999999</v>
      </c>
      <c r="AC73">
        <f t="shared" si="1"/>
        <v>-2.3536003570111301</v>
      </c>
      <c r="AE73">
        <v>0</v>
      </c>
      <c r="AG73">
        <v>4.426247</v>
      </c>
    </row>
    <row r="74" spans="1:33" x14ac:dyDescent="0.45">
      <c r="A74" s="1">
        <v>45180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W74">
        <v>85.55</v>
      </c>
      <c r="AA74">
        <v>-2.2109756100000002</v>
      </c>
      <c r="AC74">
        <f t="shared" si="1"/>
        <v>-2.6536003570111304</v>
      </c>
      <c r="AE74">
        <v>0</v>
      </c>
      <c r="AG74">
        <v>4.426247</v>
      </c>
    </row>
    <row r="75" spans="1:33" x14ac:dyDescent="0.45">
      <c r="A75" s="1">
        <v>45181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W75">
        <v>85.3</v>
      </c>
      <c r="AA75">
        <v>-1.96097561</v>
      </c>
      <c r="AC75">
        <f t="shared" si="1"/>
        <v>-2.40360035701113</v>
      </c>
      <c r="AE75">
        <v>0</v>
      </c>
      <c r="AG75">
        <v>4.426247</v>
      </c>
    </row>
    <row r="76" spans="1:33" x14ac:dyDescent="0.45">
      <c r="A76" s="1">
        <v>45182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W76">
        <v>83.1</v>
      </c>
      <c r="AA76">
        <v>0.23902439</v>
      </c>
      <c r="AC76">
        <f t="shared" si="1"/>
        <v>-0.20360035701113019</v>
      </c>
      <c r="AE76">
        <v>0</v>
      </c>
      <c r="AG76">
        <v>4.426247</v>
      </c>
    </row>
    <row r="77" spans="1:33" x14ac:dyDescent="0.45">
      <c r="A77" s="1">
        <v>45183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W77">
        <v>83.65</v>
      </c>
      <c r="AA77">
        <v>-0.31097561000000001</v>
      </c>
      <c r="AC77">
        <f t="shared" si="1"/>
        <v>-0.75360035701113026</v>
      </c>
      <c r="AE77">
        <v>0</v>
      </c>
      <c r="AG77">
        <v>4.426247</v>
      </c>
    </row>
    <row r="78" spans="1:33" x14ac:dyDescent="0.45">
      <c r="A78" s="1">
        <v>45184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W78">
        <v>83.7</v>
      </c>
      <c r="AA78">
        <v>-0.36097561</v>
      </c>
      <c r="AC78">
        <f t="shared" si="1"/>
        <v>-0.8036003570111302</v>
      </c>
      <c r="AE78">
        <v>0</v>
      </c>
      <c r="AG78">
        <v>4.426247</v>
      </c>
    </row>
    <row r="79" spans="1:33" x14ac:dyDescent="0.45">
      <c r="A79" s="1">
        <v>45185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W79">
        <v>82.25</v>
      </c>
      <c r="AA79">
        <v>1.0890243900000001</v>
      </c>
      <c r="AC79">
        <f t="shared" si="1"/>
        <v>0.64639964298886987</v>
      </c>
      <c r="AE79">
        <v>0</v>
      </c>
      <c r="AG79">
        <v>4.426247</v>
      </c>
    </row>
    <row r="80" spans="1:33" x14ac:dyDescent="0.45">
      <c r="A80" s="1">
        <v>45186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W80">
        <v>81.849999999999994</v>
      </c>
      <c r="AA80">
        <v>1.48902439</v>
      </c>
      <c r="AC80">
        <f t="shared" si="1"/>
        <v>1.0463996429888698</v>
      </c>
      <c r="AE80">
        <v>0</v>
      </c>
      <c r="AG80">
        <v>4.426247</v>
      </c>
    </row>
    <row r="81" spans="1:33" x14ac:dyDescent="0.45">
      <c r="A81" s="1">
        <v>45187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W81">
        <v>81.7</v>
      </c>
      <c r="AA81">
        <v>1.6390243900000001</v>
      </c>
      <c r="AC81">
        <f t="shared" si="1"/>
        <v>1.1963996429888699</v>
      </c>
      <c r="AE81">
        <v>0</v>
      </c>
      <c r="AG81">
        <v>4.426247</v>
      </c>
    </row>
    <row r="82" spans="1:33" x14ac:dyDescent="0.45">
      <c r="A82" s="1">
        <v>45188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W82">
        <v>82.4</v>
      </c>
      <c r="AA82">
        <v>0.93902439000000004</v>
      </c>
      <c r="AC82">
        <f t="shared" si="1"/>
        <v>0.49639964298886985</v>
      </c>
      <c r="AE82">
        <v>0</v>
      </c>
      <c r="AG82">
        <v>4.426247</v>
      </c>
    </row>
    <row r="83" spans="1:33" x14ac:dyDescent="0.45">
      <c r="A83" s="1">
        <v>45189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W83">
        <v>83</v>
      </c>
      <c r="AA83">
        <v>0.33902439000000001</v>
      </c>
      <c r="AC83">
        <f t="shared" si="1"/>
        <v>-0.10360035701113018</v>
      </c>
      <c r="AE83">
        <v>0</v>
      </c>
      <c r="AG83">
        <v>4.426247</v>
      </c>
    </row>
    <row r="84" spans="1:33" x14ac:dyDescent="0.45">
      <c r="A84" s="1">
        <v>45190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W84">
        <v>81.599999999999994</v>
      </c>
      <c r="AA84">
        <v>1.73902439</v>
      </c>
      <c r="AC84">
        <f t="shared" si="1"/>
        <v>1.2963996429888698</v>
      </c>
      <c r="AE84">
        <v>0</v>
      </c>
      <c r="AG84">
        <v>4.426247</v>
      </c>
    </row>
    <row r="85" spans="1:33" x14ac:dyDescent="0.45">
      <c r="A85" s="1">
        <v>45191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W85">
        <v>81.2</v>
      </c>
      <c r="AA85">
        <v>2.1390243899999999</v>
      </c>
      <c r="AC85">
        <f t="shared" si="1"/>
        <v>1.6963996429888697</v>
      </c>
      <c r="AE85">
        <v>0</v>
      </c>
      <c r="AG85">
        <v>4.426247</v>
      </c>
    </row>
    <row r="86" spans="1:33" x14ac:dyDescent="0.45">
      <c r="A86" s="1">
        <v>45192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W86">
        <v>82.75</v>
      </c>
      <c r="AA86">
        <v>0.58902438999999995</v>
      </c>
      <c r="AC86">
        <f t="shared" si="1"/>
        <v>0.14639964298886976</v>
      </c>
      <c r="AE86">
        <v>0</v>
      </c>
      <c r="AG86">
        <v>4.426247</v>
      </c>
    </row>
    <row r="87" spans="1:33" x14ac:dyDescent="0.45">
      <c r="A87" s="1">
        <v>45193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W87">
        <v>80.400000000000006</v>
      </c>
      <c r="AA87">
        <v>2.9390243900000002</v>
      </c>
      <c r="AC87">
        <f t="shared" si="1"/>
        <v>2.49639964298887</v>
      </c>
      <c r="AE87">
        <v>0</v>
      </c>
      <c r="AG87">
        <v>4.426247</v>
      </c>
    </row>
    <row r="88" spans="1:33" x14ac:dyDescent="0.45">
      <c r="A88" s="1">
        <v>45194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W88">
        <v>79.3</v>
      </c>
      <c r="AA88">
        <v>4.0390243899999998</v>
      </c>
      <c r="AC88">
        <f t="shared" si="1"/>
        <v>3.5963996429888696</v>
      </c>
      <c r="AE88">
        <v>3.9024389999999999E-2</v>
      </c>
      <c r="AG88">
        <v>4.426247</v>
      </c>
    </row>
    <row r="89" spans="1:33" x14ac:dyDescent="0.45">
      <c r="A89" s="1">
        <v>45195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W89">
        <v>78.55</v>
      </c>
      <c r="AA89">
        <v>4.7890243899999998</v>
      </c>
      <c r="AC89">
        <f t="shared" si="1"/>
        <v>4.3463996429888692</v>
      </c>
      <c r="AE89">
        <v>0.82804878000000004</v>
      </c>
      <c r="AG89">
        <v>4.426247</v>
      </c>
    </row>
    <row r="90" spans="1:33" x14ac:dyDescent="0.45">
      <c r="A90" s="1">
        <v>45196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W90">
        <v>78.55</v>
      </c>
      <c r="AA90">
        <v>4.7890243899999998</v>
      </c>
      <c r="AC90">
        <f t="shared" si="1"/>
        <v>4.3463996429888692</v>
      </c>
      <c r="AE90">
        <v>1.6170731709999999</v>
      </c>
      <c r="AG90">
        <v>4.426247</v>
      </c>
    </row>
    <row r="91" spans="1:33" x14ac:dyDescent="0.45">
      <c r="A91" s="1">
        <v>45197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W91">
        <v>78.650000000000006</v>
      </c>
      <c r="AA91">
        <v>4.6890243900000002</v>
      </c>
      <c r="AC91">
        <f t="shared" si="1"/>
        <v>4.2463996429888695</v>
      </c>
      <c r="AE91">
        <v>2.3060975610000001</v>
      </c>
      <c r="AG91">
        <v>4.426247</v>
      </c>
    </row>
    <row r="92" spans="1:33" x14ac:dyDescent="0.45">
      <c r="A92" s="1">
        <v>45198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W92">
        <v>76.349999999999994</v>
      </c>
      <c r="AA92">
        <v>6.98902439</v>
      </c>
      <c r="AC92">
        <f t="shared" si="1"/>
        <v>6.5463996429888702</v>
      </c>
      <c r="AE92">
        <v>5.2951219509999996</v>
      </c>
      <c r="AG92">
        <v>4.426247</v>
      </c>
    </row>
    <row r="93" spans="1:33" x14ac:dyDescent="0.45">
      <c r="A93" s="1">
        <v>45199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W93">
        <v>77</v>
      </c>
      <c r="AA93">
        <v>6.3390243899999996</v>
      </c>
      <c r="AC93">
        <f t="shared" si="1"/>
        <v>5.8963996429888699</v>
      </c>
      <c r="AE93">
        <v>7.6341463410000001</v>
      </c>
      <c r="AG93">
        <v>4.426247</v>
      </c>
    </row>
    <row r="94" spans="1:33" x14ac:dyDescent="0.45">
      <c r="A94" s="1">
        <v>45200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W94">
        <v>77.099999999999994</v>
      </c>
      <c r="AA94">
        <v>6.23902439</v>
      </c>
      <c r="AC94">
        <f t="shared" si="1"/>
        <v>5.7963996429888702</v>
      </c>
      <c r="AE94">
        <v>9.8731707320000002</v>
      </c>
      <c r="AG94">
        <v>4.426247</v>
      </c>
    </row>
    <row r="95" spans="1:33" x14ac:dyDescent="0.45">
      <c r="A95" s="1">
        <v>45201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W95">
        <v>76.95</v>
      </c>
      <c r="AA95">
        <v>6.3890243900000003</v>
      </c>
      <c r="AC95">
        <f t="shared" si="1"/>
        <v>5.9463996429888706</v>
      </c>
      <c r="AE95">
        <v>12.262195119999999</v>
      </c>
      <c r="AG95">
        <v>4.426247</v>
      </c>
    </row>
    <row r="96" spans="1:33" x14ac:dyDescent="0.45">
      <c r="A96" s="1">
        <v>45202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W96">
        <v>77.7</v>
      </c>
      <c r="AA96">
        <v>5.6390243900000003</v>
      </c>
      <c r="AC96">
        <f t="shared" si="1"/>
        <v>5.1963996429888706</v>
      </c>
      <c r="AE96">
        <v>13.901219510000001</v>
      </c>
      <c r="AG96">
        <v>4.426247</v>
      </c>
    </row>
    <row r="97" spans="1:33" x14ac:dyDescent="0.45">
      <c r="A97" s="1">
        <v>45203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W97">
        <v>77.849999999999994</v>
      </c>
      <c r="AA97">
        <v>5.48902439</v>
      </c>
      <c r="AC97">
        <f t="shared" si="1"/>
        <v>5.0463996429888702</v>
      </c>
      <c r="AE97">
        <v>15.3902439</v>
      </c>
      <c r="AG97">
        <v>4.426247</v>
      </c>
    </row>
    <row r="98" spans="1:33" x14ac:dyDescent="0.45">
      <c r="A98" s="1">
        <v>45204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W98">
        <v>78.2</v>
      </c>
      <c r="AA98">
        <v>5.1390243900000003</v>
      </c>
      <c r="AC98">
        <f t="shared" si="1"/>
        <v>4.6963996429888706</v>
      </c>
      <c r="AE98">
        <v>16.529268290000001</v>
      </c>
      <c r="AG98">
        <v>4.426247</v>
      </c>
    </row>
    <row r="99" spans="1:33" x14ac:dyDescent="0.45">
      <c r="A99" s="1">
        <v>45205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W99">
        <v>76.349999999999994</v>
      </c>
      <c r="AA99">
        <v>6.98902439</v>
      </c>
      <c r="AC99">
        <f t="shared" si="1"/>
        <v>6.5463996429888702</v>
      </c>
      <c r="AE99">
        <v>19.518292679999998</v>
      </c>
      <c r="AG99">
        <v>4.426247</v>
      </c>
    </row>
    <row r="100" spans="1:33" x14ac:dyDescent="0.45">
      <c r="A100" s="1">
        <v>45206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W100">
        <v>75.599999999999994</v>
      </c>
      <c r="AA100">
        <v>7.73902439</v>
      </c>
      <c r="AC100">
        <f t="shared" si="1"/>
        <v>7.2963996429888702</v>
      </c>
      <c r="AE100">
        <v>23.257317069999999</v>
      </c>
      <c r="AG100">
        <v>4.426247</v>
      </c>
    </row>
    <row r="101" spans="1:33" x14ac:dyDescent="0.45">
      <c r="A101" s="1">
        <v>45207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W101">
        <v>74.8</v>
      </c>
      <c r="AA101">
        <v>8.5390243899999998</v>
      </c>
      <c r="AC101">
        <f t="shared" si="1"/>
        <v>8.0963996429888692</v>
      </c>
      <c r="AE101">
        <v>27.796341460000001</v>
      </c>
      <c r="AG101">
        <v>4.426247</v>
      </c>
    </row>
    <row r="102" spans="1:33" x14ac:dyDescent="0.45">
      <c r="A102" s="1">
        <v>45208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W102">
        <v>74.25</v>
      </c>
      <c r="AA102">
        <v>9.0890243900000005</v>
      </c>
      <c r="AC102">
        <f t="shared" si="1"/>
        <v>8.6463996429888699</v>
      </c>
      <c r="AE102">
        <v>32.885365849999999</v>
      </c>
      <c r="AG102">
        <v>4.426247</v>
      </c>
    </row>
    <row r="103" spans="1:33" x14ac:dyDescent="0.45">
      <c r="A103" s="1">
        <v>45209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W103">
        <v>75.150000000000006</v>
      </c>
      <c r="AA103">
        <v>8.1890243900000002</v>
      </c>
      <c r="AC103">
        <f t="shared" si="1"/>
        <v>7.7463996429888695</v>
      </c>
      <c r="AE103">
        <v>37.07439024</v>
      </c>
      <c r="AG103">
        <v>4.426247</v>
      </c>
    </row>
    <row r="104" spans="1:33" x14ac:dyDescent="0.45">
      <c r="A104" s="1">
        <v>45210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W104">
        <v>75.849999999999994</v>
      </c>
      <c r="AA104">
        <v>7.48902439</v>
      </c>
      <c r="AC104">
        <f t="shared" si="1"/>
        <v>7.0463996429888702</v>
      </c>
      <c r="AE104">
        <v>40.563414629999997</v>
      </c>
      <c r="AG104">
        <v>4.426247</v>
      </c>
    </row>
    <row r="105" spans="1:33" x14ac:dyDescent="0.45">
      <c r="A105" s="1">
        <v>45211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W105">
        <v>75.8</v>
      </c>
      <c r="AA105">
        <v>7.5390243899999998</v>
      </c>
      <c r="AC105">
        <f t="shared" si="1"/>
        <v>7.0963996429888692</v>
      </c>
      <c r="AE105">
        <v>44.102439019999998</v>
      </c>
      <c r="AG105">
        <v>4.426247</v>
      </c>
    </row>
    <row r="106" spans="1:33" x14ac:dyDescent="0.45">
      <c r="A106" s="1">
        <v>45212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W106">
        <v>75.45</v>
      </c>
      <c r="AA106">
        <v>7.8890243900000003</v>
      </c>
      <c r="AC106">
        <f t="shared" si="1"/>
        <v>7.4463996429888706</v>
      </c>
      <c r="AE106">
        <v>47.991463410000001</v>
      </c>
      <c r="AG106">
        <v>4.426247</v>
      </c>
    </row>
    <row r="107" spans="1:33" x14ac:dyDescent="0.45">
      <c r="A107" s="1">
        <v>45213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W107">
        <v>74.2</v>
      </c>
      <c r="AA107">
        <v>9.1390243899999994</v>
      </c>
      <c r="AC107">
        <f t="shared" si="1"/>
        <v>8.6963996429888688</v>
      </c>
      <c r="AE107">
        <v>53.130487799999997</v>
      </c>
      <c r="AG107">
        <v>4.426247</v>
      </c>
    </row>
    <row r="108" spans="1:33" x14ac:dyDescent="0.45">
      <c r="A108" s="1">
        <v>45214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W108">
        <v>72.900000000000006</v>
      </c>
      <c r="AA108">
        <v>10.43902439</v>
      </c>
      <c r="AC108">
        <f t="shared" si="1"/>
        <v>9.9963996429888695</v>
      </c>
      <c r="AE108">
        <v>59.569512199999998</v>
      </c>
      <c r="AG108">
        <v>4.426247</v>
      </c>
    </row>
    <row r="109" spans="1:33" x14ac:dyDescent="0.45">
      <c r="A109" s="1">
        <v>45215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W109">
        <v>72.650000000000006</v>
      </c>
      <c r="AA109">
        <v>10.68902439</v>
      </c>
      <c r="AC109">
        <f t="shared" si="1"/>
        <v>10.24639964298887</v>
      </c>
      <c r="AE109">
        <v>66.258536590000006</v>
      </c>
      <c r="AG109">
        <v>4.426247</v>
      </c>
    </row>
    <row r="110" spans="1:33" x14ac:dyDescent="0.45">
      <c r="A110" s="1">
        <v>45216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W110">
        <v>73.099999999999994</v>
      </c>
      <c r="AA110">
        <v>10.239024390000001</v>
      </c>
      <c r="AC110">
        <f t="shared" si="1"/>
        <v>9.7963996429888702</v>
      </c>
      <c r="AE110">
        <v>72.497560980000003</v>
      </c>
      <c r="AG110">
        <v>4.426247</v>
      </c>
    </row>
    <row r="111" spans="1:33" x14ac:dyDescent="0.45">
      <c r="A111" s="1">
        <v>45217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W111">
        <v>71.900000000000006</v>
      </c>
      <c r="AA111">
        <v>11.43902439</v>
      </c>
      <c r="AC111">
        <f t="shared" si="1"/>
        <v>10.99639964298887</v>
      </c>
      <c r="AE111">
        <v>79.936585370000003</v>
      </c>
      <c r="AG111">
        <v>4.426247</v>
      </c>
    </row>
    <row r="112" spans="1:33" x14ac:dyDescent="0.45">
      <c r="A112" s="1">
        <v>45218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W112">
        <v>71.05</v>
      </c>
      <c r="AA112">
        <v>12.28902439</v>
      </c>
      <c r="AC112">
        <f t="shared" si="1"/>
        <v>11.846399642988869</v>
      </c>
      <c r="AE112">
        <v>88.225609759999998</v>
      </c>
      <c r="AG112">
        <v>4.426247</v>
      </c>
    </row>
    <row r="113" spans="1:33" x14ac:dyDescent="0.45">
      <c r="A113" s="1">
        <v>45219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W113">
        <v>71.25</v>
      </c>
      <c r="AA113">
        <v>12.089024390000001</v>
      </c>
      <c r="AC113">
        <f t="shared" si="1"/>
        <v>11.64639964298887</v>
      </c>
      <c r="AE113">
        <v>96.314634150000003</v>
      </c>
      <c r="AG113">
        <v>4.426247</v>
      </c>
    </row>
    <row r="114" spans="1:33" x14ac:dyDescent="0.45">
      <c r="A114" s="1">
        <v>45220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W114">
        <v>74.099999999999994</v>
      </c>
      <c r="AA114">
        <v>9.2390243900000009</v>
      </c>
      <c r="AC114">
        <f t="shared" si="1"/>
        <v>8.7963996429888702</v>
      </c>
      <c r="AE114">
        <v>101.5536585</v>
      </c>
      <c r="AG114">
        <v>4.426247</v>
      </c>
    </row>
    <row r="115" spans="1:33" x14ac:dyDescent="0.45">
      <c r="A115" s="1">
        <v>45221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W115">
        <v>72.349999999999994</v>
      </c>
      <c r="AA115">
        <v>10.989024390000001</v>
      </c>
      <c r="AC115">
        <f t="shared" si="1"/>
        <v>10.54639964298887</v>
      </c>
      <c r="AE115">
        <v>108.5426829</v>
      </c>
      <c r="AG115">
        <v>4.426247</v>
      </c>
    </row>
    <row r="116" spans="1:33" x14ac:dyDescent="0.45">
      <c r="A116" s="1">
        <v>45222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W116">
        <v>69.650000000000006</v>
      </c>
      <c r="AA116">
        <v>13.68902439</v>
      </c>
      <c r="AC116">
        <f t="shared" si="1"/>
        <v>13.24639964298887</v>
      </c>
      <c r="AE116">
        <v>118.2317073</v>
      </c>
      <c r="AG116">
        <v>4.426247</v>
      </c>
    </row>
    <row r="117" spans="1:33" x14ac:dyDescent="0.45">
      <c r="A117" s="1">
        <v>45223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W117">
        <v>68.849999999999994</v>
      </c>
      <c r="AA117">
        <v>14.489024390000001</v>
      </c>
      <c r="AC117">
        <f t="shared" si="1"/>
        <v>14.04639964298887</v>
      </c>
      <c r="AE117">
        <v>128.72073169999999</v>
      </c>
      <c r="AG117">
        <v>4.426247</v>
      </c>
    </row>
    <row r="118" spans="1:33" x14ac:dyDescent="0.45">
      <c r="A118" s="1">
        <v>45224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W118">
        <v>69.349999999999994</v>
      </c>
      <c r="AA118">
        <v>13.989024390000001</v>
      </c>
      <c r="AC118">
        <f t="shared" si="1"/>
        <v>13.54639964298887</v>
      </c>
      <c r="AE118">
        <v>138.70975609999999</v>
      </c>
      <c r="AG118">
        <v>4.426247</v>
      </c>
    </row>
    <row r="119" spans="1:33" x14ac:dyDescent="0.45">
      <c r="A119" s="1">
        <v>45225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W119">
        <v>71.400000000000006</v>
      </c>
      <c r="AA119">
        <v>11.93902439</v>
      </c>
      <c r="AC119">
        <f t="shared" si="1"/>
        <v>11.49639964298887</v>
      </c>
      <c r="AE119">
        <v>146.64878049999999</v>
      </c>
      <c r="AG119">
        <v>4.426247</v>
      </c>
    </row>
    <row r="120" spans="1:33" x14ac:dyDescent="0.45">
      <c r="A120" s="1">
        <v>45226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W120">
        <v>68.900000000000006</v>
      </c>
      <c r="AA120">
        <v>14.43902439</v>
      </c>
      <c r="AC120">
        <f t="shared" si="1"/>
        <v>13.99639964298887</v>
      </c>
      <c r="AE120">
        <v>157.08780490000001</v>
      </c>
      <c r="AG120">
        <v>4.426247</v>
      </c>
    </row>
    <row r="121" spans="1:33" x14ac:dyDescent="0.45">
      <c r="A121" s="1">
        <v>45227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W121">
        <v>68.599999999999994</v>
      </c>
      <c r="AA121">
        <v>14.739024390000001</v>
      </c>
      <c r="AC121">
        <f t="shared" si="1"/>
        <v>14.29639964298887</v>
      </c>
      <c r="AE121">
        <v>167.82682930000001</v>
      </c>
      <c r="AG121">
        <v>4.426247</v>
      </c>
    </row>
    <row r="122" spans="1:33" x14ac:dyDescent="0.45">
      <c r="A122" s="1">
        <v>45228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W122">
        <v>69.349999999999994</v>
      </c>
      <c r="AA122">
        <v>13.989024390000001</v>
      </c>
      <c r="AC122">
        <f t="shared" si="1"/>
        <v>13.54639964298887</v>
      </c>
      <c r="AE122">
        <v>177.81585369999999</v>
      </c>
      <c r="AG122">
        <v>4.426247</v>
      </c>
    </row>
    <row r="123" spans="1:33" x14ac:dyDescent="0.45">
      <c r="A123" s="1">
        <v>45229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W123">
        <v>71.05</v>
      </c>
      <c r="AA123">
        <v>12.28902439</v>
      </c>
      <c r="AC123">
        <f t="shared" si="1"/>
        <v>11.846399642988869</v>
      </c>
      <c r="AE123">
        <v>186.10487800000001</v>
      </c>
      <c r="AG123">
        <v>4.426247</v>
      </c>
    </row>
    <row r="124" spans="1:33" x14ac:dyDescent="0.45">
      <c r="A124" s="1">
        <v>45230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W124">
        <v>70.5</v>
      </c>
      <c r="AA124">
        <v>12.839024390000001</v>
      </c>
      <c r="AC124">
        <f t="shared" si="1"/>
        <v>12.39639964298887</v>
      </c>
      <c r="AE124">
        <v>194.94390240000001</v>
      </c>
      <c r="AG124">
        <v>4.426247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D5F0-170C-4C11-9B95-549B25CB140C}">
  <dimension ref="A1:AJ126"/>
  <sheetViews>
    <sheetView topLeftCell="Y7" zoomScale="87" zoomScaleNormal="87" workbookViewId="0">
      <selection activeCell="AI25" sqref="AI25"/>
    </sheetView>
  </sheetViews>
  <sheetFormatPr defaultRowHeight="14.25" x14ac:dyDescent="0.45"/>
  <cols>
    <col min="1" max="1" width="16.73046875" bestFit="1" customWidth="1"/>
    <col min="23" max="23" width="46.796875" bestFit="1" customWidth="1"/>
    <col min="33" max="33" width="11.19921875" bestFit="1" customWidth="1"/>
    <col min="35" max="35" width="11" bestFit="1" customWidth="1"/>
  </cols>
  <sheetData>
    <row r="1" spans="1:36" x14ac:dyDescent="0.4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 s="2" t="s">
        <v>15</v>
      </c>
      <c r="Y1" s="2" t="s">
        <v>7</v>
      </c>
      <c r="AA1" s="2" t="s">
        <v>1</v>
      </c>
      <c r="AC1" s="2" t="s">
        <v>2</v>
      </c>
      <c r="AE1" s="2" t="s">
        <v>10</v>
      </c>
      <c r="AG1" s="2" t="s">
        <v>11</v>
      </c>
      <c r="AI1" s="2" t="s">
        <v>4</v>
      </c>
    </row>
    <row r="2" spans="1:36" x14ac:dyDescent="0.45">
      <c r="A2" s="1">
        <v>45108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>
        <f>AVERAGE(B2:U88)</f>
        <v>87.234482758620686</v>
      </c>
      <c r="Y2">
        <f>0.5 * $W$5</f>
        <v>2.7790064415123399</v>
      </c>
      <c r="AA2">
        <f>AVERAGE(B2:B88)</f>
        <v>87.816091954022994</v>
      </c>
      <c r="AC2">
        <f>AVERAGE(AA2:AA21)</f>
        <v>87.234482758620672</v>
      </c>
      <c r="AE2">
        <f>AA2 - $AC$2</f>
        <v>0.58160919540232214</v>
      </c>
      <c r="AG2">
        <f>AE2-$W$9</f>
        <v>8.1609195402322143E-2</v>
      </c>
      <c r="AI2">
        <v>0</v>
      </c>
      <c r="AJ2">
        <v>1996</v>
      </c>
    </row>
    <row r="3" spans="1:36" x14ac:dyDescent="0.45">
      <c r="A3" s="1">
        <v>45109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Y3">
        <f t="shared" ref="Y3:Y21" si="0">0.5 * $W$5</f>
        <v>2.7790064415123399</v>
      </c>
      <c r="AA3">
        <f>AVERAGE(C2:C88)</f>
        <v>86.068965517241381</v>
      </c>
      <c r="AE3">
        <f t="shared" ref="AE3:AE21" si="1">AA3 - $AC$2</f>
        <v>-1.1655172413792911</v>
      </c>
      <c r="AG3">
        <f t="shared" ref="AG3:AG21" si="2">AE3-$W$9</f>
        <v>-1.6655172413792911</v>
      </c>
      <c r="AI3">
        <f>MAX(0, AI2 + AG3)</f>
        <v>0</v>
      </c>
      <c r="AJ3">
        <v>1997</v>
      </c>
    </row>
    <row r="4" spans="1:36" x14ac:dyDescent="0.45">
      <c r="A4" s="1">
        <v>45110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 s="2" t="s">
        <v>16</v>
      </c>
      <c r="Y4">
        <f t="shared" si="0"/>
        <v>2.7790064415123399</v>
      </c>
      <c r="AA4">
        <f>AVERAGE(D2:D88)</f>
        <v>87.229885057471265</v>
      </c>
      <c r="AE4">
        <f t="shared" si="1"/>
        <v>-4.5977011494073849E-3</v>
      </c>
      <c r="AG4">
        <f t="shared" si="2"/>
        <v>-0.50459770114940738</v>
      </c>
      <c r="AI4">
        <f>MAX(0, AI3 + AG4)</f>
        <v>0</v>
      </c>
      <c r="AJ4">
        <v>1998</v>
      </c>
    </row>
    <row r="5" spans="1:36" x14ac:dyDescent="0.45">
      <c r="A5" s="1">
        <v>45111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>
        <f>STDEV(B2:U88)</f>
        <v>5.5580128830246798</v>
      </c>
      <c r="Y5">
        <f t="shared" si="0"/>
        <v>2.7790064415123399</v>
      </c>
      <c r="AA5">
        <f>AVERAGE(E2:E88)</f>
        <v>88.080459770114942</v>
      </c>
      <c r="AE5">
        <f t="shared" si="1"/>
        <v>0.84597701149426996</v>
      </c>
      <c r="AG5">
        <f t="shared" si="2"/>
        <v>0.34597701149426996</v>
      </c>
      <c r="AI5">
        <f t="shared" ref="AI5:AI21" si="3">MAX(0, AI4 + AG5)</f>
        <v>0.34597701149426996</v>
      </c>
      <c r="AJ5">
        <v>1999</v>
      </c>
    </row>
    <row r="6" spans="1:36" x14ac:dyDescent="0.45">
      <c r="A6" s="1">
        <v>45112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Y6">
        <f t="shared" si="0"/>
        <v>2.7790064415123399</v>
      </c>
      <c r="AA6">
        <f>AVERAGE(F2:F88)</f>
        <v>88.022988505747122</v>
      </c>
      <c r="AE6">
        <f t="shared" si="1"/>
        <v>0.78850574712645027</v>
      </c>
      <c r="AG6">
        <f t="shared" si="2"/>
        <v>0.28850574712645027</v>
      </c>
      <c r="AI6">
        <f t="shared" si="3"/>
        <v>0.63448275862072023</v>
      </c>
      <c r="AJ6">
        <v>2000</v>
      </c>
    </row>
    <row r="7" spans="1:36" x14ac:dyDescent="0.45">
      <c r="A7" s="1">
        <v>45113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Y7">
        <f t="shared" si="0"/>
        <v>2.7790064415123399</v>
      </c>
      <c r="AA7">
        <f>AVERAGE(G2:G88)</f>
        <v>85.425287356321846</v>
      </c>
      <c r="AE7">
        <f t="shared" si="1"/>
        <v>-1.8091954022988261</v>
      </c>
      <c r="AG7">
        <f t="shared" si="2"/>
        <v>-2.3091954022988261</v>
      </c>
      <c r="AI7">
        <f t="shared" si="3"/>
        <v>0</v>
      </c>
      <c r="AJ7">
        <v>2001</v>
      </c>
    </row>
    <row r="8" spans="1:36" x14ac:dyDescent="0.45">
      <c r="A8" s="1">
        <v>45114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W8" s="2" t="s">
        <v>9</v>
      </c>
      <c r="Y8">
        <f t="shared" si="0"/>
        <v>2.7790064415123399</v>
      </c>
      <c r="AA8">
        <f>AVERAGE(H2:H88)</f>
        <v>88.080459770114942</v>
      </c>
      <c r="AE8">
        <f t="shared" si="1"/>
        <v>0.84597701149426996</v>
      </c>
      <c r="AG8">
        <f t="shared" si="2"/>
        <v>0.34597701149426996</v>
      </c>
      <c r="AI8">
        <f t="shared" si="3"/>
        <v>0.34597701149426996</v>
      </c>
      <c r="AJ8">
        <v>2002</v>
      </c>
    </row>
    <row r="9" spans="1:36" x14ac:dyDescent="0.45">
      <c r="A9" s="1">
        <v>45115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>
        <f>0.5</f>
        <v>0.5</v>
      </c>
      <c r="Y9">
        <f t="shared" si="0"/>
        <v>2.7790064415123399</v>
      </c>
      <c r="AA9">
        <f>AVERAGE(I2:I88)</f>
        <v>84.954022988505741</v>
      </c>
      <c r="AE9">
        <f t="shared" si="1"/>
        <v>-2.2804597701149305</v>
      </c>
      <c r="AG9">
        <f t="shared" si="2"/>
        <v>-2.7804597701149305</v>
      </c>
      <c r="AI9">
        <f t="shared" si="3"/>
        <v>0</v>
      </c>
      <c r="AJ9">
        <v>2003</v>
      </c>
    </row>
    <row r="10" spans="1:36" x14ac:dyDescent="0.45">
      <c r="A10" s="1">
        <v>45116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Y10">
        <f t="shared" si="0"/>
        <v>2.7790064415123399</v>
      </c>
      <c r="AA10">
        <f>AVERAGE(J2:J88)</f>
        <v>84.632183908045974</v>
      </c>
      <c r="AE10">
        <f t="shared" si="1"/>
        <v>-2.602298850574698</v>
      </c>
      <c r="AG10">
        <f t="shared" si="2"/>
        <v>-3.102298850574698</v>
      </c>
      <c r="AI10">
        <f t="shared" si="3"/>
        <v>0</v>
      </c>
      <c r="AJ10">
        <v>2004</v>
      </c>
    </row>
    <row r="11" spans="1:36" x14ac:dyDescent="0.45">
      <c r="A11" s="1">
        <v>45117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W11" t="s">
        <v>13</v>
      </c>
      <c r="Y11">
        <f t="shared" si="0"/>
        <v>2.7790064415123399</v>
      </c>
      <c r="AA11">
        <f>AVERAGE(K2:K88)</f>
        <v>86.816091954022994</v>
      </c>
      <c r="AE11">
        <f t="shared" si="1"/>
        <v>-0.41839080459767786</v>
      </c>
      <c r="AG11">
        <f t="shared" si="2"/>
        <v>-0.91839080459767786</v>
      </c>
      <c r="AI11">
        <f t="shared" si="3"/>
        <v>0</v>
      </c>
      <c r="AJ11">
        <v>2005</v>
      </c>
    </row>
    <row r="12" spans="1:36" x14ac:dyDescent="0.45">
      <c r="A12" s="1">
        <v>45118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W12" t="s">
        <v>14</v>
      </c>
      <c r="Y12">
        <f t="shared" si="0"/>
        <v>2.7790064415123399</v>
      </c>
      <c r="AA12">
        <f>AVERAGE(L2:L88)</f>
        <v>87.65517241379311</v>
      </c>
      <c r="AE12">
        <f t="shared" si="1"/>
        <v>0.42068965517243839</v>
      </c>
      <c r="AG12">
        <f t="shared" si="2"/>
        <v>-7.9310344827561607E-2</v>
      </c>
      <c r="AI12">
        <f t="shared" si="3"/>
        <v>0</v>
      </c>
      <c r="AJ12">
        <v>2006</v>
      </c>
    </row>
    <row r="13" spans="1:36" x14ac:dyDescent="0.45">
      <c r="A13" s="1">
        <v>45119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Y13">
        <f t="shared" si="0"/>
        <v>2.7790064415123399</v>
      </c>
      <c r="AA13">
        <f>AVERAGE(M2:M88)</f>
        <v>89.298850574712645</v>
      </c>
      <c r="AE13">
        <f t="shared" si="1"/>
        <v>2.0643678160919734</v>
      </c>
      <c r="AG13">
        <f t="shared" si="2"/>
        <v>1.5643678160919734</v>
      </c>
      <c r="AI13">
        <f t="shared" si="3"/>
        <v>1.5643678160919734</v>
      </c>
      <c r="AJ13">
        <v>2007</v>
      </c>
    </row>
    <row r="14" spans="1:36" x14ac:dyDescent="0.45">
      <c r="A14" s="1">
        <v>45120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Y14">
        <f t="shared" si="0"/>
        <v>2.7790064415123399</v>
      </c>
      <c r="AA14">
        <f>AVERAGE(N2:N88)</f>
        <v>86.390804597701148</v>
      </c>
      <c r="AE14">
        <f t="shared" si="1"/>
        <v>-0.84367816091952363</v>
      </c>
      <c r="AG14">
        <f t="shared" si="2"/>
        <v>-1.3436781609195236</v>
      </c>
      <c r="AI14">
        <f t="shared" si="3"/>
        <v>0.22068965517244976</v>
      </c>
      <c r="AJ14">
        <v>2008</v>
      </c>
    </row>
    <row r="15" spans="1:36" x14ac:dyDescent="0.45">
      <c r="A15" s="1">
        <v>45121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Y15">
        <f t="shared" si="0"/>
        <v>2.7790064415123399</v>
      </c>
      <c r="AA15">
        <f>AVERAGE(O2:O88)</f>
        <v>85.287356321839084</v>
      </c>
      <c r="AE15">
        <f t="shared" si="1"/>
        <v>-1.9471264367815877</v>
      </c>
      <c r="AG15">
        <f t="shared" si="2"/>
        <v>-2.4471264367815877</v>
      </c>
      <c r="AI15">
        <f t="shared" si="3"/>
        <v>0</v>
      </c>
      <c r="AJ15">
        <v>2009</v>
      </c>
    </row>
    <row r="16" spans="1:36" x14ac:dyDescent="0.45">
      <c r="A16" s="1">
        <v>45122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Y16">
        <f t="shared" si="0"/>
        <v>2.7790064415123399</v>
      </c>
      <c r="AA16">
        <f>AVERAGE(P2:P88)</f>
        <v>91.264367816091948</v>
      </c>
      <c r="AE16">
        <f t="shared" si="1"/>
        <v>4.0298850574712759</v>
      </c>
      <c r="AG16">
        <f t="shared" si="2"/>
        <v>3.5298850574712759</v>
      </c>
      <c r="AI16">
        <f t="shared" si="3"/>
        <v>3.5298850574712759</v>
      </c>
      <c r="AJ16">
        <v>2010</v>
      </c>
    </row>
    <row r="17" spans="1:36" x14ac:dyDescent="0.45">
      <c r="A17" s="1">
        <v>45123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Y17">
        <f t="shared" si="0"/>
        <v>2.7790064415123399</v>
      </c>
      <c r="AA17">
        <f>AVERAGE(Q2:Q88)</f>
        <v>89.885057471264375</v>
      </c>
      <c r="AE17">
        <f t="shared" si="1"/>
        <v>2.6505747126437029</v>
      </c>
      <c r="AG17">
        <f t="shared" si="2"/>
        <v>2.1505747126437029</v>
      </c>
      <c r="AI17">
        <f t="shared" si="3"/>
        <v>5.6804597701149788</v>
      </c>
      <c r="AJ17">
        <v>2011</v>
      </c>
    </row>
    <row r="18" spans="1:36" x14ac:dyDescent="0.45">
      <c r="A18" s="1">
        <v>45124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Y18">
        <f t="shared" si="0"/>
        <v>2.7790064415123399</v>
      </c>
      <c r="AA18">
        <f>AVERAGE(R2:R88)</f>
        <v>88.839080459770116</v>
      </c>
      <c r="AE18">
        <f t="shared" si="1"/>
        <v>1.6045977011494443</v>
      </c>
      <c r="AG18">
        <f t="shared" si="2"/>
        <v>1.1045977011494443</v>
      </c>
      <c r="AI18">
        <f t="shared" si="3"/>
        <v>6.7850574712644232</v>
      </c>
      <c r="AJ18">
        <v>2012</v>
      </c>
    </row>
    <row r="19" spans="1:36" x14ac:dyDescent="0.45">
      <c r="A19" s="1">
        <v>45125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Y19">
        <f t="shared" si="0"/>
        <v>2.7790064415123399</v>
      </c>
      <c r="AA19">
        <f>AVERAGE(S2:S88)</f>
        <v>84.724137931034477</v>
      </c>
      <c r="AE19">
        <f t="shared" si="1"/>
        <v>-2.510344827586195</v>
      </c>
      <c r="AG19">
        <f t="shared" si="2"/>
        <v>-3.010344827586195</v>
      </c>
      <c r="AI19">
        <f t="shared" si="3"/>
        <v>3.7747126436782281</v>
      </c>
      <c r="AJ19">
        <v>2013</v>
      </c>
    </row>
    <row r="20" spans="1:36" x14ac:dyDescent="0.45">
      <c r="A20" s="1">
        <v>45126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Y20">
        <f t="shared" si="0"/>
        <v>2.7790064415123399</v>
      </c>
      <c r="AA20">
        <f>AVERAGE(T2:T88)</f>
        <v>86.781609195402297</v>
      </c>
      <c r="AE20">
        <f t="shared" si="1"/>
        <v>-0.45287356321837535</v>
      </c>
      <c r="AG20">
        <f t="shared" si="2"/>
        <v>-0.95287356321837535</v>
      </c>
      <c r="AI20">
        <f t="shared" si="3"/>
        <v>2.8218390804598528</v>
      </c>
      <c r="AJ20">
        <v>2014</v>
      </c>
    </row>
    <row r="21" spans="1:36" x14ac:dyDescent="0.45">
      <c r="A21" s="1">
        <v>45127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Y21">
        <f t="shared" si="0"/>
        <v>2.7790064415123399</v>
      </c>
      <c r="AA21">
        <f>AVERAGE(U2:U88)</f>
        <v>87.436781609195407</v>
      </c>
      <c r="AE21">
        <f t="shared" si="1"/>
        <v>0.20229885057473496</v>
      </c>
      <c r="AG21">
        <f t="shared" si="2"/>
        <v>-0.29770114942526504</v>
      </c>
      <c r="AI21">
        <f t="shared" si="3"/>
        <v>2.5241379310345877</v>
      </c>
      <c r="AJ21">
        <v>2015</v>
      </c>
    </row>
    <row r="22" spans="1:36" x14ac:dyDescent="0.45">
      <c r="A22" s="1">
        <v>45128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36" x14ac:dyDescent="0.45">
      <c r="A23" s="1">
        <v>45129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36" x14ac:dyDescent="0.45">
      <c r="A24" s="1">
        <v>45130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36" x14ac:dyDescent="0.45">
      <c r="A25" s="1">
        <v>45131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36" x14ac:dyDescent="0.45">
      <c r="A26" s="1">
        <v>45132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36" x14ac:dyDescent="0.45">
      <c r="A27" s="1">
        <v>45133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36" x14ac:dyDescent="0.45">
      <c r="A28" s="1">
        <v>45134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36" x14ac:dyDescent="0.45">
      <c r="A29" s="1">
        <v>45135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36" x14ac:dyDescent="0.45">
      <c r="A30" s="1">
        <v>45136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36" x14ac:dyDescent="0.45">
      <c r="A31" s="1">
        <v>45137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36" x14ac:dyDescent="0.45">
      <c r="A32" s="1">
        <v>45138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45">
      <c r="A33" s="1">
        <v>45139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45">
      <c r="A34" s="1">
        <v>45140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45">
      <c r="A35" s="1">
        <v>45141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45">
      <c r="A36" s="1">
        <v>45142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45">
      <c r="A37" s="1">
        <v>45143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45">
      <c r="A38" s="1">
        <v>45144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45">
      <c r="A39" s="1">
        <v>45145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45">
      <c r="A40" s="1">
        <v>45146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45">
      <c r="A41" s="1">
        <v>45147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45">
      <c r="A42" s="1">
        <v>45148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45">
      <c r="A43" s="1">
        <v>45149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45">
      <c r="A44" s="1">
        <v>45150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45">
      <c r="A45" s="1">
        <v>45151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45">
      <c r="A46" s="1">
        <v>45152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45">
      <c r="A47" s="1">
        <v>45153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45">
      <c r="A48" s="1">
        <v>45154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45">
      <c r="A49" s="1">
        <v>45155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45">
      <c r="A50" s="1">
        <v>45156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45">
      <c r="A51" s="1">
        <v>45157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45">
      <c r="A52" s="1">
        <v>45158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45">
      <c r="A53" s="1">
        <v>45159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45">
      <c r="A54" s="1">
        <v>45160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45">
      <c r="A55" s="1">
        <v>45161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45">
      <c r="A56" s="1">
        <v>45162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45">
      <c r="A57" s="1">
        <v>45163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45">
      <c r="A58" s="1">
        <v>45164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45">
      <c r="A59" s="1">
        <v>45165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45">
      <c r="A60" s="1">
        <v>45166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45">
      <c r="A61" s="1">
        <v>45167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45">
      <c r="A62" s="1">
        <v>45168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45">
      <c r="A63" s="1">
        <v>45169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45">
      <c r="A64" s="1">
        <v>45170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45">
      <c r="A65" s="1">
        <v>45171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45">
      <c r="A66" s="1">
        <v>45172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45">
      <c r="A67" s="1">
        <v>45173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45">
      <c r="A68" s="1">
        <v>45174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45">
      <c r="A69" s="1">
        <v>45175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45">
      <c r="A70" s="1">
        <v>45176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45">
      <c r="A71" s="1">
        <v>45177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45">
      <c r="A72" s="1">
        <v>45178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45">
      <c r="A73" s="1">
        <v>45179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45">
      <c r="A74" s="1">
        <v>45180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45">
      <c r="A75" s="1">
        <v>45181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45">
      <c r="A76" s="1">
        <v>45182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45">
      <c r="A77" s="1">
        <v>45183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45">
      <c r="A78" s="1">
        <v>45184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45">
      <c r="A79" s="1">
        <v>45185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45">
      <c r="A80" s="1">
        <v>45186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45">
      <c r="A81" s="1">
        <v>45187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45">
      <c r="A82" s="1">
        <v>45188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45">
      <c r="A83" s="1">
        <v>45189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45">
      <c r="A84" s="1">
        <v>45190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45">
      <c r="A85" s="1">
        <v>45191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45">
      <c r="A86" s="1">
        <v>45192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45">
      <c r="A87" s="1">
        <v>45193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45">
      <c r="A88" s="1">
        <v>45194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45">
      <c r="A89" s="1">
        <v>45195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45">
      <c r="A90" s="1">
        <v>45196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45">
      <c r="A91" s="1">
        <v>45197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45">
      <c r="A92" s="1">
        <v>45198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45">
      <c r="A93" s="1">
        <v>45199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45">
      <c r="A94" s="1">
        <v>45200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45">
      <c r="A95" s="1">
        <v>45201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45">
      <c r="A96" s="1">
        <v>45202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45">
      <c r="A97" s="1">
        <v>45203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45">
      <c r="A98" s="1">
        <v>45204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45">
      <c r="A99" s="1">
        <v>45205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45">
      <c r="A100" s="1">
        <v>45206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45">
      <c r="A101" s="1">
        <v>45207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45">
      <c r="A102" s="1">
        <v>45208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45">
      <c r="A103" s="1">
        <v>45209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45">
      <c r="A104" s="1">
        <v>45210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45">
      <c r="A105" s="1">
        <v>45211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45">
      <c r="A106" s="1">
        <v>45212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45">
      <c r="A107" s="1">
        <v>45213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45">
      <c r="A108" s="1">
        <v>45214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45">
      <c r="A109" s="1">
        <v>45215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45">
      <c r="A110" s="1">
        <v>45216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45">
      <c r="A111" s="1">
        <v>45217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45">
      <c r="A112" s="1">
        <v>45218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45">
      <c r="A113" s="1">
        <v>45219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45">
      <c r="A114" s="1">
        <v>45220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45">
      <c r="A115" s="1">
        <v>45221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45">
      <c r="A116" s="1">
        <v>45222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45">
      <c r="A117" s="1">
        <v>45223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45">
      <c r="A118" s="1">
        <v>45224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45">
      <c r="A119" s="1">
        <v>45225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45">
      <c r="A120" s="1">
        <v>45226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45">
      <c r="A121" s="1">
        <v>45227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45">
      <c r="A122" s="1">
        <v>45228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45">
      <c r="A123" s="1">
        <v>45229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45">
      <c r="A124" s="1">
        <v>45230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6" spans="1:21" x14ac:dyDescent="0.45">
      <c r="A126" s="2" t="s">
        <v>12</v>
      </c>
      <c r="B126">
        <f>AVERAGE(B2:B124)</f>
        <v>83.715447154471548</v>
      </c>
      <c r="C126">
        <f t="shared" ref="C126:U126" si="4">AVERAGE(C2:C124)</f>
        <v>81.674796747967477</v>
      </c>
      <c r="D126">
        <f t="shared" si="4"/>
        <v>84.260162601626021</v>
      </c>
      <c r="E126">
        <f t="shared" si="4"/>
        <v>83.357723577235774</v>
      </c>
      <c r="F126">
        <f t="shared" si="4"/>
        <v>84.032520325203251</v>
      </c>
      <c r="G126">
        <f t="shared" si="4"/>
        <v>81.552845528455279</v>
      </c>
      <c r="H126">
        <f t="shared" si="4"/>
        <v>83.58536585365853</v>
      </c>
      <c r="I126">
        <f t="shared" si="4"/>
        <v>81.479674796747972</v>
      </c>
      <c r="J126">
        <f t="shared" si="4"/>
        <v>81.764227642276424</v>
      </c>
      <c r="K126">
        <f t="shared" si="4"/>
        <v>83.357723577235774</v>
      </c>
      <c r="L126">
        <f t="shared" si="4"/>
        <v>83.048780487804876</v>
      </c>
      <c r="M126">
        <f t="shared" si="4"/>
        <v>85.39837398373983</v>
      </c>
      <c r="N126">
        <f t="shared" si="4"/>
        <v>82.512195121951223</v>
      </c>
      <c r="O126">
        <f t="shared" si="4"/>
        <v>80.99186991869918</v>
      </c>
      <c r="P126">
        <f t="shared" si="4"/>
        <v>87.211382113821145</v>
      </c>
      <c r="Q126">
        <f t="shared" si="4"/>
        <v>85.276422764227647</v>
      </c>
      <c r="R126">
        <f t="shared" si="4"/>
        <v>84.650406504065046</v>
      </c>
      <c r="S126">
        <f t="shared" si="4"/>
        <v>81.666666666666671</v>
      </c>
      <c r="T126">
        <f t="shared" si="4"/>
        <v>83.943089430894304</v>
      </c>
      <c r="U126">
        <f t="shared" si="4"/>
        <v>83.300813008130078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6.2.1</vt:lpstr>
      <vt:lpstr>Question 6.2.2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2023-01-30T11:11:32Z</dcterms:created>
  <dcterms:modified xsi:type="dcterms:W3CDTF">2023-02-01T07:18:26Z</dcterms:modified>
</cp:coreProperties>
</file>