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Sheet1!$D$1:$D$30</definedName>
  </definedNames>
  <calcPr calcId="124519"/>
</workbook>
</file>

<file path=xl/calcChain.xml><?xml version="1.0" encoding="utf-8"?>
<calcChain xmlns="http://schemas.openxmlformats.org/spreadsheetml/2006/main">
  <c r="Q16" i="1"/>
  <c r="P16"/>
  <c r="O16"/>
  <c r="N16"/>
  <c r="M16"/>
  <c r="J30"/>
  <c r="I30"/>
  <c r="H30"/>
  <c r="G30"/>
  <c r="F30"/>
  <c r="E30"/>
  <c r="D30"/>
  <c r="C30"/>
  <c r="K30" l="1"/>
</calcChain>
</file>

<file path=xl/sharedStrings.xml><?xml version="1.0" encoding="utf-8"?>
<sst xmlns="http://schemas.openxmlformats.org/spreadsheetml/2006/main" count="145" uniqueCount="87">
  <si>
    <t xml:space="preserve">PUNE SATARA TOLL ROAD PRIVATE LIMITED ,TOLL PLAZA  AT KM No.819+240 </t>
  </si>
  <si>
    <t>REPORT OF UNUSUAL OCCURRENCE (Pl refer Clause 19.6 of Concessional Agreement)</t>
  </si>
  <si>
    <t>S. No</t>
  </si>
  <si>
    <t>Date</t>
  </si>
  <si>
    <t>Time of Accident (am/pm)</t>
  </si>
  <si>
    <t>A</t>
  </si>
  <si>
    <t>B</t>
  </si>
  <si>
    <t>C</t>
  </si>
  <si>
    <t>D</t>
  </si>
  <si>
    <t>E</t>
  </si>
  <si>
    <t>F</t>
  </si>
  <si>
    <t>G</t>
  </si>
  <si>
    <t>H</t>
  </si>
  <si>
    <t>Vehicle Responsible</t>
  </si>
  <si>
    <t>No. of affected persons</t>
  </si>
  <si>
    <t>No of animals
 Killed if any</t>
  </si>
  <si>
    <t>Help provided by Ambulance / Patrolling Vehicle</t>
  </si>
  <si>
    <t>Remarks / 
Summary of immediate action taken</t>
  </si>
  <si>
    <t>Accident Location</t>
  </si>
  <si>
    <t xml:space="preserve">Nature of Accident </t>
  </si>
  <si>
    <t xml:space="preserve">Classification of Accident </t>
  </si>
  <si>
    <t>Causes</t>
  </si>
  <si>
    <t xml:space="preserve">Road Feature </t>
  </si>
  <si>
    <t>Road Condition</t>
  </si>
  <si>
    <t xml:space="preserve">Intersection Type and Control </t>
  </si>
  <si>
    <t xml:space="preserve">Weather Condition </t>
  </si>
  <si>
    <t>Fatal</t>
  </si>
  <si>
    <t>Minor</t>
  </si>
  <si>
    <t>Grevious</t>
  </si>
  <si>
    <t>Non Injured</t>
  </si>
  <si>
    <t>Nil</t>
  </si>
  <si>
    <t>Legends:</t>
  </si>
  <si>
    <t>Urban/Rural and Details of Surrounding Landuse</t>
  </si>
  <si>
    <t>1. Overturning   2. Head on collision   3. Rear end Collision    4. Collision Brush/Sideswipe    5. Right Turned Collision    6. Skidding    7. Left Turned Collision    8. Others (Pl. Specify)</t>
  </si>
  <si>
    <t xml:space="preserve">1. Fatal     2. Grievous injury   3.  Minor Injured  4.  Non-injury </t>
  </si>
  <si>
    <t xml:space="preserve">1. Drunken   2. Overspeeding   3. Vehicle out of Control   4.  Fault of driver of motorvehicle  5. Fault of driver of other vehicle  6. Fault of Pedestrian  7. Fault of Passenger </t>
  </si>
  <si>
    <t>8. Defect in mechanical condition of motor vehicle  9. Road Condition 10. Other (Specify)</t>
  </si>
  <si>
    <t xml:space="preserve">1. Single lane  2. Two lanes  3. Three lanes or more without central divider (median)  4. Four lanes or more with central divider </t>
  </si>
  <si>
    <t xml:space="preserve">F </t>
  </si>
  <si>
    <t>1. Straight Road 2. Slight Curve  3. Sharp Curve  4. Flat Road 5. Gentle Road  6. Steep incline  7. Hump   8. Dip</t>
  </si>
  <si>
    <t>1. T-Junction  2. Y-Junction  3. Four arm junction   4. Staggered Junction  5. Junction with more than 4 arms  6. Roundabout junction  7. Manned rail crossing   8. Unmanned rail crossing</t>
  </si>
  <si>
    <t>1. Fine  2. Mist/Fog  3. Cloudy  4. Light Rain  5. Heavy Rain  6. Hail Steer 7. Snow 8. Strong Wind  9. Dust Storm  10. Very Hot  11. Very Cold  12. Other extraordinary weather condition (specify)</t>
  </si>
  <si>
    <t>NATURE OF ACCIDENT</t>
  </si>
  <si>
    <t>Over
turning</t>
  </si>
  <si>
    <t>Head 
on Collision</t>
  </si>
  <si>
    <t>Rear end 
Collision</t>
  </si>
  <si>
    <t>Collision
 Brush/ Side Wipe</t>
  </si>
  <si>
    <t>Right Turn
 Collision</t>
  </si>
  <si>
    <t>Skidding</t>
  </si>
  <si>
    <t xml:space="preserve">Left Turn Collision 
</t>
  </si>
  <si>
    <t>Others</t>
  </si>
  <si>
    <t>Grand Total</t>
  </si>
  <si>
    <t>NO OF 
ACCIDENTS</t>
  </si>
  <si>
    <t>TOTAL</t>
  </si>
  <si>
    <t>-</t>
  </si>
  <si>
    <t>Four Wheeler</t>
  </si>
  <si>
    <t>Patrolling &amp; Ambulance</t>
  </si>
  <si>
    <t>Rear End Collision Of Four Wheeler With Another Four Wheeler.</t>
  </si>
  <si>
    <t>Two Wheeler</t>
  </si>
  <si>
    <t>06.07.2016</t>
  </si>
  <si>
    <t>Patrolling ,Crane &amp; Ambulance</t>
  </si>
  <si>
    <t>10.07.2016</t>
  </si>
  <si>
    <t>Km 827+500 LHS</t>
  </si>
  <si>
    <t>Rear End Collision Of Four Wheeler With Two  Wheeler.</t>
  </si>
  <si>
    <t>Km 823+300 LHS</t>
  </si>
  <si>
    <t>Rear End Collision Of Four Wheeler With Truck.</t>
  </si>
  <si>
    <t>REPORT FOR THE MONTH OF July, 2016 Khed Shivapur.</t>
  </si>
  <si>
    <t>Tempo</t>
  </si>
  <si>
    <t>Over Turning  Of Tempo.</t>
  </si>
  <si>
    <t>24.07.2016</t>
  </si>
  <si>
    <t>Km 817+350 LHS</t>
  </si>
  <si>
    <t>25.07.2016</t>
  </si>
  <si>
    <t>Km 836+200 RHS</t>
  </si>
  <si>
    <t>Km 827+350 LHS</t>
  </si>
  <si>
    <t>27.07.2016</t>
  </si>
  <si>
    <t>Km 849+100 LHS</t>
  </si>
  <si>
    <t>Right Turned Collision Of Four Wheeler With Another Four Wheeler.</t>
  </si>
  <si>
    <t>Km 845+600 LHS</t>
  </si>
  <si>
    <t>29.07.2016</t>
  </si>
  <si>
    <t>Lcv</t>
  </si>
  <si>
    <t>Km 830+200 LHS</t>
  </si>
  <si>
    <t>Skidding Of Two Wheeler.</t>
  </si>
  <si>
    <t>Km 808+750 LHS</t>
  </si>
  <si>
    <t>30.07.2016</t>
  </si>
  <si>
    <t>Km 830+600 RHS</t>
  </si>
  <si>
    <t>Overturning of Lcv</t>
  </si>
  <si>
    <t xml:space="preserve">Patrolling, Crane&amp; Ambulance </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</si>
</sst>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9"/>
      <color theme="1"/>
      <name val="Verdana"/>
      <family val="2"/>
    </font>
    <font>
      <sz val="9"/>
      <color theme="1"/>
      <name val="Verdana"/>
      <family val="2"/>
    </font>
    <font>
      <b/>
      <sz val="11"/>
      <color indexed="8"/>
      <name val="Verdana"/>
      <family val="2"/>
    </font>
    <font>
      <sz val="11"/>
      <color indexed="8"/>
      <name val="Verdana"/>
      <family val="2"/>
    </font>
    <font>
      <sz val="11"/>
      <color indexed="8"/>
      <name val="Times New Roman"/>
      <family val="1"/>
    </font>
  </fonts>
  <fills count="3">
    <fill>
      <patternFill patternType="none"/>
    </fill>
    <fill>
      <patternFill patternType="gray125"/>
    </fill>
    <fill>
      <patternFill patternType="solid">
        <fgColor rgb="FFFFC000"/>
        <bgColor indexed="64"/>
      </patternFill>
    </fill>
  </fills>
  <borders count="1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2" fillId="0" borderId="4" xfId="0" applyFont="1" applyBorder="1" applyAlignment="1">
      <alignment horizontal="center" vertical="center" wrapText="1"/>
    </xf>
    <xf numFmtId="0" fontId="1" fillId="0" borderId="0" xfId="0" applyFont="1" applyBorder="1"/>
    <xf numFmtId="0" fontId="0" fillId="0" borderId="0" xfId="0" applyBorder="1"/>
    <xf numFmtId="0" fontId="1" fillId="0" borderId="4" xfId="0" applyFont="1" applyBorder="1" applyAlignment="1">
      <alignment horizontal="center" vertical="center"/>
    </xf>
    <xf numFmtId="0" fontId="2" fillId="0" borderId="5" xfId="0" applyFont="1" applyFill="1" applyBorder="1" applyAlignment="1">
      <alignment horizontal="center" vertical="center" wrapText="1"/>
    </xf>
    <xf numFmtId="0" fontId="2" fillId="0" borderId="4" xfId="0" applyFont="1" applyBorder="1" applyAlignment="1">
      <alignment horizontal="center" vertical="center"/>
    </xf>
    <xf numFmtId="0" fontId="1" fillId="0" borderId="4" xfId="0" applyFont="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6" fillId="0" borderId="0" xfId="0" applyFont="1" applyBorder="1" applyAlignment="1">
      <alignment horizontal="center" vertical="center" wrapText="1"/>
    </xf>
    <xf numFmtId="0" fontId="3" fillId="0" borderId="5" xfId="0" applyFont="1" applyBorder="1" applyAlignment="1">
      <alignment vertical="center"/>
    </xf>
    <xf numFmtId="0" fontId="5" fillId="0" borderId="0" xfId="0" applyFont="1" applyAlignment="1">
      <alignment vertical="center"/>
    </xf>
    <xf numFmtId="0" fontId="6" fillId="0" borderId="0" xfId="0" applyFont="1" applyAlignment="1">
      <alignment vertical="center"/>
    </xf>
    <xf numFmtId="0" fontId="3" fillId="0" borderId="4" xfId="0" applyFont="1" applyBorder="1" applyAlignment="1">
      <alignment vertical="center"/>
    </xf>
    <xf numFmtId="0" fontId="5" fillId="0" borderId="0" xfId="0" applyFont="1" applyBorder="1" applyAlignment="1">
      <alignment horizontal="right" vertical="center" wrapText="1"/>
    </xf>
    <xf numFmtId="0" fontId="5" fillId="0" borderId="0" xfId="0" applyFont="1" applyAlignment="1">
      <alignment horizontal="righ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xf>
    <xf numFmtId="0" fontId="0" fillId="0" borderId="4" xfId="0" applyFont="1" applyBorder="1" applyAlignment="1">
      <alignment horizontal="center" vertical="center"/>
    </xf>
    <xf numFmtId="20" fontId="0"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5" xfId="0" applyFill="1" applyBorder="1" applyAlignment="1">
      <alignment horizontal="center" vertical="center" wrapText="1"/>
    </xf>
    <xf numFmtId="20" fontId="0" fillId="0" borderId="9" xfId="0" applyNumberFormat="1" applyFont="1" applyBorder="1" applyAlignment="1">
      <alignment horizontal="center" vertical="center"/>
    </xf>
    <xf numFmtId="0" fontId="0" fillId="0" borderId="0" xfId="0" applyFont="1" applyBorder="1"/>
    <xf numFmtId="20" fontId="0" fillId="0" borderId="9" xfId="0" applyNumberFormat="1" applyBorder="1" applyAlignment="1">
      <alignment horizontal="center" vertical="center"/>
    </xf>
    <xf numFmtId="0" fontId="0" fillId="0" borderId="9" xfId="0" applyNumberFormat="1" applyBorder="1" applyAlignment="1">
      <alignment horizontal="center" vertical="center"/>
    </xf>
    <xf numFmtId="20" fontId="0" fillId="0" borderId="4" xfId="0" applyNumberFormat="1" applyBorder="1" applyAlignment="1">
      <alignment horizontal="center" vertical="center"/>
    </xf>
    <xf numFmtId="0" fontId="0" fillId="0" borderId="9" xfId="0" applyNumberFormat="1" applyFont="1" applyBorder="1" applyAlignment="1">
      <alignment horizontal="center" vertical="center"/>
    </xf>
    <xf numFmtId="0" fontId="0" fillId="0" borderId="4" xfId="0" applyNumberFormat="1" applyBorder="1" applyAlignment="1">
      <alignment horizontal="center" vertical="center"/>
    </xf>
    <xf numFmtId="0" fontId="3" fillId="0" borderId="4" xfId="0" applyFont="1" applyFill="1" applyBorder="1" applyAlignment="1">
      <alignment horizontal="center" vertical="center" wrapText="1"/>
    </xf>
    <xf numFmtId="20" fontId="0" fillId="0" borderId="9" xfId="0" applyNumberFormat="1" applyBorder="1" applyAlignment="1">
      <alignment horizontal="center" vertical="center" wrapText="1"/>
    </xf>
    <xf numFmtId="0" fontId="0" fillId="0" borderId="10" xfId="0" applyNumberFormat="1" applyBorder="1" applyAlignment="1">
      <alignment horizontal="center" vertical="center" wrapText="1"/>
    </xf>
    <xf numFmtId="0" fontId="0" fillId="0" borderId="9" xfId="0" applyNumberFormat="1" applyBorder="1" applyAlignment="1">
      <alignment horizontal="center" vertical="center" wrapText="1"/>
    </xf>
    <xf numFmtId="0" fontId="2" fillId="0" borderId="4" xfId="0" applyFont="1" applyBorder="1" applyAlignment="1">
      <alignment horizontal="center" vertical="center" wrapText="1"/>
    </xf>
    <xf numFmtId="0" fontId="4" fillId="0" borderId="0" xfId="0" applyFont="1" applyBorder="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0" borderId="4" xfId="0" applyFont="1" applyBorder="1" applyAlignment="1">
      <alignment vertical="center" wrapText="1"/>
    </xf>
    <xf numFmtId="0" fontId="2"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S30"/>
  <sheetViews>
    <sheetView tabSelected="1" workbookViewId="0">
      <selection activeCell="D6" sqref="D6"/>
    </sheetView>
  </sheetViews>
  <sheetFormatPr defaultRowHeight="15"/>
  <cols>
    <col min="2" max="2" width="22.5703125" customWidth="1"/>
    <col min="3" max="3" width="14.28515625" customWidth="1"/>
    <col min="4" max="4" width="13.28515625" customWidth="1"/>
    <col min="5" max="5" width="15.85546875" bestFit="1" customWidth="1"/>
    <col min="7" max="9" width="9.140625" customWidth="1"/>
    <col min="10" max="10" width="12.28515625" customWidth="1"/>
    <col min="11" max="11" width="14.85546875" customWidth="1"/>
    <col min="12" max="12" width="17.5703125" customWidth="1"/>
    <col min="18" max="18" width="39.28515625" customWidth="1"/>
    <col min="19" max="19" width="46.42578125" customWidth="1"/>
  </cols>
  <sheetData>
    <row r="1" spans="1:19">
      <c r="A1" s="41" t="s">
        <v>0</v>
      </c>
      <c r="B1" s="42"/>
      <c r="C1" s="42"/>
      <c r="D1" s="42"/>
      <c r="E1" s="42"/>
      <c r="F1" s="42"/>
      <c r="G1" s="42"/>
      <c r="H1" s="42"/>
      <c r="I1" s="42"/>
      <c r="J1" s="42"/>
      <c r="K1" s="42"/>
      <c r="L1" s="42"/>
      <c r="M1" s="42"/>
      <c r="N1" s="42"/>
      <c r="O1" s="42"/>
      <c r="P1" s="42"/>
      <c r="Q1" s="42"/>
      <c r="R1" s="42"/>
      <c r="S1" s="43"/>
    </row>
    <row r="2" spans="1:19" ht="15.75" thickBot="1">
      <c r="A2" s="44" t="s">
        <v>1</v>
      </c>
      <c r="B2" s="44"/>
      <c r="C2" s="44"/>
      <c r="D2" s="44"/>
      <c r="E2" s="44"/>
      <c r="F2" s="44"/>
      <c r="G2" s="44"/>
      <c r="H2" s="44"/>
      <c r="I2" s="44"/>
      <c r="J2" s="44"/>
      <c r="K2" s="44"/>
      <c r="L2" s="44"/>
      <c r="M2" s="44"/>
      <c r="N2" s="44"/>
      <c r="O2" s="44"/>
      <c r="P2" s="44"/>
      <c r="Q2" s="44"/>
      <c r="R2" s="44"/>
      <c r="S2" s="44"/>
    </row>
    <row r="3" spans="1:19">
      <c r="A3" s="45" t="s">
        <v>66</v>
      </c>
      <c r="B3" s="46"/>
      <c r="C3" s="46"/>
      <c r="D3" s="46"/>
      <c r="E3" s="46"/>
      <c r="F3" s="46"/>
      <c r="G3" s="46"/>
      <c r="H3" s="46"/>
      <c r="I3" s="46"/>
      <c r="J3" s="46"/>
      <c r="K3" s="46"/>
      <c r="L3" s="46"/>
      <c r="M3" s="46"/>
      <c r="N3" s="46"/>
      <c r="O3" s="46"/>
      <c r="P3" s="46"/>
      <c r="Q3" s="46"/>
      <c r="R3" s="46"/>
      <c r="S3" s="47"/>
    </row>
    <row r="4" spans="1:19">
      <c r="A4" s="39" t="s">
        <v>2</v>
      </c>
      <c r="B4" s="49" t="s">
        <v>3</v>
      </c>
      <c r="C4" s="39" t="s">
        <v>4</v>
      </c>
      <c r="D4" s="6" t="s">
        <v>5</v>
      </c>
      <c r="E4" s="1" t="s">
        <v>6</v>
      </c>
      <c r="F4" s="1" t="s">
        <v>7</v>
      </c>
      <c r="G4" s="1" t="s">
        <v>8</v>
      </c>
      <c r="H4" s="1" t="s">
        <v>9</v>
      </c>
      <c r="I4" s="1" t="s">
        <v>10</v>
      </c>
      <c r="J4" s="1" t="s">
        <v>11</v>
      </c>
      <c r="K4" s="6" t="s">
        <v>12</v>
      </c>
      <c r="L4" s="39" t="s">
        <v>13</v>
      </c>
      <c r="M4" s="39" t="s">
        <v>14</v>
      </c>
      <c r="N4" s="39"/>
      <c r="O4" s="39"/>
      <c r="P4" s="39"/>
      <c r="Q4" s="39" t="s">
        <v>15</v>
      </c>
      <c r="R4" s="39" t="s">
        <v>16</v>
      </c>
      <c r="S4" s="39" t="s">
        <v>17</v>
      </c>
    </row>
    <row r="5" spans="1:19" s="3" customFormat="1" ht="45">
      <c r="A5" s="48"/>
      <c r="B5" s="49"/>
      <c r="C5" s="39"/>
      <c r="D5" s="1" t="s">
        <v>18</v>
      </c>
      <c r="E5" s="1" t="s">
        <v>19</v>
      </c>
      <c r="F5" s="1" t="s">
        <v>20</v>
      </c>
      <c r="G5" s="1" t="s">
        <v>21</v>
      </c>
      <c r="H5" s="1" t="s">
        <v>22</v>
      </c>
      <c r="I5" s="1" t="s">
        <v>23</v>
      </c>
      <c r="J5" s="1" t="s">
        <v>24</v>
      </c>
      <c r="K5" s="1" t="s">
        <v>25</v>
      </c>
      <c r="L5" s="39"/>
      <c r="M5" s="1" t="s">
        <v>26</v>
      </c>
      <c r="N5" s="1" t="s">
        <v>27</v>
      </c>
      <c r="O5" s="1" t="s">
        <v>28</v>
      </c>
      <c r="P5" s="1" t="s">
        <v>29</v>
      </c>
      <c r="Q5" s="39"/>
      <c r="R5" s="39"/>
      <c r="S5" s="39"/>
    </row>
    <row r="6" spans="1:19" s="2" customFormat="1" ht="64.5" customHeight="1">
      <c r="A6" s="24">
        <v>1</v>
      </c>
      <c r="B6" s="26" t="s">
        <v>59</v>
      </c>
      <c r="C6" s="30">
        <v>0.64722222222222225</v>
      </c>
      <c r="D6" s="36" t="s">
        <v>73</v>
      </c>
      <c r="E6" s="31">
        <v>3</v>
      </c>
      <c r="F6" s="31">
        <v>2</v>
      </c>
      <c r="G6" s="31">
        <v>3</v>
      </c>
      <c r="H6" s="31">
        <v>4</v>
      </c>
      <c r="I6" s="31">
        <v>1</v>
      </c>
      <c r="J6" s="31" t="s">
        <v>54</v>
      </c>
      <c r="K6" s="31">
        <v>4</v>
      </c>
      <c r="L6" s="31" t="s">
        <v>55</v>
      </c>
      <c r="M6" s="31" t="s">
        <v>30</v>
      </c>
      <c r="N6" s="31">
        <v>1</v>
      </c>
      <c r="O6" s="31">
        <v>1</v>
      </c>
      <c r="P6" s="31" t="s">
        <v>30</v>
      </c>
      <c r="Q6" s="31">
        <v>2</v>
      </c>
      <c r="R6" s="31" t="s">
        <v>60</v>
      </c>
      <c r="S6" s="37" t="s">
        <v>57</v>
      </c>
    </row>
    <row r="7" spans="1:19" s="2" customFormat="1" ht="64.5" customHeight="1">
      <c r="A7" s="24">
        <v>2</v>
      </c>
      <c r="B7" s="26" t="s">
        <v>61</v>
      </c>
      <c r="C7" s="30">
        <v>0.71875</v>
      </c>
      <c r="D7" s="36" t="s">
        <v>62</v>
      </c>
      <c r="E7" s="31">
        <v>3</v>
      </c>
      <c r="F7" s="31">
        <v>1</v>
      </c>
      <c r="G7" s="31">
        <v>2</v>
      </c>
      <c r="H7" s="31">
        <v>4</v>
      </c>
      <c r="I7" s="31">
        <v>1</v>
      </c>
      <c r="J7" s="31" t="s">
        <v>54</v>
      </c>
      <c r="K7" s="31">
        <v>4</v>
      </c>
      <c r="L7" s="31" t="s">
        <v>55</v>
      </c>
      <c r="M7" s="31">
        <v>1</v>
      </c>
      <c r="N7" s="31">
        <v>1</v>
      </c>
      <c r="O7" s="31" t="s">
        <v>30</v>
      </c>
      <c r="P7" s="31">
        <v>2</v>
      </c>
      <c r="Q7" s="31" t="s">
        <v>30</v>
      </c>
      <c r="R7" s="31" t="s">
        <v>56</v>
      </c>
      <c r="S7" s="38" t="s">
        <v>63</v>
      </c>
    </row>
    <row r="8" spans="1:19" s="2" customFormat="1" ht="64.5" customHeight="1">
      <c r="A8" s="24">
        <v>3</v>
      </c>
      <c r="B8" s="26" t="s">
        <v>61</v>
      </c>
      <c r="C8" s="30">
        <v>0.72916666666666663</v>
      </c>
      <c r="D8" s="36" t="s">
        <v>64</v>
      </c>
      <c r="E8" s="31">
        <v>3</v>
      </c>
      <c r="F8" s="31">
        <v>2</v>
      </c>
      <c r="G8" s="31">
        <v>3</v>
      </c>
      <c r="H8" s="31">
        <v>4</v>
      </c>
      <c r="I8" s="31">
        <v>1</v>
      </c>
      <c r="J8" s="31" t="s">
        <v>54</v>
      </c>
      <c r="K8" s="31">
        <v>4</v>
      </c>
      <c r="L8" s="31" t="s">
        <v>55</v>
      </c>
      <c r="M8" s="31" t="s">
        <v>30</v>
      </c>
      <c r="N8" s="31">
        <v>1</v>
      </c>
      <c r="O8" s="31">
        <v>1</v>
      </c>
      <c r="P8" s="31">
        <v>2</v>
      </c>
      <c r="Q8" s="31" t="s">
        <v>30</v>
      </c>
      <c r="R8" s="31" t="s">
        <v>56</v>
      </c>
      <c r="S8" s="31" t="s">
        <v>65</v>
      </c>
    </row>
    <row r="9" spans="1:19" s="2" customFormat="1" ht="64.5" customHeight="1">
      <c r="A9" s="24">
        <v>4</v>
      </c>
      <c r="B9" s="26" t="s">
        <v>69</v>
      </c>
      <c r="C9" s="25">
        <v>0.77083333333333337</v>
      </c>
      <c r="D9" s="27" t="s">
        <v>70</v>
      </c>
      <c r="E9" s="31">
        <v>3</v>
      </c>
      <c r="F9" s="31">
        <v>2</v>
      </c>
      <c r="G9" s="31">
        <v>3</v>
      </c>
      <c r="H9" s="31">
        <v>4</v>
      </c>
      <c r="I9" s="31">
        <v>1</v>
      </c>
      <c r="J9" s="31" t="s">
        <v>54</v>
      </c>
      <c r="K9" s="31">
        <v>1</v>
      </c>
      <c r="L9" s="31" t="s">
        <v>58</v>
      </c>
      <c r="M9" s="31" t="s">
        <v>30</v>
      </c>
      <c r="N9" s="31">
        <v>1</v>
      </c>
      <c r="O9" s="31">
        <v>1</v>
      </c>
      <c r="P9" s="31">
        <v>2</v>
      </c>
      <c r="Q9" s="31" t="s">
        <v>30</v>
      </c>
      <c r="R9" s="31" t="s">
        <v>56</v>
      </c>
      <c r="S9" s="38" t="s">
        <v>63</v>
      </c>
    </row>
    <row r="10" spans="1:19" s="29" customFormat="1" ht="64.5" customHeight="1">
      <c r="A10" s="24">
        <v>5</v>
      </c>
      <c r="B10" s="26" t="s">
        <v>71</v>
      </c>
      <c r="C10" s="28">
        <v>0.83333333333333337</v>
      </c>
      <c r="D10" s="27" t="s">
        <v>72</v>
      </c>
      <c r="E10" s="24">
        <v>1</v>
      </c>
      <c r="F10" s="24">
        <v>2</v>
      </c>
      <c r="G10" s="24">
        <v>3</v>
      </c>
      <c r="H10" s="24">
        <v>4</v>
      </c>
      <c r="I10" s="24">
        <v>1</v>
      </c>
      <c r="J10" s="26" t="s">
        <v>54</v>
      </c>
      <c r="K10" s="24">
        <v>1</v>
      </c>
      <c r="L10" s="26" t="s">
        <v>67</v>
      </c>
      <c r="M10" s="26" t="s">
        <v>30</v>
      </c>
      <c r="N10" s="26" t="s">
        <v>30</v>
      </c>
      <c r="O10" s="26">
        <v>2</v>
      </c>
      <c r="P10" s="26">
        <v>2</v>
      </c>
      <c r="Q10" s="26" t="s">
        <v>30</v>
      </c>
      <c r="R10" s="31" t="s">
        <v>60</v>
      </c>
      <c r="S10" s="31" t="s">
        <v>68</v>
      </c>
    </row>
    <row r="11" spans="1:19" s="29" customFormat="1" ht="64.5" customHeight="1">
      <c r="A11" s="24">
        <v>6</v>
      </c>
      <c r="B11" s="26" t="s">
        <v>74</v>
      </c>
      <c r="C11" s="32">
        <v>0.14583333333333334</v>
      </c>
      <c r="D11" s="27" t="s">
        <v>75</v>
      </c>
      <c r="E11" s="24">
        <v>5</v>
      </c>
      <c r="F11" s="24">
        <v>2</v>
      </c>
      <c r="G11" s="24">
        <v>4</v>
      </c>
      <c r="H11" s="24">
        <v>4</v>
      </c>
      <c r="I11" s="24">
        <v>1</v>
      </c>
      <c r="J11" s="26" t="s">
        <v>54</v>
      </c>
      <c r="K11" s="24">
        <v>1</v>
      </c>
      <c r="L11" s="26" t="s">
        <v>55</v>
      </c>
      <c r="M11" s="31" t="s">
        <v>30</v>
      </c>
      <c r="N11" s="34" t="s">
        <v>30</v>
      </c>
      <c r="O11" s="34">
        <v>2</v>
      </c>
      <c r="P11" s="34">
        <v>3</v>
      </c>
      <c r="Q11" s="32" t="s">
        <v>30</v>
      </c>
      <c r="R11" s="31" t="s">
        <v>56</v>
      </c>
      <c r="S11" s="36" t="s">
        <v>76</v>
      </c>
    </row>
    <row r="12" spans="1:19" s="29" customFormat="1" ht="64.5" customHeight="1">
      <c r="A12" s="24">
        <v>7</v>
      </c>
      <c r="B12" s="26" t="s">
        <v>74</v>
      </c>
      <c r="C12" s="25">
        <v>0.17708333333333334</v>
      </c>
      <c r="D12" s="27" t="s">
        <v>77</v>
      </c>
      <c r="E12" s="24">
        <v>3</v>
      </c>
      <c r="F12" s="24">
        <v>1</v>
      </c>
      <c r="G12" s="24">
        <v>2</v>
      </c>
      <c r="H12" s="24">
        <v>4</v>
      </c>
      <c r="I12" s="24">
        <v>1</v>
      </c>
      <c r="J12" s="26" t="s">
        <v>54</v>
      </c>
      <c r="K12" s="24">
        <v>1</v>
      </c>
      <c r="L12" s="26" t="s">
        <v>55</v>
      </c>
      <c r="M12" s="31">
        <v>1</v>
      </c>
      <c r="N12" s="31" t="s">
        <v>30</v>
      </c>
      <c r="O12" s="34">
        <v>1</v>
      </c>
      <c r="P12" s="34">
        <v>2</v>
      </c>
      <c r="Q12" s="31" t="s">
        <v>30</v>
      </c>
      <c r="R12" s="31" t="s">
        <v>56</v>
      </c>
      <c r="S12" s="38" t="s">
        <v>63</v>
      </c>
    </row>
    <row r="13" spans="1:19" s="29" customFormat="1" ht="64.5" customHeight="1">
      <c r="A13" s="24">
        <v>8</v>
      </c>
      <c r="B13" s="26" t="s">
        <v>78</v>
      </c>
      <c r="C13" s="28">
        <v>0.84027777777777779</v>
      </c>
      <c r="D13" s="38" t="s">
        <v>80</v>
      </c>
      <c r="E13" s="33">
        <v>6</v>
      </c>
      <c r="F13" s="33">
        <v>2</v>
      </c>
      <c r="G13" s="33">
        <v>3</v>
      </c>
      <c r="H13" s="33">
        <v>4</v>
      </c>
      <c r="I13" s="33">
        <v>1</v>
      </c>
      <c r="J13" s="31" t="s">
        <v>54</v>
      </c>
      <c r="K13" s="33">
        <v>1</v>
      </c>
      <c r="L13" s="30" t="s">
        <v>58</v>
      </c>
      <c r="M13" s="30" t="s">
        <v>30</v>
      </c>
      <c r="N13" s="31" t="s">
        <v>30</v>
      </c>
      <c r="O13" s="33">
        <v>1</v>
      </c>
      <c r="P13" s="33">
        <v>1</v>
      </c>
      <c r="Q13" s="31" t="s">
        <v>30</v>
      </c>
      <c r="R13" s="31" t="s">
        <v>56</v>
      </c>
      <c r="S13" s="35" t="s">
        <v>81</v>
      </c>
    </row>
    <row r="14" spans="1:19" s="29" customFormat="1" ht="64.5" customHeight="1">
      <c r="A14" s="24">
        <v>9</v>
      </c>
      <c r="B14" s="26" t="s">
        <v>78</v>
      </c>
      <c r="C14" s="30">
        <v>0.87083333333333324</v>
      </c>
      <c r="D14" s="38" t="s">
        <v>82</v>
      </c>
      <c r="E14" s="31">
        <v>3</v>
      </c>
      <c r="F14" s="31">
        <v>2</v>
      </c>
      <c r="G14" s="31">
        <v>4</v>
      </c>
      <c r="H14" s="31">
        <v>4</v>
      </c>
      <c r="I14" s="31">
        <v>1</v>
      </c>
      <c r="J14" s="31" t="s">
        <v>54</v>
      </c>
      <c r="K14" s="31">
        <v>1</v>
      </c>
      <c r="L14" s="31" t="s">
        <v>58</v>
      </c>
      <c r="M14" s="31" t="s">
        <v>30</v>
      </c>
      <c r="N14" s="31">
        <v>1</v>
      </c>
      <c r="O14" s="31">
        <v>1</v>
      </c>
      <c r="P14" s="31">
        <v>3</v>
      </c>
      <c r="Q14" s="31" t="s">
        <v>30</v>
      </c>
      <c r="R14" s="31" t="s">
        <v>56</v>
      </c>
      <c r="S14" s="38" t="s">
        <v>63</v>
      </c>
    </row>
    <row r="15" spans="1:19" s="29" customFormat="1" ht="64.5" customHeight="1">
      <c r="A15" s="24">
        <v>10</v>
      </c>
      <c r="B15" s="26" t="s">
        <v>83</v>
      </c>
      <c r="C15" s="30">
        <v>0.125</v>
      </c>
      <c r="D15" s="38" t="s">
        <v>84</v>
      </c>
      <c r="E15" s="31">
        <v>1</v>
      </c>
      <c r="F15" s="31">
        <v>2</v>
      </c>
      <c r="G15" s="31">
        <v>3</v>
      </c>
      <c r="H15" s="31">
        <v>4</v>
      </c>
      <c r="I15" s="31">
        <v>1</v>
      </c>
      <c r="J15" s="31" t="s">
        <v>54</v>
      </c>
      <c r="K15" s="31">
        <v>4</v>
      </c>
      <c r="L15" s="31" t="s">
        <v>79</v>
      </c>
      <c r="M15" s="31" t="s">
        <v>30</v>
      </c>
      <c r="N15" s="31">
        <v>1</v>
      </c>
      <c r="O15" s="31" t="s">
        <v>30</v>
      </c>
      <c r="P15" s="31">
        <v>2</v>
      </c>
      <c r="Q15" s="31" t="s">
        <v>30</v>
      </c>
      <c r="R15" s="34" t="s">
        <v>86</v>
      </c>
      <c r="S15" s="31" t="s">
        <v>85</v>
      </c>
    </row>
    <row r="16" spans="1:19" s="2" customFormat="1" ht="64.5" customHeight="1">
      <c r="A16" s="4"/>
      <c r="B16" s="4"/>
      <c r="C16" s="4"/>
      <c r="D16" s="4"/>
      <c r="E16" s="4"/>
      <c r="F16" s="4"/>
      <c r="G16" s="4"/>
      <c r="H16" s="4"/>
      <c r="I16" s="4"/>
      <c r="J16" s="4"/>
      <c r="K16" s="4"/>
      <c r="L16" s="4" t="s">
        <v>53</v>
      </c>
      <c r="M16" s="4">
        <f>SUM(M6:M15)</f>
        <v>2</v>
      </c>
      <c r="N16" s="4">
        <f>SUM(N6:N15)</f>
        <v>6</v>
      </c>
      <c r="O16" s="4">
        <f>SUM(O6:O15)</f>
        <v>10</v>
      </c>
      <c r="P16" s="4">
        <f>SUM(P6:P15)</f>
        <v>19</v>
      </c>
      <c r="Q16" s="4">
        <f>SUM(Q6:Q15)</f>
        <v>2</v>
      </c>
      <c r="R16" s="7"/>
      <c r="S16" s="5"/>
    </row>
    <row r="17" spans="1:19">
      <c r="A17" s="40" t="s">
        <v>31</v>
      </c>
      <c r="B17" s="40"/>
      <c r="C17" s="8"/>
      <c r="D17" s="8"/>
      <c r="E17" s="9"/>
      <c r="F17" s="9"/>
      <c r="G17" s="10"/>
      <c r="H17" s="9"/>
      <c r="I17" s="9"/>
      <c r="J17" s="9"/>
      <c r="K17" s="9"/>
      <c r="L17" s="9"/>
      <c r="M17" s="9"/>
      <c r="N17" s="9"/>
      <c r="O17" s="11"/>
      <c r="P17" s="11"/>
      <c r="Q17" s="11"/>
      <c r="R17" s="11"/>
      <c r="S17" s="12"/>
    </row>
    <row r="18" spans="1:19">
      <c r="A18" s="13" t="s">
        <v>5</v>
      </c>
      <c r="B18" s="13" t="s">
        <v>32</v>
      </c>
      <c r="C18" s="13"/>
      <c r="D18" s="13"/>
      <c r="E18" s="13"/>
      <c r="F18" s="13"/>
      <c r="G18" s="10"/>
      <c r="H18" s="13"/>
      <c r="I18" s="13"/>
      <c r="J18" s="13"/>
      <c r="K18" s="13"/>
      <c r="L18" s="13"/>
      <c r="M18" s="13"/>
      <c r="N18" s="13"/>
      <c r="O18" s="14"/>
      <c r="P18" s="14"/>
      <c r="Q18" s="14"/>
      <c r="R18" s="14"/>
      <c r="S18" s="15"/>
    </row>
    <row r="19" spans="1:19">
      <c r="A19" s="13" t="s">
        <v>6</v>
      </c>
      <c r="B19" s="13" t="s">
        <v>33</v>
      </c>
      <c r="C19" s="13"/>
      <c r="D19" s="13"/>
      <c r="E19" s="13"/>
      <c r="F19" s="13"/>
      <c r="G19" s="16"/>
      <c r="H19" s="13"/>
      <c r="I19" s="13"/>
      <c r="J19" s="13"/>
      <c r="K19" s="13"/>
      <c r="L19" s="13"/>
      <c r="M19" s="13"/>
      <c r="N19" s="13"/>
      <c r="O19" s="14"/>
      <c r="P19" s="14"/>
      <c r="Q19" s="14"/>
      <c r="R19" s="14"/>
      <c r="S19" s="15"/>
    </row>
    <row r="20" spans="1:19">
      <c r="A20" s="13" t="s">
        <v>7</v>
      </c>
      <c r="B20" s="13" t="s">
        <v>34</v>
      </c>
      <c r="C20" s="13"/>
      <c r="D20" s="13"/>
      <c r="E20" s="13"/>
      <c r="F20" s="13"/>
      <c r="G20" s="17"/>
      <c r="H20" s="13"/>
      <c r="I20" s="13"/>
      <c r="J20" s="13"/>
      <c r="K20" s="13"/>
      <c r="L20" s="13"/>
      <c r="M20" s="13"/>
      <c r="N20" s="13"/>
      <c r="O20" s="14"/>
      <c r="P20" s="14"/>
      <c r="Q20" s="14"/>
      <c r="R20" s="14"/>
      <c r="S20" s="15"/>
    </row>
    <row r="21" spans="1:19">
      <c r="A21" s="13" t="s">
        <v>8</v>
      </c>
      <c r="B21" s="13" t="s">
        <v>35</v>
      </c>
      <c r="C21" s="13"/>
      <c r="D21" s="13"/>
      <c r="E21" s="13"/>
      <c r="F21" s="13"/>
      <c r="G21" s="17"/>
      <c r="H21" s="13"/>
      <c r="I21" s="13"/>
      <c r="J21" s="13"/>
      <c r="K21" s="13"/>
      <c r="L21" s="13"/>
      <c r="M21" s="13"/>
      <c r="N21" s="13"/>
      <c r="O21" s="14"/>
      <c r="P21" s="14"/>
      <c r="Q21" s="14"/>
      <c r="R21" s="14"/>
      <c r="S21" s="15"/>
    </row>
    <row r="22" spans="1:19">
      <c r="A22" s="13"/>
      <c r="B22" s="13" t="s">
        <v>36</v>
      </c>
      <c r="C22" s="13"/>
      <c r="D22" s="13"/>
      <c r="E22" s="13"/>
      <c r="F22" s="13"/>
      <c r="G22" s="17"/>
      <c r="H22" s="13"/>
      <c r="I22" s="13"/>
      <c r="J22" s="13"/>
      <c r="K22" s="13"/>
      <c r="L22" s="13"/>
      <c r="M22" s="13"/>
      <c r="N22" s="13"/>
      <c r="O22" s="14"/>
      <c r="P22" s="14"/>
      <c r="Q22" s="14"/>
      <c r="R22" s="14"/>
      <c r="S22" s="15"/>
    </row>
    <row r="23" spans="1:19">
      <c r="A23" s="13" t="s">
        <v>9</v>
      </c>
      <c r="B23" s="13" t="s">
        <v>37</v>
      </c>
      <c r="C23" s="13"/>
      <c r="D23" s="13"/>
      <c r="E23" s="13"/>
      <c r="F23" s="13"/>
      <c r="G23" s="17"/>
      <c r="H23" s="13"/>
      <c r="I23" s="13"/>
      <c r="J23" s="13"/>
      <c r="K23" s="13"/>
      <c r="L23" s="13"/>
      <c r="M23" s="13"/>
      <c r="N23" s="13"/>
      <c r="O23" s="14"/>
      <c r="P23" s="14"/>
      <c r="Q23" s="14"/>
      <c r="R23" s="14"/>
      <c r="S23" s="15"/>
    </row>
    <row r="24" spans="1:19">
      <c r="A24" s="13" t="s">
        <v>38</v>
      </c>
      <c r="B24" s="13" t="s">
        <v>39</v>
      </c>
      <c r="C24" s="13"/>
      <c r="D24" s="13"/>
      <c r="E24" s="13"/>
      <c r="F24" s="13"/>
      <c r="G24" s="17"/>
      <c r="H24" s="13"/>
      <c r="I24" s="13"/>
      <c r="J24" s="13"/>
      <c r="K24" s="13"/>
      <c r="L24" s="13"/>
      <c r="M24" s="13"/>
      <c r="N24" s="13"/>
      <c r="O24" s="14"/>
      <c r="P24" s="14"/>
      <c r="Q24" s="14"/>
      <c r="R24" s="14"/>
      <c r="S24" s="18"/>
    </row>
    <row r="25" spans="1:19">
      <c r="A25" s="13" t="s">
        <v>11</v>
      </c>
      <c r="B25" s="13" t="s">
        <v>40</v>
      </c>
      <c r="C25" s="13"/>
      <c r="D25" s="13"/>
      <c r="E25" s="13"/>
      <c r="F25" s="13"/>
      <c r="G25" s="17"/>
      <c r="H25" s="13"/>
      <c r="I25" s="13"/>
      <c r="J25" s="13"/>
      <c r="K25" s="13"/>
      <c r="L25" s="13"/>
      <c r="M25" s="13"/>
      <c r="N25" s="13"/>
      <c r="O25" s="14"/>
      <c r="P25" s="14"/>
      <c r="Q25" s="14"/>
      <c r="R25" s="14"/>
      <c r="S25" s="18"/>
    </row>
    <row r="26" spans="1:19">
      <c r="A26" s="13" t="s">
        <v>12</v>
      </c>
      <c r="B26" s="13" t="s">
        <v>41</v>
      </c>
      <c r="C26" s="13"/>
      <c r="D26" s="13"/>
      <c r="E26" s="13"/>
      <c r="F26" s="13"/>
      <c r="G26" s="17"/>
      <c r="H26" s="13"/>
      <c r="I26" s="13"/>
      <c r="J26" s="13"/>
      <c r="K26" s="13"/>
      <c r="L26" s="13"/>
      <c r="M26" s="13"/>
      <c r="N26" s="13"/>
      <c r="O26" s="14"/>
      <c r="P26" s="14"/>
      <c r="Q26" s="14"/>
      <c r="R26" s="14"/>
      <c r="S26" s="18"/>
    </row>
    <row r="27" spans="1:19">
      <c r="A27" s="18"/>
      <c r="B27" s="18"/>
      <c r="C27" s="18"/>
      <c r="D27" s="18"/>
      <c r="E27" s="18"/>
      <c r="F27" s="19"/>
      <c r="G27" s="18"/>
      <c r="H27" s="18"/>
      <c r="I27" s="19"/>
      <c r="J27" s="19"/>
      <c r="K27" s="19"/>
      <c r="L27" s="20"/>
      <c r="M27" s="18"/>
      <c r="N27" s="18"/>
      <c r="O27" s="18"/>
      <c r="P27" s="18"/>
      <c r="Q27" s="18"/>
      <c r="R27" s="18"/>
      <c r="S27" s="18"/>
    </row>
    <row r="29" spans="1:19" ht="56.25">
      <c r="B29" s="23" t="s">
        <v>42</v>
      </c>
      <c r="C29" s="21" t="s">
        <v>43</v>
      </c>
      <c r="D29" s="21" t="s">
        <v>44</v>
      </c>
      <c r="E29" s="21" t="s">
        <v>45</v>
      </c>
      <c r="F29" s="21" t="s">
        <v>46</v>
      </c>
      <c r="G29" s="21" t="s">
        <v>47</v>
      </c>
      <c r="H29" s="23" t="s">
        <v>48</v>
      </c>
      <c r="I29" s="21" t="s">
        <v>49</v>
      </c>
      <c r="J29" s="23" t="s">
        <v>50</v>
      </c>
      <c r="K29" s="23" t="s">
        <v>51</v>
      </c>
    </row>
    <row r="30" spans="1:19" ht="22.5">
      <c r="B30" s="22" t="s">
        <v>52</v>
      </c>
      <c r="C30" s="23">
        <f>+COUNTIF($E6:$E15, 1)</f>
        <v>2</v>
      </c>
      <c r="D30" s="23">
        <f>+COUNTIF($E6:$E15, 2)</f>
        <v>0</v>
      </c>
      <c r="E30" s="23">
        <f>+COUNTIF($E6:$E15, 3)</f>
        <v>6</v>
      </c>
      <c r="F30" s="23">
        <f>+COUNTIF($E6:$E15, 4)</f>
        <v>0</v>
      </c>
      <c r="G30" s="23">
        <f>+COUNTIF($E6:$E15, 5)</f>
        <v>1</v>
      </c>
      <c r="H30" s="23">
        <f>+COUNTIF($E6:$E15, 6)</f>
        <v>1</v>
      </c>
      <c r="I30" s="23">
        <f>+COUNTIF($E6:$E15, 7)</f>
        <v>0</v>
      </c>
      <c r="J30" s="23">
        <f>+COUNTIF($E6:$E15, 8)</f>
        <v>0</v>
      </c>
      <c r="K30" s="23">
        <f>SUM(C30:J30)</f>
        <v>10</v>
      </c>
    </row>
  </sheetData>
  <mergeCells count="12">
    <mergeCell ref="S4:S5"/>
    <mergeCell ref="A17:B17"/>
    <mergeCell ref="A1:S1"/>
    <mergeCell ref="A2:S2"/>
    <mergeCell ref="A3:S3"/>
    <mergeCell ref="A4:A5"/>
    <mergeCell ref="B4:B5"/>
    <mergeCell ref="C4:C5"/>
    <mergeCell ref="L4:L5"/>
    <mergeCell ref="M4:P4"/>
    <mergeCell ref="Q4:Q5"/>
    <mergeCell ref="R4:R5"/>
  </mergeCells>
  <printOptions gridLines="1"/>
  <pageMargins left="0.27" right="0.7" top="0.75" bottom="0.75" header="0.3" footer="0.3"/>
  <pageSetup scale="23"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2016-12-03T03:46:01Z</dcterms:modified>
</cp:coreProperties>
</file>