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ew folder (2)\"/>
    </mc:Choice>
  </mc:AlternateContent>
  <xr:revisionPtr revIDLastSave="0" documentId="13_ncr:1_{87E3B073-D05A-4CEA-B895-3BAA9073927B}" xr6:coauthVersionLast="36" xr6:coauthVersionMax="36" xr10:uidLastSave="{00000000-0000-0000-0000-000000000000}"/>
  <bookViews>
    <workbookView xWindow="0" yWindow="0" windowWidth="23040" windowHeight="9060" tabRatio="458" firstSheet="3" activeTab="3" xr2:uid="{00000000-000D-0000-FFFF-FFFF00000000}"/>
  </bookViews>
  <sheets>
    <sheet name="Email" sheetId="73" r:id="rId1"/>
    <sheet name="Sheet3" sheetId="71" r:id="rId2"/>
    <sheet name="EXT0070122021" sheetId="72" r:id="rId3"/>
    <sheet name="graphs" sheetId="77" r:id="rId4"/>
    <sheet name="PIVOT" sheetId="76" r:id="rId5"/>
  </sheets>
  <definedNames>
    <definedName name="_xlnm._FilterDatabase" localSheetId="2" hidden="1">EXT0070122021!$J$2:$J$908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J54" i="77" l="1"/>
  <c r="J55" i="77"/>
  <c r="J56" i="77"/>
  <c r="J53" i="77"/>
  <c r="I54" i="77"/>
  <c r="I55" i="77"/>
  <c r="I56" i="77"/>
  <c r="I53" i="77"/>
  <c r="I57" i="77" s="1"/>
  <c r="S59" i="76"/>
  <c r="C73" i="77" l="1"/>
  <c r="B73" i="77"/>
  <c r="F64" i="77" l="1"/>
  <c r="E64" i="77"/>
  <c r="E62" i="77"/>
  <c r="E63" i="77"/>
  <c r="F62" i="77"/>
  <c r="F63" i="77"/>
  <c r="G62" i="77"/>
  <c r="G63" i="77"/>
  <c r="G64" i="77"/>
  <c r="D64" i="77"/>
  <c r="D62" i="77"/>
  <c r="D63" i="77"/>
  <c r="D61" i="77"/>
  <c r="E61" i="77"/>
  <c r="F61" i="77"/>
  <c r="G61" i="77"/>
  <c r="G65" i="77" s="1"/>
  <c r="M53" i="77"/>
  <c r="P53" i="77"/>
  <c r="O54" i="77"/>
  <c r="O55" i="77"/>
  <c r="O56" i="77"/>
  <c r="O53" i="77"/>
  <c r="L54" i="77"/>
  <c r="L55" i="77"/>
  <c r="L56" i="77"/>
  <c r="L53" i="77"/>
  <c r="G57" i="77"/>
  <c r="F57" i="77"/>
  <c r="E57" i="77"/>
  <c r="D57" i="77"/>
  <c r="M56" i="77"/>
  <c r="P56" i="77"/>
  <c r="M55" i="77"/>
  <c r="P54" i="77"/>
  <c r="M54" i="77"/>
  <c r="B57" i="77"/>
  <c r="D49" i="77"/>
  <c r="E49" i="77"/>
  <c r="F49" i="77"/>
  <c r="G49" i="77"/>
  <c r="C45" i="77"/>
  <c r="L45" i="77" s="1"/>
  <c r="C46" i="77"/>
  <c r="M46" i="77" s="1"/>
  <c r="C47" i="77"/>
  <c r="L47" i="77" s="1"/>
  <c r="C48" i="77"/>
  <c r="L48" i="77" s="1"/>
  <c r="B45" i="77"/>
  <c r="B47" i="77"/>
  <c r="B48" i="77"/>
  <c r="B46" i="77"/>
  <c r="F8" i="77"/>
  <c r="F6" i="77"/>
  <c r="B8" i="77"/>
  <c r="B6" i="77"/>
  <c r="O57" i="77" l="1"/>
  <c r="E65" i="77"/>
  <c r="D65" i="77"/>
  <c r="I46" i="77"/>
  <c r="J46" i="77"/>
  <c r="I48" i="77"/>
  <c r="J48" i="77"/>
  <c r="I47" i="77"/>
  <c r="J47" i="77"/>
  <c r="B61" i="77"/>
  <c r="J61" i="77" s="1"/>
  <c r="I45" i="77"/>
  <c r="J45" i="77"/>
  <c r="F65" i="77"/>
  <c r="J57" i="77"/>
  <c r="C8" i="77"/>
  <c r="P46" i="77"/>
  <c r="P48" i="77"/>
  <c r="O47" i="77"/>
  <c r="O46" i="77"/>
  <c r="B63" i="77"/>
  <c r="I63" i="77" s="1"/>
  <c r="C63" i="77"/>
  <c r="L63" i="77" s="1"/>
  <c r="M48" i="77"/>
  <c r="B62" i="77"/>
  <c r="J62" i="77" s="1"/>
  <c r="C62" i="77"/>
  <c r="L62" i="77" s="1"/>
  <c r="M47" i="77"/>
  <c r="O45" i="77"/>
  <c r="O48" i="77"/>
  <c r="C61" i="77"/>
  <c r="B64" i="77"/>
  <c r="J64" i="77" s="1"/>
  <c r="C64" i="77"/>
  <c r="L64" i="77" s="1"/>
  <c r="P55" i="77"/>
  <c r="C57" i="77"/>
  <c r="P57" i="77" s="1"/>
  <c r="P47" i="77"/>
  <c r="L46" i="77"/>
  <c r="L49" i="77" s="1"/>
  <c r="M45" i="77"/>
  <c r="C49" i="77"/>
  <c r="M49" i="77" s="1"/>
  <c r="P45" i="77"/>
  <c r="B49" i="77"/>
  <c r="J49" i="77" s="1"/>
  <c r="G8" i="77"/>
  <c r="S60" i="76"/>
  <c r="S61" i="76"/>
  <c r="S62" i="76"/>
  <c r="S63" i="76"/>
  <c r="P60" i="76"/>
  <c r="P61" i="76"/>
  <c r="P62" i="76"/>
  <c r="P63" i="76"/>
  <c r="P59" i="76"/>
  <c r="P90" i="76"/>
  <c r="P98" i="76" s="1"/>
  <c r="P106" i="76"/>
  <c r="P107" i="76"/>
  <c r="P108" i="76"/>
  <c r="P105" i="76"/>
  <c r="O106" i="76"/>
  <c r="O107" i="76"/>
  <c r="O108" i="76"/>
  <c r="O105" i="76"/>
  <c r="N89" i="76"/>
  <c r="N97" i="76" s="1"/>
  <c r="M89" i="76"/>
  <c r="M97" i="76" s="1"/>
  <c r="S97" i="76"/>
  <c r="R97" i="76"/>
  <c r="S96" i="76"/>
  <c r="R96" i="76"/>
  <c r="S95" i="76"/>
  <c r="R95" i="76"/>
  <c r="O97" i="76"/>
  <c r="P97" i="76"/>
  <c r="N96" i="76"/>
  <c r="O96" i="76"/>
  <c r="P96" i="76"/>
  <c r="M96" i="76"/>
  <c r="N95" i="76"/>
  <c r="O95" i="76"/>
  <c r="P95" i="76"/>
  <c r="M95" i="76"/>
  <c r="P94" i="76"/>
  <c r="O86" i="76"/>
  <c r="O90" i="76" s="1"/>
  <c r="O98" i="76" s="1"/>
  <c r="N86" i="76"/>
  <c r="N94" i="76" s="1"/>
  <c r="S86" i="76"/>
  <c r="S90" i="76" s="1"/>
  <c r="S98" i="76" s="1"/>
  <c r="N109" i="76" s="1"/>
  <c r="R86" i="76"/>
  <c r="R90" i="76" s="1"/>
  <c r="R98" i="76" s="1"/>
  <c r="M86" i="76"/>
  <c r="M94" i="76" s="1"/>
  <c r="I49" i="77" l="1"/>
  <c r="I62" i="77"/>
  <c r="P61" i="77"/>
  <c r="J63" i="77"/>
  <c r="I64" i="77"/>
  <c r="I61" i="77"/>
  <c r="P49" i="77"/>
  <c r="B65" i="77"/>
  <c r="J65" i="77" s="1"/>
  <c r="O61" i="77"/>
  <c r="M61" i="77"/>
  <c r="P63" i="77"/>
  <c r="P64" i="77"/>
  <c r="M63" i="77"/>
  <c r="O62" i="77"/>
  <c r="O64" i="77"/>
  <c r="L61" i="77"/>
  <c r="L65" i="77" s="1"/>
  <c r="C65" i="77"/>
  <c r="M62" i="77"/>
  <c r="O63" i="77"/>
  <c r="M64" i="77"/>
  <c r="P62" i="77"/>
  <c r="O49" i="77"/>
  <c r="L57" i="77"/>
  <c r="M57" i="77"/>
  <c r="R94" i="76"/>
  <c r="M90" i="76"/>
  <c r="M98" i="76" s="1"/>
  <c r="S94" i="76"/>
  <c r="O94" i="76"/>
  <c r="N90" i="76"/>
  <c r="N98" i="76" s="1"/>
  <c r="M109" i="76" s="1"/>
  <c r="P109" i="76" s="1"/>
  <c r="C72" i="76"/>
  <c r="B72" i="76"/>
  <c r="L63" i="76"/>
  <c r="K63" i="76"/>
  <c r="E69" i="76"/>
  <c r="E70" i="76"/>
  <c r="E71" i="76"/>
  <c r="E72" i="76"/>
  <c r="E68" i="76"/>
  <c r="D72" i="76"/>
  <c r="D69" i="76"/>
  <c r="D70" i="76"/>
  <c r="D71" i="76"/>
  <c r="D68" i="76"/>
  <c r="C69" i="76"/>
  <c r="C70" i="76"/>
  <c r="C71" i="76"/>
  <c r="C68" i="76"/>
  <c r="B69" i="76"/>
  <c r="B70" i="76"/>
  <c r="B71" i="76"/>
  <c r="B68" i="76"/>
  <c r="L60" i="76"/>
  <c r="L61" i="76"/>
  <c r="L62" i="76"/>
  <c r="L59" i="76"/>
  <c r="K60" i="76"/>
  <c r="K61" i="76"/>
  <c r="K62" i="76"/>
  <c r="K59" i="76"/>
  <c r="E63" i="76"/>
  <c r="O63" i="76" s="1"/>
  <c r="D63" i="76"/>
  <c r="E60" i="76"/>
  <c r="O60" i="76" s="1"/>
  <c r="E61" i="76"/>
  <c r="O61" i="76" s="1"/>
  <c r="E62" i="76"/>
  <c r="O62" i="76" s="1"/>
  <c r="E59" i="76"/>
  <c r="O59" i="76" s="1"/>
  <c r="D60" i="76"/>
  <c r="D61" i="76"/>
  <c r="D62" i="76"/>
  <c r="D59" i="76"/>
  <c r="I65" i="77" l="1"/>
  <c r="O65" i="77"/>
  <c r="M65" i="77"/>
  <c r="P65" i="77"/>
  <c r="O109" i="76"/>
  <c r="R60" i="76"/>
  <c r="T60" i="76" s="1"/>
  <c r="R63" i="76"/>
  <c r="T63" i="76" s="1"/>
  <c r="R62" i="76"/>
  <c r="T62" i="76" s="1"/>
  <c r="R59" i="76"/>
  <c r="T59" i="76" s="1"/>
  <c r="R61" i="76"/>
  <c r="T61" i="76" s="1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M13" i="72"/>
  <c r="D2" i="72"/>
  <c r="D3" i="72"/>
  <c r="E3" i="72" s="1"/>
  <c r="D4" i="72"/>
  <c r="E4" i="72" s="1"/>
  <c r="D5" i="72"/>
  <c r="E5" i="72" s="1"/>
  <c r="D6" i="72"/>
  <c r="E6" i="72" s="1"/>
  <c r="D7" i="72"/>
  <c r="E7" i="72" s="1"/>
  <c r="D8" i="72"/>
  <c r="D9" i="72"/>
  <c r="E9" i="72" s="1"/>
  <c r="D10" i="72"/>
  <c r="E10" i="72" s="1"/>
  <c r="D11" i="72"/>
  <c r="E11" i="72" s="1"/>
  <c r="D12" i="72"/>
  <c r="E12" i="72" s="1"/>
  <c r="D13" i="72"/>
  <c r="E13" i="72" s="1"/>
  <c r="D14" i="72"/>
  <c r="E14" i="72" s="1"/>
  <c r="D15" i="72"/>
  <c r="E15" i="72" s="1"/>
  <c r="D16" i="72"/>
  <c r="E16" i="72" s="1"/>
  <c r="D17" i="72"/>
  <c r="E17" i="72" s="1"/>
  <c r="D18" i="72"/>
  <c r="E18" i="72" s="1"/>
  <c r="D19" i="72"/>
  <c r="E19" i="72" s="1"/>
  <c r="D20" i="72"/>
  <c r="E20" i="72" s="1"/>
  <c r="D21" i="72"/>
  <c r="E21" i="72" s="1"/>
  <c r="D22" i="72"/>
  <c r="E22" i="72" s="1"/>
  <c r="D23" i="72"/>
  <c r="E23" i="72" s="1"/>
  <c r="D24" i="72"/>
  <c r="E24" i="72" s="1"/>
  <c r="D25" i="72"/>
  <c r="E25" i="72" s="1"/>
  <c r="D26" i="72"/>
  <c r="E26" i="72" s="1"/>
  <c r="D27" i="72"/>
  <c r="E27" i="72" s="1"/>
  <c r="D28" i="72"/>
  <c r="E28" i="72" s="1"/>
  <c r="D29" i="72"/>
  <c r="E29" i="72" s="1"/>
  <c r="D30" i="72"/>
  <c r="E30" i="72" s="1"/>
  <c r="D31" i="72"/>
  <c r="E31" i="72" s="1"/>
  <c r="D32" i="72"/>
  <c r="E32" i="72" s="1"/>
  <c r="D33" i="72"/>
  <c r="E33" i="72" s="1"/>
  <c r="D34" i="72"/>
  <c r="E34" i="72" s="1"/>
  <c r="D35" i="72"/>
  <c r="E35" i="72" s="1"/>
  <c r="D36" i="72"/>
  <c r="E36" i="72" s="1"/>
  <c r="D37" i="72"/>
  <c r="E37" i="72" s="1"/>
  <c r="D38" i="72"/>
  <c r="E38" i="72" s="1"/>
  <c r="D39" i="72"/>
  <c r="E39" i="72" s="1"/>
  <c r="D40" i="72"/>
  <c r="E40" i="72" s="1"/>
  <c r="D41" i="72"/>
  <c r="E41" i="72" s="1"/>
  <c r="D42" i="72"/>
  <c r="E42" i="72" s="1"/>
  <c r="D43" i="72"/>
  <c r="E43" i="72" s="1"/>
  <c r="D44" i="72"/>
  <c r="E44" i="72" s="1"/>
  <c r="D45" i="72"/>
  <c r="E45" i="72" s="1"/>
  <c r="D46" i="72"/>
  <c r="E46" i="72" s="1"/>
  <c r="D47" i="72"/>
  <c r="E47" i="72" s="1"/>
  <c r="D48" i="72"/>
  <c r="E48" i="72" s="1"/>
  <c r="D49" i="72"/>
  <c r="E49" i="72" s="1"/>
  <c r="D50" i="72"/>
  <c r="E50" i="72" s="1"/>
  <c r="D51" i="72"/>
  <c r="E51" i="72" s="1"/>
  <c r="D52" i="72"/>
  <c r="E52" i="72" s="1"/>
  <c r="D53" i="72"/>
  <c r="E53" i="72" s="1"/>
  <c r="D54" i="72"/>
  <c r="E54" i="72" s="1"/>
  <c r="D55" i="72"/>
  <c r="E55" i="72" s="1"/>
  <c r="D56" i="72"/>
  <c r="E56" i="72" s="1"/>
  <c r="D57" i="72"/>
  <c r="E57" i="72" s="1"/>
  <c r="D58" i="72"/>
  <c r="E58" i="72" s="1"/>
  <c r="D59" i="72"/>
  <c r="E59" i="72" s="1"/>
  <c r="D60" i="72"/>
  <c r="E60" i="72" s="1"/>
  <c r="D61" i="72"/>
  <c r="E61" i="72" s="1"/>
  <c r="D62" i="72"/>
  <c r="E62" i="72" s="1"/>
  <c r="D63" i="72"/>
  <c r="E63" i="72" s="1"/>
  <c r="D64" i="72"/>
  <c r="E64" i="72" s="1"/>
  <c r="D65" i="72"/>
  <c r="E65" i="72" s="1"/>
  <c r="D66" i="72"/>
  <c r="E66" i="72" s="1"/>
  <c r="D67" i="72"/>
  <c r="E67" i="72" s="1"/>
  <c r="D68" i="72"/>
  <c r="E68" i="72" s="1"/>
  <c r="D69" i="72"/>
  <c r="E69" i="72" s="1"/>
  <c r="D70" i="72"/>
  <c r="E70" i="72" s="1"/>
  <c r="D71" i="72"/>
  <c r="E71" i="72" s="1"/>
  <c r="D72" i="72"/>
  <c r="E72" i="72" s="1"/>
  <c r="D73" i="72"/>
  <c r="E73" i="72" s="1"/>
  <c r="D74" i="72"/>
  <c r="E74" i="72" s="1"/>
  <c r="D75" i="72"/>
  <c r="E75" i="72" s="1"/>
  <c r="D76" i="72"/>
  <c r="E76" i="72" s="1"/>
  <c r="D77" i="72"/>
  <c r="E77" i="72" s="1"/>
  <c r="D78" i="72"/>
  <c r="E78" i="72" s="1"/>
  <c r="D79" i="72"/>
  <c r="E79" i="72" s="1"/>
  <c r="D80" i="72"/>
  <c r="E80" i="72" s="1"/>
  <c r="D81" i="72"/>
  <c r="E81" i="72" s="1"/>
  <c r="D82" i="72"/>
  <c r="E82" i="72" s="1"/>
  <c r="D83" i="72"/>
  <c r="E83" i="72" s="1"/>
  <c r="D84" i="72"/>
  <c r="E84" i="72" s="1"/>
  <c r="D85" i="72"/>
  <c r="E85" i="72" s="1"/>
  <c r="D86" i="72"/>
  <c r="E86" i="72" s="1"/>
  <c r="D87" i="72"/>
  <c r="E87" i="72" s="1"/>
  <c r="D88" i="72"/>
  <c r="E88" i="72" s="1"/>
  <c r="D89" i="72"/>
  <c r="E89" i="72" s="1"/>
  <c r="D90" i="72"/>
  <c r="E90" i="72" s="1"/>
  <c r="D91" i="72"/>
  <c r="E91" i="72" s="1"/>
  <c r="D92" i="72"/>
  <c r="E92" i="72" s="1"/>
  <c r="D93" i="72"/>
  <c r="E93" i="72" s="1"/>
  <c r="D94" i="72"/>
  <c r="E94" i="72" s="1"/>
  <c r="D95" i="72"/>
  <c r="E95" i="72" s="1"/>
  <c r="D96" i="72"/>
  <c r="E96" i="72" s="1"/>
  <c r="D97" i="72"/>
  <c r="E97" i="72" s="1"/>
  <c r="D98" i="72"/>
  <c r="E98" i="72" s="1"/>
  <c r="D99" i="72"/>
  <c r="E99" i="72" s="1"/>
  <c r="D100" i="72"/>
  <c r="E100" i="72" s="1"/>
  <c r="D101" i="72"/>
  <c r="E101" i="72" s="1"/>
  <c r="D102" i="72"/>
  <c r="E102" i="72" s="1"/>
  <c r="D103" i="72"/>
  <c r="E103" i="72" s="1"/>
  <c r="D104" i="72"/>
  <c r="E104" i="72" s="1"/>
  <c r="D105" i="72"/>
  <c r="E105" i="72" s="1"/>
  <c r="D106" i="72"/>
  <c r="E106" i="72" s="1"/>
  <c r="D107" i="72"/>
  <c r="E107" i="72" s="1"/>
  <c r="D108" i="72"/>
  <c r="E108" i="72" s="1"/>
  <c r="D109" i="72"/>
  <c r="E109" i="72" s="1"/>
  <c r="D110" i="72"/>
  <c r="E110" i="72" s="1"/>
  <c r="D111" i="72"/>
  <c r="E111" i="72" s="1"/>
  <c r="D112" i="72"/>
  <c r="E112" i="72" s="1"/>
  <c r="D113" i="72"/>
  <c r="E113" i="72" s="1"/>
  <c r="D114" i="72"/>
  <c r="E114" i="72" s="1"/>
  <c r="D115" i="72"/>
  <c r="E115" i="72" s="1"/>
  <c r="D116" i="72"/>
  <c r="E116" i="72" s="1"/>
  <c r="D117" i="72"/>
  <c r="E117" i="72" s="1"/>
  <c r="D118" i="72"/>
  <c r="E118" i="72" s="1"/>
  <c r="D119" i="72"/>
  <c r="E119" i="72" s="1"/>
  <c r="D120" i="72"/>
  <c r="E120" i="72" s="1"/>
  <c r="D121" i="72"/>
  <c r="E121" i="72" s="1"/>
  <c r="D122" i="72"/>
  <c r="E122" i="72" s="1"/>
  <c r="D123" i="72"/>
  <c r="E123" i="72" s="1"/>
  <c r="D124" i="72"/>
  <c r="E124" i="72" s="1"/>
  <c r="D125" i="72"/>
  <c r="E125" i="72" s="1"/>
  <c r="D126" i="72"/>
  <c r="E126" i="72" s="1"/>
  <c r="D127" i="72"/>
  <c r="E127" i="72" s="1"/>
  <c r="D128" i="72"/>
  <c r="E128" i="72" s="1"/>
  <c r="D129" i="72"/>
  <c r="E129" i="72" s="1"/>
  <c r="D130" i="72"/>
  <c r="E130" i="72" s="1"/>
  <c r="D131" i="72"/>
  <c r="E131" i="72" s="1"/>
  <c r="D132" i="72"/>
  <c r="E132" i="72" s="1"/>
  <c r="D133" i="72"/>
  <c r="E133" i="72" s="1"/>
  <c r="D134" i="72"/>
  <c r="E134" i="72" s="1"/>
  <c r="D135" i="72"/>
  <c r="E135" i="72" s="1"/>
  <c r="D136" i="72"/>
  <c r="E136" i="72" s="1"/>
  <c r="D137" i="72"/>
  <c r="E137" i="72" s="1"/>
  <c r="D138" i="72"/>
  <c r="E138" i="72" s="1"/>
  <c r="D139" i="72"/>
  <c r="E139" i="72" s="1"/>
  <c r="D140" i="72"/>
  <c r="E140" i="72" s="1"/>
  <c r="D141" i="72"/>
  <c r="E141" i="72" s="1"/>
  <c r="D142" i="72"/>
  <c r="E142" i="72" s="1"/>
  <c r="D143" i="72"/>
  <c r="E143" i="72" s="1"/>
  <c r="D144" i="72"/>
  <c r="E144" i="72" s="1"/>
  <c r="D145" i="72"/>
  <c r="E145" i="72" s="1"/>
  <c r="D146" i="72"/>
  <c r="E146" i="72" s="1"/>
  <c r="D147" i="72"/>
  <c r="E147" i="72" s="1"/>
  <c r="D148" i="72"/>
  <c r="E148" i="72" s="1"/>
  <c r="D149" i="72"/>
  <c r="E149" i="72" s="1"/>
  <c r="D150" i="72"/>
  <c r="E150" i="72" s="1"/>
  <c r="D151" i="72"/>
  <c r="E151" i="72" s="1"/>
  <c r="D152" i="72"/>
  <c r="E152" i="72" s="1"/>
  <c r="D153" i="72"/>
  <c r="E153" i="72" s="1"/>
  <c r="D154" i="72"/>
  <c r="E154" i="72" s="1"/>
  <c r="D155" i="72"/>
  <c r="E155" i="72" s="1"/>
  <c r="D156" i="72"/>
  <c r="E156" i="72" s="1"/>
  <c r="D157" i="72"/>
  <c r="E157" i="72" s="1"/>
  <c r="D158" i="72"/>
  <c r="E158" i="72" s="1"/>
  <c r="D159" i="72"/>
  <c r="E159" i="72" s="1"/>
  <c r="D160" i="72"/>
  <c r="E160" i="72" s="1"/>
  <c r="D161" i="72"/>
  <c r="E161" i="72" s="1"/>
  <c r="D162" i="72"/>
  <c r="E162" i="72" s="1"/>
  <c r="D163" i="72"/>
  <c r="E163" i="72" s="1"/>
  <c r="D164" i="72"/>
  <c r="E164" i="72" s="1"/>
  <c r="D165" i="72"/>
  <c r="E165" i="72" s="1"/>
  <c r="D166" i="72"/>
  <c r="E166" i="72" s="1"/>
  <c r="D167" i="72"/>
  <c r="E167" i="72" s="1"/>
  <c r="D168" i="72"/>
  <c r="E168" i="72" s="1"/>
  <c r="D169" i="72"/>
  <c r="E169" i="72" s="1"/>
  <c r="D170" i="72"/>
  <c r="E170" i="72" s="1"/>
  <c r="D171" i="72"/>
  <c r="E171" i="72" s="1"/>
  <c r="D172" i="72"/>
  <c r="E172" i="72" s="1"/>
  <c r="D173" i="72"/>
  <c r="E173" i="72" s="1"/>
  <c r="D174" i="72"/>
  <c r="E174" i="72" s="1"/>
  <c r="D175" i="72"/>
  <c r="E175" i="72" s="1"/>
  <c r="D176" i="72"/>
  <c r="E176" i="72" s="1"/>
  <c r="D177" i="72"/>
  <c r="E177" i="72" s="1"/>
  <c r="D178" i="72"/>
  <c r="E178" i="72" s="1"/>
  <c r="D179" i="72"/>
  <c r="E179" i="72" s="1"/>
  <c r="D180" i="72"/>
  <c r="E180" i="72" s="1"/>
  <c r="D181" i="72"/>
  <c r="E181" i="72" s="1"/>
  <c r="D182" i="72"/>
  <c r="E182" i="72" s="1"/>
  <c r="D183" i="72"/>
  <c r="E183" i="72" s="1"/>
  <c r="D184" i="72"/>
  <c r="E184" i="72" s="1"/>
  <c r="D185" i="72"/>
  <c r="E185" i="72" s="1"/>
  <c r="D186" i="72"/>
  <c r="E186" i="72" s="1"/>
  <c r="D187" i="72"/>
  <c r="E187" i="72" s="1"/>
  <c r="D188" i="72"/>
  <c r="E188" i="72" s="1"/>
  <c r="D189" i="72"/>
  <c r="E189" i="72" s="1"/>
  <c r="D190" i="72"/>
  <c r="E190" i="72" s="1"/>
  <c r="D191" i="72"/>
  <c r="E191" i="72" s="1"/>
  <c r="D192" i="72"/>
  <c r="E192" i="72" s="1"/>
  <c r="D193" i="72"/>
  <c r="E193" i="72" s="1"/>
  <c r="D194" i="72"/>
  <c r="E194" i="72" s="1"/>
  <c r="D195" i="72"/>
  <c r="E195" i="72" s="1"/>
  <c r="D196" i="72"/>
  <c r="E196" i="72" s="1"/>
  <c r="D197" i="72"/>
  <c r="E197" i="72" s="1"/>
  <c r="D198" i="72"/>
  <c r="E198" i="72" s="1"/>
  <c r="D199" i="72"/>
  <c r="E199" i="72" s="1"/>
  <c r="D200" i="72"/>
  <c r="E200" i="72" s="1"/>
  <c r="D201" i="72"/>
  <c r="E201" i="72" s="1"/>
  <c r="D202" i="72"/>
  <c r="E202" i="72" s="1"/>
  <c r="D203" i="72"/>
  <c r="E203" i="72" s="1"/>
  <c r="D204" i="72"/>
  <c r="E204" i="72" s="1"/>
  <c r="D205" i="72"/>
  <c r="E205" i="72" s="1"/>
  <c r="D206" i="72"/>
  <c r="E206" i="72" s="1"/>
  <c r="D207" i="72"/>
  <c r="E207" i="72" s="1"/>
  <c r="D208" i="72"/>
  <c r="E208" i="72" s="1"/>
  <c r="D209" i="72"/>
  <c r="E209" i="72" s="1"/>
  <c r="D210" i="72"/>
  <c r="E210" i="72" s="1"/>
  <c r="D211" i="72"/>
  <c r="E211" i="72" s="1"/>
  <c r="D212" i="72"/>
  <c r="E212" i="72" s="1"/>
  <c r="D213" i="72"/>
  <c r="E213" i="72" s="1"/>
  <c r="D214" i="72"/>
  <c r="E214" i="72" s="1"/>
  <c r="D215" i="72"/>
  <c r="E215" i="72" s="1"/>
  <c r="D216" i="72"/>
  <c r="E216" i="72" s="1"/>
  <c r="D217" i="72"/>
  <c r="E217" i="72" s="1"/>
  <c r="D218" i="72"/>
  <c r="E218" i="72" s="1"/>
  <c r="D219" i="72"/>
  <c r="E219" i="72" s="1"/>
  <c r="D220" i="72"/>
  <c r="E220" i="72" s="1"/>
  <c r="D221" i="72"/>
  <c r="E221" i="72" s="1"/>
  <c r="D222" i="72"/>
  <c r="E222" i="72" s="1"/>
  <c r="D223" i="72"/>
  <c r="E223" i="72" s="1"/>
  <c r="D224" i="72"/>
  <c r="E224" i="72" s="1"/>
  <c r="D225" i="72"/>
  <c r="E225" i="72" s="1"/>
  <c r="D226" i="72"/>
  <c r="E226" i="72" s="1"/>
  <c r="D227" i="72"/>
  <c r="E227" i="72" s="1"/>
  <c r="D228" i="72"/>
  <c r="E228" i="72" s="1"/>
  <c r="D229" i="72"/>
  <c r="E229" i="72" s="1"/>
  <c r="D230" i="72"/>
  <c r="E230" i="72" s="1"/>
  <c r="D231" i="72"/>
  <c r="E231" i="72" s="1"/>
  <c r="D232" i="72"/>
  <c r="E232" i="72" s="1"/>
  <c r="D233" i="72"/>
  <c r="E233" i="72" s="1"/>
  <c r="D234" i="72"/>
  <c r="E234" i="72" s="1"/>
  <c r="D235" i="72"/>
  <c r="E235" i="72" s="1"/>
  <c r="D236" i="72"/>
  <c r="E236" i="72" s="1"/>
  <c r="D237" i="72"/>
  <c r="E237" i="72" s="1"/>
  <c r="D238" i="72"/>
  <c r="E238" i="72" s="1"/>
  <c r="D239" i="72"/>
  <c r="E239" i="72" s="1"/>
  <c r="D240" i="72"/>
  <c r="E240" i="72" s="1"/>
  <c r="D241" i="72"/>
  <c r="E241" i="72" s="1"/>
  <c r="D242" i="72"/>
  <c r="E242" i="72" s="1"/>
  <c r="D243" i="72"/>
  <c r="E243" i="72" s="1"/>
  <c r="D244" i="72"/>
  <c r="E244" i="72" s="1"/>
  <c r="D245" i="72"/>
  <c r="E245" i="72" s="1"/>
  <c r="D246" i="72"/>
  <c r="E246" i="72" s="1"/>
  <c r="D247" i="72"/>
  <c r="E247" i="72" s="1"/>
  <c r="D248" i="72"/>
  <c r="E248" i="72" s="1"/>
  <c r="D249" i="72"/>
  <c r="E249" i="72" s="1"/>
  <c r="D250" i="72"/>
  <c r="E250" i="72" s="1"/>
  <c r="D251" i="72"/>
  <c r="E251" i="72" s="1"/>
  <c r="D252" i="72"/>
  <c r="E252" i="72" s="1"/>
  <c r="D253" i="72"/>
  <c r="E253" i="72" s="1"/>
  <c r="D254" i="72"/>
  <c r="E254" i="72" s="1"/>
  <c r="D255" i="72"/>
  <c r="E255" i="72" s="1"/>
  <c r="D256" i="72"/>
  <c r="E256" i="72" s="1"/>
  <c r="D257" i="72"/>
  <c r="E257" i="72" s="1"/>
  <c r="D258" i="72"/>
  <c r="E258" i="72" s="1"/>
  <c r="D259" i="72"/>
  <c r="E259" i="72" s="1"/>
  <c r="D260" i="72"/>
  <c r="E260" i="72" s="1"/>
  <c r="D261" i="72"/>
  <c r="E261" i="72" s="1"/>
  <c r="D262" i="72"/>
  <c r="E262" i="72" s="1"/>
  <c r="D263" i="72"/>
  <c r="E263" i="72" s="1"/>
  <c r="D264" i="72"/>
  <c r="E264" i="72" s="1"/>
  <c r="D265" i="72"/>
  <c r="E265" i="72" s="1"/>
  <c r="D266" i="72"/>
  <c r="E266" i="72" s="1"/>
  <c r="D267" i="72"/>
  <c r="E267" i="72" s="1"/>
  <c r="D268" i="72"/>
  <c r="E268" i="72" s="1"/>
  <c r="D269" i="72"/>
  <c r="E269" i="72" s="1"/>
  <c r="D270" i="72"/>
  <c r="E270" i="72" s="1"/>
  <c r="D271" i="72"/>
  <c r="E271" i="72" s="1"/>
  <c r="D272" i="72"/>
  <c r="E272" i="72" s="1"/>
  <c r="D273" i="72"/>
  <c r="E273" i="72" s="1"/>
  <c r="D274" i="72"/>
  <c r="E274" i="72" s="1"/>
  <c r="D275" i="72"/>
  <c r="E275" i="72" s="1"/>
  <c r="D276" i="72"/>
  <c r="E276" i="72" s="1"/>
  <c r="D277" i="72"/>
  <c r="E277" i="72" s="1"/>
  <c r="D278" i="72"/>
  <c r="E278" i="72" s="1"/>
  <c r="D279" i="72"/>
  <c r="E279" i="72" s="1"/>
  <c r="D280" i="72"/>
  <c r="E280" i="72" s="1"/>
  <c r="D281" i="72"/>
  <c r="E281" i="72" s="1"/>
  <c r="D282" i="72"/>
  <c r="E282" i="72" s="1"/>
  <c r="D283" i="72"/>
  <c r="E283" i="72" s="1"/>
  <c r="D284" i="72"/>
  <c r="E284" i="72" s="1"/>
  <c r="D285" i="72"/>
  <c r="E285" i="72" s="1"/>
  <c r="D286" i="72"/>
  <c r="E286" i="72" s="1"/>
  <c r="D287" i="72"/>
  <c r="E287" i="72" s="1"/>
  <c r="D288" i="72"/>
  <c r="E288" i="72" s="1"/>
  <c r="D289" i="72"/>
  <c r="E289" i="72" s="1"/>
  <c r="D290" i="72"/>
  <c r="E290" i="72" s="1"/>
  <c r="D291" i="72"/>
  <c r="E291" i="72" s="1"/>
  <c r="D292" i="72"/>
  <c r="E292" i="72" s="1"/>
  <c r="D293" i="72"/>
  <c r="E293" i="72" s="1"/>
  <c r="D294" i="72"/>
  <c r="E294" i="72" s="1"/>
  <c r="D295" i="72"/>
  <c r="E295" i="72" s="1"/>
  <c r="D296" i="72"/>
  <c r="E296" i="72" s="1"/>
  <c r="D297" i="72"/>
  <c r="E297" i="72" s="1"/>
  <c r="D298" i="72"/>
  <c r="E298" i="72" s="1"/>
  <c r="D299" i="72"/>
  <c r="E299" i="72" s="1"/>
  <c r="D300" i="72"/>
  <c r="E300" i="72" s="1"/>
  <c r="D301" i="72"/>
  <c r="E301" i="72" s="1"/>
  <c r="D302" i="72"/>
  <c r="E302" i="72" s="1"/>
  <c r="D303" i="72"/>
  <c r="E303" i="72" s="1"/>
  <c r="D304" i="72"/>
  <c r="E304" i="72" s="1"/>
  <c r="D305" i="72"/>
  <c r="E305" i="72" s="1"/>
  <c r="D306" i="72"/>
  <c r="E306" i="72" s="1"/>
  <c r="D307" i="72"/>
  <c r="E307" i="72" s="1"/>
  <c r="D308" i="72"/>
  <c r="E308" i="72" s="1"/>
  <c r="D309" i="72"/>
  <c r="E309" i="72" s="1"/>
  <c r="D310" i="72"/>
  <c r="E310" i="72" s="1"/>
  <c r="D311" i="72"/>
  <c r="E311" i="72" s="1"/>
  <c r="D312" i="72"/>
  <c r="E312" i="72" s="1"/>
  <c r="D313" i="72"/>
  <c r="E313" i="72" s="1"/>
  <c r="D314" i="72"/>
  <c r="E314" i="72" s="1"/>
  <c r="D315" i="72"/>
  <c r="E315" i="72" s="1"/>
  <c r="D316" i="72"/>
  <c r="E316" i="72" s="1"/>
  <c r="D317" i="72"/>
  <c r="E317" i="72" s="1"/>
  <c r="D318" i="72"/>
  <c r="E318" i="72" s="1"/>
  <c r="D319" i="72"/>
  <c r="E319" i="72" s="1"/>
  <c r="D320" i="72"/>
  <c r="E320" i="72" s="1"/>
  <c r="D321" i="72"/>
  <c r="E321" i="72" s="1"/>
  <c r="D322" i="72"/>
  <c r="E322" i="72" s="1"/>
  <c r="D323" i="72"/>
  <c r="E323" i="72" s="1"/>
  <c r="D324" i="72"/>
  <c r="E324" i="72" s="1"/>
  <c r="D325" i="72"/>
  <c r="E325" i="72" s="1"/>
  <c r="D326" i="72"/>
  <c r="E326" i="72" s="1"/>
  <c r="D327" i="72"/>
  <c r="E327" i="72" s="1"/>
  <c r="D328" i="72"/>
  <c r="E328" i="72" s="1"/>
  <c r="D329" i="72"/>
  <c r="E329" i="72" s="1"/>
  <c r="D330" i="72"/>
  <c r="E330" i="72" s="1"/>
  <c r="D331" i="72"/>
  <c r="E331" i="72" s="1"/>
  <c r="D332" i="72"/>
  <c r="E332" i="72" s="1"/>
  <c r="D333" i="72"/>
  <c r="E333" i="72" s="1"/>
  <c r="D334" i="72"/>
  <c r="E334" i="72" s="1"/>
  <c r="D335" i="72"/>
  <c r="E335" i="72" s="1"/>
  <c r="D336" i="72"/>
  <c r="E336" i="72" s="1"/>
  <c r="D337" i="72"/>
  <c r="E337" i="72" s="1"/>
  <c r="D338" i="72"/>
  <c r="E338" i="72" s="1"/>
  <c r="D339" i="72"/>
  <c r="E339" i="72" s="1"/>
  <c r="D340" i="72"/>
  <c r="E340" i="72" s="1"/>
  <c r="D341" i="72"/>
  <c r="E341" i="72" s="1"/>
  <c r="D342" i="72"/>
  <c r="E342" i="72" s="1"/>
  <c r="D343" i="72"/>
  <c r="E343" i="72" s="1"/>
  <c r="D344" i="72"/>
  <c r="E344" i="72" s="1"/>
  <c r="D345" i="72"/>
  <c r="E345" i="72" s="1"/>
  <c r="D346" i="72"/>
  <c r="E346" i="72" s="1"/>
  <c r="D347" i="72"/>
  <c r="E347" i="72" s="1"/>
  <c r="D348" i="72"/>
  <c r="E348" i="72" s="1"/>
  <c r="D349" i="72"/>
  <c r="E349" i="72" s="1"/>
  <c r="D350" i="72"/>
  <c r="E350" i="72" s="1"/>
  <c r="D351" i="72"/>
  <c r="E351" i="72" s="1"/>
  <c r="D352" i="72"/>
  <c r="E352" i="72" s="1"/>
  <c r="D353" i="72"/>
  <c r="E353" i="72" s="1"/>
  <c r="D354" i="72"/>
  <c r="E354" i="72" s="1"/>
  <c r="D355" i="72"/>
  <c r="E355" i="72" s="1"/>
  <c r="D356" i="72"/>
  <c r="E356" i="72" s="1"/>
  <c r="D357" i="72"/>
  <c r="E357" i="72" s="1"/>
  <c r="D358" i="72"/>
  <c r="E358" i="72" s="1"/>
  <c r="D359" i="72"/>
  <c r="E359" i="72" s="1"/>
  <c r="D360" i="72"/>
  <c r="E360" i="72" s="1"/>
  <c r="D361" i="72"/>
  <c r="E361" i="72" s="1"/>
  <c r="D362" i="72"/>
  <c r="E362" i="72" s="1"/>
  <c r="D363" i="72"/>
  <c r="E363" i="72" s="1"/>
  <c r="D364" i="72"/>
  <c r="E364" i="72" s="1"/>
  <c r="D365" i="72"/>
  <c r="E365" i="72" s="1"/>
  <c r="D366" i="72"/>
  <c r="E366" i="72" s="1"/>
  <c r="D367" i="72"/>
  <c r="E367" i="72" s="1"/>
  <c r="D368" i="72"/>
  <c r="E368" i="72" s="1"/>
  <c r="D369" i="72"/>
  <c r="E369" i="72" s="1"/>
  <c r="D370" i="72"/>
  <c r="E370" i="72" s="1"/>
  <c r="D371" i="72"/>
  <c r="E371" i="72" s="1"/>
  <c r="D372" i="72"/>
  <c r="E372" i="72" s="1"/>
  <c r="D373" i="72"/>
  <c r="E373" i="72" s="1"/>
  <c r="D374" i="72"/>
  <c r="E374" i="72" s="1"/>
  <c r="D375" i="72"/>
  <c r="E375" i="72" s="1"/>
  <c r="D376" i="72"/>
  <c r="E376" i="72" s="1"/>
  <c r="D377" i="72"/>
  <c r="E377" i="72" s="1"/>
  <c r="D378" i="72"/>
  <c r="E378" i="72" s="1"/>
  <c r="D379" i="72"/>
  <c r="E379" i="72" s="1"/>
  <c r="D380" i="72"/>
  <c r="E380" i="72" s="1"/>
  <c r="D381" i="72"/>
  <c r="E381" i="72" s="1"/>
  <c r="D382" i="72"/>
  <c r="E382" i="72" s="1"/>
  <c r="D383" i="72"/>
  <c r="E383" i="72" s="1"/>
  <c r="D384" i="72"/>
  <c r="E384" i="72" s="1"/>
  <c r="D385" i="72"/>
  <c r="E385" i="72" s="1"/>
  <c r="D386" i="72"/>
  <c r="E386" i="72" s="1"/>
  <c r="D387" i="72"/>
  <c r="E387" i="72" s="1"/>
  <c r="D388" i="72"/>
  <c r="E388" i="72" s="1"/>
  <c r="D389" i="72"/>
  <c r="E389" i="72" s="1"/>
  <c r="D390" i="72"/>
  <c r="E390" i="72" s="1"/>
  <c r="D391" i="72"/>
  <c r="E391" i="72" s="1"/>
  <c r="D392" i="72"/>
  <c r="E392" i="72" s="1"/>
  <c r="D393" i="72"/>
  <c r="E393" i="72" s="1"/>
  <c r="D394" i="72"/>
  <c r="E394" i="72" s="1"/>
  <c r="D395" i="72"/>
  <c r="E395" i="72" s="1"/>
  <c r="D396" i="72"/>
  <c r="E396" i="72" s="1"/>
  <c r="D397" i="72"/>
  <c r="E397" i="72" s="1"/>
  <c r="D398" i="72"/>
  <c r="E398" i="72" s="1"/>
  <c r="D399" i="72"/>
  <c r="E399" i="72" s="1"/>
  <c r="D400" i="72"/>
  <c r="E400" i="72" s="1"/>
  <c r="D401" i="72"/>
  <c r="E401" i="72" s="1"/>
  <c r="D402" i="72"/>
  <c r="E402" i="72" s="1"/>
  <c r="D403" i="72"/>
  <c r="E403" i="72" s="1"/>
  <c r="D404" i="72"/>
  <c r="E404" i="72" s="1"/>
  <c r="D405" i="72"/>
  <c r="E405" i="72" s="1"/>
  <c r="D406" i="72"/>
  <c r="E406" i="72" s="1"/>
  <c r="D407" i="72"/>
  <c r="E407" i="72" s="1"/>
  <c r="D408" i="72"/>
  <c r="E408" i="72" s="1"/>
  <c r="D409" i="72"/>
  <c r="E409" i="72" s="1"/>
  <c r="D410" i="72"/>
  <c r="E410" i="72" s="1"/>
  <c r="D411" i="72"/>
  <c r="E411" i="72" s="1"/>
  <c r="D412" i="72"/>
  <c r="E412" i="72" s="1"/>
  <c r="D413" i="72"/>
  <c r="E413" i="72" s="1"/>
  <c r="D414" i="72"/>
  <c r="E414" i="72" s="1"/>
  <c r="D415" i="72"/>
  <c r="E415" i="72" s="1"/>
  <c r="D416" i="72"/>
  <c r="E416" i="72" s="1"/>
  <c r="D417" i="72"/>
  <c r="E417" i="72" s="1"/>
  <c r="D418" i="72"/>
  <c r="E418" i="72" s="1"/>
  <c r="D419" i="72"/>
  <c r="E419" i="72" s="1"/>
  <c r="D420" i="72"/>
  <c r="E420" i="72" s="1"/>
  <c r="D421" i="72"/>
  <c r="E421" i="72" s="1"/>
  <c r="D422" i="72"/>
  <c r="E422" i="72" s="1"/>
  <c r="D423" i="72"/>
  <c r="E423" i="72" s="1"/>
  <c r="D424" i="72"/>
  <c r="E424" i="72" s="1"/>
  <c r="D425" i="72"/>
  <c r="E425" i="72" s="1"/>
  <c r="D426" i="72"/>
  <c r="E426" i="72" s="1"/>
  <c r="D427" i="72"/>
  <c r="E427" i="72" s="1"/>
  <c r="D428" i="72"/>
  <c r="E428" i="72" s="1"/>
  <c r="D429" i="72"/>
  <c r="E429" i="72" s="1"/>
  <c r="D430" i="72"/>
  <c r="E430" i="72" s="1"/>
  <c r="D431" i="72"/>
  <c r="E431" i="72" s="1"/>
  <c r="D432" i="72"/>
  <c r="E432" i="72" s="1"/>
  <c r="D433" i="72"/>
  <c r="E433" i="72" s="1"/>
  <c r="D434" i="72"/>
  <c r="E434" i="72" s="1"/>
  <c r="D435" i="72"/>
  <c r="E435" i="72" s="1"/>
  <c r="D436" i="72"/>
  <c r="E436" i="72" s="1"/>
  <c r="D437" i="72"/>
  <c r="E437" i="72" s="1"/>
  <c r="D438" i="72"/>
  <c r="E438" i="72" s="1"/>
  <c r="D439" i="72"/>
  <c r="E439" i="72" s="1"/>
  <c r="D440" i="72"/>
  <c r="E440" i="72" s="1"/>
  <c r="D441" i="72"/>
  <c r="E441" i="72" s="1"/>
  <c r="D442" i="72"/>
  <c r="E442" i="72" s="1"/>
  <c r="D443" i="72"/>
  <c r="E443" i="72" s="1"/>
  <c r="D444" i="72"/>
  <c r="E444" i="72" s="1"/>
  <c r="D445" i="72"/>
  <c r="E445" i="72" s="1"/>
  <c r="D446" i="72"/>
  <c r="E446" i="72" s="1"/>
  <c r="D447" i="72"/>
  <c r="E447" i="72" s="1"/>
  <c r="D448" i="72"/>
  <c r="E448" i="72" s="1"/>
  <c r="D449" i="72"/>
  <c r="E449" i="72" s="1"/>
  <c r="D450" i="72"/>
  <c r="E450" i="72" s="1"/>
  <c r="D451" i="72"/>
  <c r="E451" i="72" s="1"/>
  <c r="D452" i="72"/>
  <c r="E452" i="72" s="1"/>
  <c r="D453" i="72"/>
  <c r="E453" i="72" s="1"/>
  <c r="D454" i="72"/>
  <c r="E454" i="72" s="1"/>
  <c r="D455" i="72"/>
  <c r="E455" i="72" s="1"/>
  <c r="D456" i="72"/>
  <c r="E456" i="72" s="1"/>
  <c r="D457" i="72"/>
  <c r="E457" i="72" s="1"/>
  <c r="D458" i="72"/>
  <c r="E458" i="72" s="1"/>
  <c r="D459" i="72"/>
  <c r="E459" i="72" s="1"/>
  <c r="D460" i="72"/>
  <c r="E460" i="72" s="1"/>
  <c r="D461" i="72"/>
  <c r="E461" i="72" s="1"/>
  <c r="D462" i="72"/>
  <c r="E462" i="72" s="1"/>
  <c r="D463" i="72"/>
  <c r="E463" i="72" s="1"/>
  <c r="D464" i="72"/>
  <c r="E464" i="72" s="1"/>
  <c r="D465" i="72"/>
  <c r="E465" i="72" s="1"/>
  <c r="D466" i="72"/>
  <c r="E466" i="72" s="1"/>
  <c r="D467" i="72"/>
  <c r="E467" i="72" s="1"/>
  <c r="D468" i="72"/>
  <c r="E468" i="72" s="1"/>
  <c r="D469" i="72"/>
  <c r="E469" i="72" s="1"/>
  <c r="D470" i="72"/>
  <c r="E470" i="72" s="1"/>
  <c r="D471" i="72"/>
  <c r="E471" i="72" s="1"/>
  <c r="D472" i="72"/>
  <c r="E472" i="72" s="1"/>
  <c r="D473" i="72"/>
  <c r="E473" i="72" s="1"/>
  <c r="D474" i="72"/>
  <c r="E474" i="72" s="1"/>
  <c r="D475" i="72"/>
  <c r="E475" i="72" s="1"/>
  <c r="D476" i="72"/>
  <c r="E476" i="72" s="1"/>
  <c r="D477" i="72"/>
  <c r="E477" i="72" s="1"/>
  <c r="D478" i="72"/>
  <c r="E478" i="72" s="1"/>
  <c r="D479" i="72"/>
  <c r="E479" i="72" s="1"/>
  <c r="D480" i="72"/>
  <c r="E480" i="72" s="1"/>
  <c r="D481" i="72"/>
  <c r="E481" i="72" s="1"/>
  <c r="D482" i="72"/>
  <c r="E482" i="72" s="1"/>
  <c r="D483" i="72"/>
  <c r="E483" i="72" s="1"/>
  <c r="D484" i="72"/>
  <c r="E484" i="72" s="1"/>
  <c r="D485" i="72"/>
  <c r="E485" i="72" s="1"/>
  <c r="D486" i="72"/>
  <c r="E486" i="72" s="1"/>
  <c r="D487" i="72"/>
  <c r="E487" i="72" s="1"/>
  <c r="D488" i="72"/>
  <c r="E488" i="72" s="1"/>
  <c r="D489" i="72"/>
  <c r="E489" i="72" s="1"/>
  <c r="D490" i="72"/>
  <c r="E490" i="72" s="1"/>
  <c r="D491" i="72"/>
  <c r="E491" i="72" s="1"/>
  <c r="D492" i="72"/>
  <c r="E492" i="72" s="1"/>
  <c r="D493" i="72"/>
  <c r="E493" i="72" s="1"/>
  <c r="D494" i="72"/>
  <c r="E494" i="72" s="1"/>
  <c r="D495" i="72"/>
  <c r="E495" i="72" s="1"/>
  <c r="D496" i="72"/>
  <c r="E496" i="72" s="1"/>
  <c r="D497" i="72"/>
  <c r="E497" i="72" s="1"/>
  <c r="D498" i="72"/>
  <c r="E498" i="72" s="1"/>
  <c r="D499" i="72"/>
  <c r="E499" i="72" s="1"/>
  <c r="D500" i="72"/>
  <c r="E500" i="72" s="1"/>
  <c r="D501" i="72"/>
  <c r="E501" i="72" s="1"/>
  <c r="D502" i="72"/>
  <c r="E502" i="72" s="1"/>
  <c r="D503" i="72"/>
  <c r="E503" i="72" s="1"/>
  <c r="D504" i="72"/>
  <c r="E504" i="72" s="1"/>
  <c r="D505" i="72"/>
  <c r="E505" i="72" s="1"/>
  <c r="D506" i="72"/>
  <c r="E506" i="72" s="1"/>
  <c r="D507" i="72"/>
  <c r="E507" i="72" s="1"/>
  <c r="D508" i="72"/>
  <c r="E508" i="72" s="1"/>
  <c r="D509" i="72"/>
  <c r="E509" i="72" s="1"/>
  <c r="D510" i="72"/>
  <c r="E510" i="72" s="1"/>
  <c r="D511" i="72"/>
  <c r="E511" i="72" s="1"/>
  <c r="D512" i="72"/>
  <c r="E512" i="72" s="1"/>
  <c r="D513" i="72"/>
  <c r="E513" i="72" s="1"/>
  <c r="D514" i="72"/>
  <c r="E514" i="72" s="1"/>
  <c r="D515" i="72"/>
  <c r="E515" i="72" s="1"/>
  <c r="D516" i="72"/>
  <c r="E516" i="72" s="1"/>
  <c r="D517" i="72"/>
  <c r="E517" i="72" s="1"/>
  <c r="D518" i="72"/>
  <c r="E518" i="72" s="1"/>
  <c r="D519" i="72"/>
  <c r="E519" i="72" s="1"/>
  <c r="D520" i="72"/>
  <c r="E520" i="72" s="1"/>
  <c r="D521" i="72"/>
  <c r="E521" i="72" s="1"/>
  <c r="D522" i="72"/>
  <c r="E522" i="72" s="1"/>
  <c r="D523" i="72"/>
  <c r="E523" i="72" s="1"/>
  <c r="D524" i="72"/>
  <c r="E524" i="72" s="1"/>
  <c r="D525" i="72"/>
  <c r="E525" i="72" s="1"/>
  <c r="D526" i="72"/>
  <c r="E526" i="72" s="1"/>
  <c r="D527" i="72"/>
  <c r="E527" i="72" s="1"/>
  <c r="D528" i="72"/>
  <c r="E528" i="72" s="1"/>
  <c r="D529" i="72"/>
  <c r="E529" i="72" s="1"/>
  <c r="D530" i="72"/>
  <c r="E530" i="72" s="1"/>
  <c r="D531" i="72"/>
  <c r="E531" i="72" s="1"/>
  <c r="D532" i="72"/>
  <c r="E532" i="72" s="1"/>
  <c r="D533" i="72"/>
  <c r="E533" i="72" s="1"/>
  <c r="D534" i="72"/>
  <c r="E534" i="72" s="1"/>
  <c r="D535" i="72"/>
  <c r="E535" i="72" s="1"/>
  <c r="D536" i="72"/>
  <c r="E536" i="72" s="1"/>
  <c r="D537" i="72"/>
  <c r="E537" i="72" s="1"/>
  <c r="D538" i="72"/>
  <c r="E538" i="72" s="1"/>
  <c r="D539" i="72"/>
  <c r="E539" i="72" s="1"/>
  <c r="D540" i="72"/>
  <c r="E540" i="72" s="1"/>
  <c r="D541" i="72"/>
  <c r="E541" i="72" s="1"/>
  <c r="D542" i="72"/>
  <c r="E542" i="72" s="1"/>
  <c r="D543" i="72"/>
  <c r="E543" i="72" s="1"/>
  <c r="D544" i="72"/>
  <c r="E544" i="72" s="1"/>
  <c r="D545" i="72"/>
  <c r="E545" i="72" s="1"/>
  <c r="D546" i="72"/>
  <c r="E546" i="72" s="1"/>
  <c r="D547" i="72"/>
  <c r="E547" i="72" s="1"/>
  <c r="D548" i="72"/>
  <c r="E548" i="72" s="1"/>
  <c r="D549" i="72"/>
  <c r="E549" i="72" s="1"/>
  <c r="D550" i="72"/>
  <c r="E550" i="72" s="1"/>
  <c r="D551" i="72"/>
  <c r="E551" i="72" s="1"/>
  <c r="D552" i="72"/>
  <c r="E552" i="72" s="1"/>
  <c r="D553" i="72"/>
  <c r="E553" i="72" s="1"/>
  <c r="D554" i="72"/>
  <c r="E554" i="72" s="1"/>
  <c r="D555" i="72"/>
  <c r="E555" i="72" s="1"/>
  <c r="D556" i="72"/>
  <c r="E556" i="72" s="1"/>
  <c r="D557" i="72"/>
  <c r="E557" i="72" s="1"/>
  <c r="D558" i="72"/>
  <c r="E558" i="72" s="1"/>
  <c r="D559" i="72"/>
  <c r="E559" i="72" s="1"/>
  <c r="D560" i="72"/>
  <c r="E560" i="72" s="1"/>
  <c r="D561" i="72"/>
  <c r="E561" i="72" s="1"/>
  <c r="D562" i="72"/>
  <c r="E562" i="72" s="1"/>
  <c r="D563" i="72"/>
  <c r="E563" i="72" s="1"/>
  <c r="D564" i="72"/>
  <c r="E564" i="72" s="1"/>
  <c r="D565" i="72"/>
  <c r="E565" i="72" s="1"/>
  <c r="D566" i="72"/>
  <c r="E566" i="72" s="1"/>
  <c r="D567" i="72"/>
  <c r="E567" i="72" s="1"/>
  <c r="D568" i="72"/>
  <c r="E568" i="72" s="1"/>
  <c r="D569" i="72"/>
  <c r="E569" i="72" s="1"/>
  <c r="D570" i="72"/>
  <c r="E570" i="72" s="1"/>
  <c r="D571" i="72"/>
  <c r="E571" i="72" s="1"/>
  <c r="D572" i="72"/>
  <c r="E572" i="72" s="1"/>
  <c r="D573" i="72"/>
  <c r="E573" i="72" s="1"/>
  <c r="D574" i="72"/>
  <c r="E574" i="72" s="1"/>
  <c r="D575" i="72"/>
  <c r="E575" i="72" s="1"/>
  <c r="D576" i="72"/>
  <c r="E576" i="72" s="1"/>
  <c r="D577" i="72"/>
  <c r="E577" i="72" s="1"/>
  <c r="D578" i="72"/>
  <c r="E578" i="72" s="1"/>
  <c r="D579" i="72"/>
  <c r="E579" i="72" s="1"/>
  <c r="D580" i="72"/>
  <c r="E580" i="72" s="1"/>
  <c r="D581" i="72"/>
  <c r="E581" i="72" s="1"/>
  <c r="D582" i="72"/>
  <c r="E582" i="72" s="1"/>
  <c r="D583" i="72"/>
  <c r="E583" i="72" s="1"/>
  <c r="D584" i="72"/>
  <c r="E584" i="72" s="1"/>
  <c r="D585" i="72"/>
  <c r="E585" i="72" s="1"/>
  <c r="D586" i="72"/>
  <c r="E586" i="72" s="1"/>
  <c r="D587" i="72"/>
  <c r="E587" i="72" s="1"/>
  <c r="D588" i="72"/>
  <c r="E588" i="72" s="1"/>
  <c r="D589" i="72"/>
  <c r="E589" i="72" s="1"/>
  <c r="D590" i="72"/>
  <c r="E590" i="72" s="1"/>
  <c r="D591" i="72"/>
  <c r="E591" i="72" s="1"/>
  <c r="D592" i="72"/>
  <c r="E592" i="72" s="1"/>
  <c r="D593" i="72"/>
  <c r="E593" i="72" s="1"/>
  <c r="D594" i="72"/>
  <c r="E594" i="72" s="1"/>
  <c r="D595" i="72"/>
  <c r="E595" i="72" s="1"/>
  <c r="D596" i="72"/>
  <c r="E596" i="72" s="1"/>
  <c r="D597" i="72"/>
  <c r="E597" i="72" s="1"/>
  <c r="D598" i="72"/>
  <c r="E598" i="72" s="1"/>
  <c r="D599" i="72"/>
  <c r="E599" i="72" s="1"/>
  <c r="D600" i="72"/>
  <c r="E600" i="72" s="1"/>
  <c r="D601" i="72"/>
  <c r="E601" i="72" s="1"/>
  <c r="D602" i="72"/>
  <c r="E602" i="72" s="1"/>
  <c r="D603" i="72"/>
  <c r="E603" i="72" s="1"/>
  <c r="D604" i="72"/>
  <c r="E604" i="72" s="1"/>
  <c r="D605" i="72"/>
  <c r="E605" i="72" s="1"/>
  <c r="D606" i="72"/>
  <c r="E606" i="72" s="1"/>
  <c r="D607" i="72"/>
  <c r="E607" i="72" s="1"/>
  <c r="D608" i="72"/>
  <c r="E608" i="72" s="1"/>
  <c r="D609" i="72"/>
  <c r="E609" i="72" s="1"/>
  <c r="D610" i="72"/>
  <c r="E610" i="72" s="1"/>
  <c r="D611" i="72"/>
  <c r="E611" i="72" s="1"/>
  <c r="D612" i="72"/>
  <c r="E612" i="72" s="1"/>
  <c r="D613" i="72"/>
  <c r="E613" i="72" s="1"/>
  <c r="D614" i="72"/>
  <c r="E614" i="72" s="1"/>
  <c r="D615" i="72"/>
  <c r="E615" i="72" s="1"/>
  <c r="D616" i="72"/>
  <c r="E616" i="72" s="1"/>
  <c r="D617" i="72"/>
  <c r="E617" i="72" s="1"/>
  <c r="D618" i="72"/>
  <c r="E618" i="72" s="1"/>
  <c r="D619" i="72"/>
  <c r="E619" i="72" s="1"/>
  <c r="D620" i="72"/>
  <c r="E620" i="72" s="1"/>
  <c r="D621" i="72"/>
  <c r="E621" i="72" s="1"/>
  <c r="D622" i="72"/>
  <c r="E622" i="72" s="1"/>
  <c r="D623" i="72"/>
  <c r="E623" i="72" s="1"/>
  <c r="D624" i="72"/>
  <c r="E624" i="72" s="1"/>
  <c r="D625" i="72"/>
  <c r="E625" i="72" s="1"/>
  <c r="D626" i="72"/>
  <c r="E626" i="72" s="1"/>
  <c r="D627" i="72"/>
  <c r="E627" i="72" s="1"/>
  <c r="D628" i="72"/>
  <c r="E628" i="72" s="1"/>
  <c r="D629" i="72"/>
  <c r="E629" i="72" s="1"/>
  <c r="D630" i="72"/>
  <c r="E630" i="72" s="1"/>
  <c r="D631" i="72"/>
  <c r="E631" i="72" s="1"/>
  <c r="D632" i="72"/>
  <c r="E632" i="72" s="1"/>
  <c r="D633" i="72"/>
  <c r="E633" i="72" s="1"/>
  <c r="D634" i="72"/>
  <c r="E634" i="72" s="1"/>
  <c r="D635" i="72"/>
  <c r="E635" i="72" s="1"/>
  <c r="D636" i="72"/>
  <c r="E636" i="72" s="1"/>
  <c r="D637" i="72"/>
  <c r="E637" i="72" s="1"/>
  <c r="D638" i="72"/>
  <c r="E638" i="72" s="1"/>
  <c r="D639" i="72"/>
  <c r="E639" i="72" s="1"/>
  <c r="D640" i="72"/>
  <c r="E640" i="72" s="1"/>
  <c r="D641" i="72"/>
  <c r="E641" i="72" s="1"/>
  <c r="D642" i="72"/>
  <c r="E642" i="72" s="1"/>
  <c r="D643" i="72"/>
  <c r="E643" i="72" s="1"/>
  <c r="D644" i="72"/>
  <c r="E644" i="72" s="1"/>
  <c r="D645" i="72"/>
  <c r="E645" i="72" s="1"/>
  <c r="D646" i="72"/>
  <c r="E646" i="72" s="1"/>
  <c r="D647" i="72"/>
  <c r="E647" i="72" s="1"/>
  <c r="D648" i="72"/>
  <c r="E648" i="72" s="1"/>
  <c r="D649" i="72"/>
  <c r="E649" i="72" s="1"/>
  <c r="D650" i="72"/>
  <c r="E650" i="72" s="1"/>
  <c r="D651" i="72"/>
  <c r="E651" i="72" s="1"/>
  <c r="D652" i="72"/>
  <c r="E652" i="72" s="1"/>
  <c r="D653" i="72"/>
  <c r="E653" i="72" s="1"/>
  <c r="D654" i="72"/>
  <c r="E654" i="72" s="1"/>
  <c r="D655" i="72"/>
  <c r="E655" i="72" s="1"/>
  <c r="D656" i="72"/>
  <c r="E656" i="72" s="1"/>
  <c r="D657" i="72"/>
  <c r="E657" i="72" s="1"/>
  <c r="D658" i="72"/>
  <c r="E658" i="72" s="1"/>
  <c r="D659" i="72"/>
  <c r="E659" i="72" s="1"/>
  <c r="D660" i="72"/>
  <c r="E660" i="72" s="1"/>
  <c r="D661" i="72"/>
  <c r="E661" i="72" s="1"/>
  <c r="D662" i="72"/>
  <c r="E662" i="72" s="1"/>
  <c r="D663" i="72"/>
  <c r="E663" i="72" s="1"/>
  <c r="D664" i="72"/>
  <c r="E664" i="72" s="1"/>
  <c r="D665" i="72"/>
  <c r="E665" i="72" s="1"/>
  <c r="D666" i="72"/>
  <c r="E666" i="72" s="1"/>
  <c r="D667" i="72"/>
  <c r="E667" i="72" s="1"/>
  <c r="D668" i="72"/>
  <c r="E668" i="72" s="1"/>
  <c r="D669" i="72"/>
  <c r="E669" i="72" s="1"/>
  <c r="D670" i="72"/>
  <c r="E670" i="72" s="1"/>
  <c r="D671" i="72"/>
  <c r="E671" i="72" s="1"/>
  <c r="D672" i="72"/>
  <c r="E672" i="72" s="1"/>
  <c r="D673" i="72"/>
  <c r="E673" i="72" s="1"/>
  <c r="D674" i="72"/>
  <c r="E674" i="72" s="1"/>
  <c r="D675" i="72"/>
  <c r="E675" i="72" s="1"/>
  <c r="D676" i="72"/>
  <c r="E676" i="72" s="1"/>
  <c r="D677" i="72"/>
  <c r="E677" i="72" s="1"/>
  <c r="D678" i="72"/>
  <c r="E678" i="72" s="1"/>
  <c r="D679" i="72"/>
  <c r="E679" i="72" s="1"/>
  <c r="D680" i="72"/>
  <c r="E680" i="72" s="1"/>
  <c r="D681" i="72"/>
  <c r="E681" i="72" s="1"/>
  <c r="D682" i="72"/>
  <c r="E682" i="72" s="1"/>
  <c r="D683" i="72"/>
  <c r="E683" i="72" s="1"/>
  <c r="D684" i="72"/>
  <c r="E684" i="72" s="1"/>
  <c r="D685" i="72"/>
  <c r="E685" i="72" s="1"/>
  <c r="D686" i="72"/>
  <c r="E686" i="72" s="1"/>
  <c r="D687" i="72"/>
  <c r="E687" i="72" s="1"/>
  <c r="D688" i="72"/>
  <c r="E688" i="72" s="1"/>
  <c r="D689" i="72"/>
  <c r="E689" i="72" s="1"/>
  <c r="D690" i="72"/>
  <c r="E690" i="72" s="1"/>
  <c r="D691" i="72"/>
  <c r="E691" i="72" s="1"/>
  <c r="D692" i="72"/>
  <c r="E692" i="72" s="1"/>
  <c r="D693" i="72"/>
  <c r="E693" i="72" s="1"/>
  <c r="D694" i="72"/>
  <c r="E694" i="72" s="1"/>
  <c r="D695" i="72"/>
  <c r="E695" i="72" s="1"/>
  <c r="D696" i="72"/>
  <c r="E696" i="72" s="1"/>
  <c r="D697" i="72"/>
  <c r="E697" i="72" s="1"/>
  <c r="D698" i="72"/>
  <c r="E698" i="72" s="1"/>
  <c r="D699" i="72"/>
  <c r="E699" i="72" s="1"/>
  <c r="D700" i="72"/>
  <c r="E700" i="72" s="1"/>
  <c r="D701" i="72"/>
  <c r="E701" i="72" s="1"/>
  <c r="D702" i="72"/>
  <c r="E702" i="72" s="1"/>
  <c r="D703" i="72"/>
  <c r="E703" i="72" s="1"/>
  <c r="D704" i="72"/>
  <c r="E704" i="72" s="1"/>
  <c r="D705" i="72"/>
  <c r="E705" i="72" s="1"/>
  <c r="D706" i="72"/>
  <c r="E706" i="72" s="1"/>
  <c r="D707" i="72"/>
  <c r="E707" i="72" s="1"/>
  <c r="D708" i="72"/>
  <c r="E708" i="72" s="1"/>
  <c r="D709" i="72"/>
  <c r="E709" i="72" s="1"/>
  <c r="D710" i="72"/>
  <c r="E710" i="72" s="1"/>
  <c r="D711" i="72"/>
  <c r="E711" i="72" s="1"/>
  <c r="D712" i="72"/>
  <c r="E712" i="72" s="1"/>
  <c r="D713" i="72"/>
  <c r="E713" i="72" s="1"/>
  <c r="D714" i="72"/>
  <c r="E714" i="72" s="1"/>
  <c r="D715" i="72"/>
  <c r="E715" i="72" s="1"/>
  <c r="D716" i="72"/>
  <c r="E716" i="72" s="1"/>
  <c r="D717" i="72"/>
  <c r="E717" i="72" s="1"/>
  <c r="D718" i="72"/>
  <c r="E718" i="72" s="1"/>
  <c r="D719" i="72"/>
  <c r="E719" i="72" s="1"/>
  <c r="D720" i="72"/>
  <c r="E720" i="72" s="1"/>
  <c r="D721" i="72"/>
  <c r="E721" i="72" s="1"/>
  <c r="D722" i="72"/>
  <c r="E722" i="72" s="1"/>
  <c r="D723" i="72"/>
  <c r="E723" i="72" s="1"/>
  <c r="D724" i="72"/>
  <c r="E724" i="72" s="1"/>
  <c r="D725" i="72"/>
  <c r="E725" i="72" s="1"/>
  <c r="D726" i="72"/>
  <c r="E726" i="72" s="1"/>
  <c r="D727" i="72"/>
  <c r="E727" i="72" s="1"/>
  <c r="D728" i="72"/>
  <c r="E728" i="72" s="1"/>
  <c r="D729" i="72"/>
  <c r="E729" i="72" s="1"/>
  <c r="D730" i="72"/>
  <c r="E730" i="72" s="1"/>
  <c r="D731" i="72"/>
  <c r="E731" i="72" s="1"/>
  <c r="D732" i="72"/>
  <c r="E732" i="72" s="1"/>
  <c r="D733" i="72"/>
  <c r="E733" i="72" s="1"/>
  <c r="D734" i="72"/>
  <c r="E734" i="72" s="1"/>
  <c r="D735" i="72"/>
  <c r="E735" i="72" s="1"/>
  <c r="D736" i="72"/>
  <c r="E736" i="72" s="1"/>
  <c r="D737" i="72"/>
  <c r="E737" i="72" s="1"/>
  <c r="D738" i="72"/>
  <c r="E738" i="72" s="1"/>
  <c r="D739" i="72"/>
  <c r="E739" i="72" s="1"/>
  <c r="D740" i="72"/>
  <c r="E740" i="72" s="1"/>
  <c r="D741" i="72"/>
  <c r="E741" i="72" s="1"/>
  <c r="D742" i="72"/>
  <c r="E742" i="72" s="1"/>
  <c r="D743" i="72"/>
  <c r="E743" i="72" s="1"/>
  <c r="D744" i="72"/>
  <c r="E744" i="72" s="1"/>
  <c r="D745" i="72"/>
  <c r="E745" i="72" s="1"/>
  <c r="D746" i="72"/>
  <c r="E746" i="72" s="1"/>
  <c r="D747" i="72"/>
  <c r="E747" i="72" s="1"/>
  <c r="D748" i="72"/>
  <c r="E748" i="72" s="1"/>
  <c r="D749" i="72"/>
  <c r="E749" i="72" s="1"/>
  <c r="D750" i="72"/>
  <c r="E750" i="72" s="1"/>
  <c r="D751" i="72"/>
  <c r="E751" i="72" s="1"/>
  <c r="D752" i="72"/>
  <c r="E752" i="72" s="1"/>
  <c r="D753" i="72"/>
  <c r="E753" i="72" s="1"/>
  <c r="D754" i="72"/>
  <c r="E754" i="72" s="1"/>
  <c r="D755" i="72"/>
  <c r="E755" i="72" s="1"/>
  <c r="D756" i="72"/>
  <c r="E756" i="72" s="1"/>
  <c r="D757" i="72"/>
  <c r="E757" i="72" s="1"/>
  <c r="D758" i="72"/>
  <c r="E758" i="72" s="1"/>
  <c r="D759" i="72"/>
  <c r="E759" i="72" s="1"/>
  <c r="D760" i="72"/>
  <c r="E760" i="72" s="1"/>
  <c r="D761" i="72"/>
  <c r="E761" i="72" s="1"/>
  <c r="D762" i="72"/>
  <c r="E762" i="72" s="1"/>
  <c r="D763" i="72"/>
  <c r="E763" i="72" s="1"/>
  <c r="D764" i="72"/>
  <c r="E764" i="72" s="1"/>
  <c r="D765" i="72"/>
  <c r="E765" i="72" s="1"/>
  <c r="D766" i="72"/>
  <c r="E766" i="72" s="1"/>
  <c r="D767" i="72"/>
  <c r="E767" i="72" s="1"/>
  <c r="D768" i="72"/>
  <c r="E768" i="72" s="1"/>
  <c r="D769" i="72"/>
  <c r="E769" i="72" s="1"/>
  <c r="D770" i="72"/>
  <c r="E770" i="72" s="1"/>
  <c r="D771" i="72"/>
  <c r="E771" i="72" s="1"/>
  <c r="D772" i="72"/>
  <c r="E772" i="72" s="1"/>
  <c r="D773" i="72"/>
  <c r="E773" i="72" s="1"/>
  <c r="D774" i="72"/>
  <c r="E774" i="72" s="1"/>
  <c r="D775" i="72"/>
  <c r="E775" i="72" s="1"/>
  <c r="D776" i="72"/>
  <c r="E776" i="72" s="1"/>
  <c r="D777" i="72"/>
  <c r="E777" i="72" s="1"/>
  <c r="D778" i="72"/>
  <c r="E778" i="72" s="1"/>
  <c r="D779" i="72"/>
  <c r="E779" i="72" s="1"/>
  <c r="D780" i="72"/>
  <c r="E780" i="72" s="1"/>
  <c r="D781" i="72"/>
  <c r="E781" i="72" s="1"/>
  <c r="D782" i="72"/>
  <c r="E782" i="72" s="1"/>
  <c r="D783" i="72"/>
  <c r="E783" i="72" s="1"/>
  <c r="D784" i="72"/>
  <c r="E784" i="72" s="1"/>
  <c r="D785" i="72"/>
  <c r="E785" i="72" s="1"/>
  <c r="D786" i="72"/>
  <c r="E786" i="72" s="1"/>
  <c r="D787" i="72"/>
  <c r="E787" i="72" s="1"/>
  <c r="D788" i="72"/>
  <c r="E788" i="72" s="1"/>
  <c r="D789" i="72"/>
  <c r="E789" i="72" s="1"/>
  <c r="D790" i="72"/>
  <c r="E790" i="72" s="1"/>
  <c r="D791" i="72"/>
  <c r="E791" i="72" s="1"/>
  <c r="D792" i="72"/>
  <c r="E792" i="72" s="1"/>
  <c r="D793" i="72"/>
  <c r="E793" i="72" s="1"/>
  <c r="D794" i="72"/>
  <c r="E794" i="72" s="1"/>
  <c r="D795" i="72"/>
  <c r="E795" i="72" s="1"/>
  <c r="D796" i="72"/>
  <c r="E796" i="72" s="1"/>
  <c r="D797" i="72"/>
  <c r="E797" i="72" s="1"/>
  <c r="D798" i="72"/>
  <c r="E798" i="72" s="1"/>
  <c r="D799" i="72"/>
  <c r="E799" i="72" s="1"/>
  <c r="D800" i="72"/>
  <c r="E800" i="72" s="1"/>
  <c r="D801" i="72"/>
  <c r="E801" i="72" s="1"/>
  <c r="D802" i="72"/>
  <c r="E802" i="72" s="1"/>
  <c r="D803" i="72"/>
  <c r="E803" i="72" s="1"/>
  <c r="D804" i="72"/>
  <c r="E804" i="72" s="1"/>
  <c r="D805" i="72"/>
  <c r="E805" i="72" s="1"/>
  <c r="D806" i="72"/>
  <c r="E806" i="72" s="1"/>
  <c r="D807" i="72"/>
  <c r="E807" i="72" s="1"/>
  <c r="D808" i="72"/>
  <c r="E808" i="72" s="1"/>
  <c r="D809" i="72"/>
  <c r="E809" i="72" s="1"/>
  <c r="D810" i="72"/>
  <c r="E810" i="72" s="1"/>
  <c r="D811" i="72"/>
  <c r="E811" i="72" s="1"/>
  <c r="D812" i="72"/>
  <c r="E812" i="72" s="1"/>
  <c r="D813" i="72"/>
  <c r="E813" i="72" s="1"/>
  <c r="D814" i="72"/>
  <c r="E814" i="72" s="1"/>
  <c r="D815" i="72"/>
  <c r="E815" i="72" s="1"/>
  <c r="D816" i="72"/>
  <c r="E816" i="72" s="1"/>
  <c r="D817" i="72"/>
  <c r="E817" i="72" s="1"/>
  <c r="D818" i="72"/>
  <c r="E818" i="72" s="1"/>
  <c r="D819" i="72"/>
  <c r="E819" i="72" s="1"/>
  <c r="D820" i="72"/>
  <c r="E820" i="72" s="1"/>
  <c r="D821" i="72"/>
  <c r="E821" i="72" s="1"/>
  <c r="D822" i="72"/>
  <c r="E822" i="72" s="1"/>
  <c r="D823" i="72"/>
  <c r="E823" i="72" s="1"/>
  <c r="D824" i="72"/>
  <c r="E824" i="72" s="1"/>
  <c r="D825" i="72"/>
  <c r="E825" i="72" s="1"/>
  <c r="D826" i="72"/>
  <c r="E826" i="72" s="1"/>
  <c r="D827" i="72"/>
  <c r="E827" i="72" s="1"/>
  <c r="D828" i="72"/>
  <c r="E828" i="72" s="1"/>
  <c r="D829" i="72"/>
  <c r="E829" i="72" s="1"/>
  <c r="D830" i="72"/>
  <c r="E830" i="72" s="1"/>
  <c r="D831" i="72"/>
  <c r="E831" i="72" s="1"/>
  <c r="D832" i="72"/>
  <c r="E832" i="72" s="1"/>
  <c r="D833" i="72"/>
  <c r="E833" i="72" s="1"/>
  <c r="D834" i="72"/>
  <c r="E834" i="72" s="1"/>
  <c r="D835" i="72"/>
  <c r="E835" i="72" s="1"/>
  <c r="D836" i="72"/>
  <c r="E836" i="72" s="1"/>
  <c r="D837" i="72"/>
  <c r="E837" i="72" s="1"/>
  <c r="D838" i="72"/>
  <c r="E838" i="72" s="1"/>
  <c r="D839" i="72"/>
  <c r="E839" i="72" s="1"/>
  <c r="D840" i="72"/>
  <c r="E840" i="72" s="1"/>
  <c r="D841" i="72"/>
  <c r="E841" i="72" s="1"/>
  <c r="D842" i="72"/>
  <c r="E842" i="72" s="1"/>
  <c r="D843" i="72"/>
  <c r="E843" i="72" s="1"/>
  <c r="D844" i="72"/>
  <c r="E844" i="72" s="1"/>
  <c r="D845" i="72"/>
  <c r="E845" i="72" s="1"/>
  <c r="D846" i="72"/>
  <c r="E846" i="72" s="1"/>
  <c r="D847" i="72"/>
  <c r="E847" i="72" s="1"/>
  <c r="D848" i="72"/>
  <c r="E848" i="72" s="1"/>
  <c r="D849" i="72"/>
  <c r="E849" i="72" s="1"/>
  <c r="D850" i="72"/>
  <c r="E850" i="72" s="1"/>
  <c r="D851" i="72"/>
  <c r="E851" i="72" s="1"/>
  <c r="D852" i="72"/>
  <c r="E852" i="72" s="1"/>
  <c r="D853" i="72"/>
  <c r="E853" i="72" s="1"/>
  <c r="D854" i="72"/>
  <c r="E854" i="72" s="1"/>
  <c r="D855" i="72"/>
  <c r="E855" i="72" s="1"/>
  <c r="D856" i="72"/>
  <c r="E856" i="72" s="1"/>
  <c r="D857" i="72"/>
  <c r="E857" i="72" s="1"/>
  <c r="D858" i="72"/>
  <c r="E858" i="72" s="1"/>
  <c r="D859" i="72"/>
  <c r="E859" i="72" s="1"/>
  <c r="D860" i="72"/>
  <c r="E860" i="72" s="1"/>
  <c r="D861" i="72"/>
  <c r="E861" i="72" s="1"/>
  <c r="D862" i="72"/>
  <c r="E862" i="72" s="1"/>
  <c r="D863" i="72"/>
  <c r="E863" i="72" s="1"/>
  <c r="D864" i="72"/>
  <c r="E864" i="72" s="1"/>
  <c r="D865" i="72"/>
  <c r="E865" i="72" s="1"/>
  <c r="D866" i="72"/>
  <c r="E866" i="72" s="1"/>
  <c r="D867" i="72"/>
  <c r="E867" i="72" s="1"/>
  <c r="D868" i="72"/>
  <c r="E868" i="72" s="1"/>
  <c r="D869" i="72"/>
  <c r="E869" i="72" s="1"/>
  <c r="D870" i="72"/>
  <c r="E870" i="72" s="1"/>
  <c r="D871" i="72"/>
  <c r="E871" i="72" s="1"/>
  <c r="D872" i="72"/>
  <c r="E872" i="72" s="1"/>
  <c r="D873" i="72"/>
  <c r="E873" i="72" s="1"/>
  <c r="D874" i="72"/>
  <c r="E874" i="72" s="1"/>
  <c r="D875" i="72"/>
  <c r="E875" i="72" s="1"/>
  <c r="D876" i="72"/>
  <c r="E876" i="72" s="1"/>
  <c r="D877" i="72"/>
  <c r="E877" i="72" s="1"/>
  <c r="D878" i="72"/>
  <c r="E878" i="72" s="1"/>
  <c r="D879" i="72"/>
  <c r="E879" i="72" s="1"/>
  <c r="D880" i="72"/>
  <c r="E880" i="72" s="1"/>
  <c r="D881" i="72"/>
  <c r="E881" i="72" s="1"/>
  <c r="D882" i="72"/>
  <c r="E882" i="72" s="1"/>
  <c r="D883" i="72"/>
  <c r="E883" i="72" s="1"/>
  <c r="D884" i="72"/>
  <c r="E884" i="72" s="1"/>
  <c r="D885" i="72"/>
  <c r="E885" i="72" s="1"/>
  <c r="D886" i="72"/>
  <c r="E886" i="72" s="1"/>
  <c r="D887" i="72"/>
  <c r="E887" i="72" s="1"/>
  <c r="D888" i="72"/>
  <c r="E888" i="72" s="1"/>
  <c r="D889" i="72"/>
  <c r="E889" i="72" s="1"/>
  <c r="D890" i="72"/>
  <c r="E890" i="72" s="1"/>
  <c r="D891" i="72"/>
  <c r="E891" i="72" s="1"/>
  <c r="D892" i="72"/>
  <c r="E892" i="72" s="1"/>
  <c r="D893" i="72"/>
  <c r="E893" i="72" s="1"/>
  <c r="D894" i="72"/>
  <c r="E894" i="72" s="1"/>
  <c r="D895" i="72"/>
  <c r="E895" i="72" s="1"/>
  <c r="D896" i="72"/>
  <c r="E896" i="72" s="1"/>
  <c r="D897" i="72"/>
  <c r="E897" i="72" s="1"/>
  <c r="D898" i="72"/>
  <c r="E898" i="72" s="1"/>
  <c r="D899" i="72"/>
  <c r="E899" i="72" s="1"/>
  <c r="D900" i="72"/>
  <c r="E900" i="72" s="1"/>
  <c r="D901" i="72"/>
  <c r="E901" i="72" s="1"/>
  <c r="D902" i="72"/>
  <c r="E902" i="72" s="1"/>
  <c r="D903" i="72"/>
  <c r="E903" i="72" s="1"/>
  <c r="D904" i="72"/>
  <c r="E904" i="72" s="1"/>
  <c r="D905" i="72"/>
  <c r="E905" i="72" s="1"/>
  <c r="D906" i="72"/>
  <c r="E906" i="72" s="1"/>
  <c r="D907" i="72"/>
  <c r="E907" i="72" s="1"/>
  <c r="D908" i="72"/>
  <c r="E908" i="72" s="1"/>
  <c r="D38" i="71"/>
  <c r="C2" i="71"/>
  <c r="D2" i="71" s="1"/>
  <c r="C3" i="71"/>
  <c r="D3" i="71" s="1"/>
  <c r="C4" i="71"/>
  <c r="D4" i="71" s="1"/>
  <c r="C5" i="71"/>
  <c r="D5" i="71" s="1"/>
  <c r="C6" i="71"/>
  <c r="D6" i="71" s="1"/>
  <c r="C7" i="71"/>
  <c r="D7" i="71" s="1"/>
  <c r="C8" i="71"/>
  <c r="D8" i="71" s="1"/>
  <c r="C9" i="71"/>
  <c r="D9" i="71" s="1"/>
  <c r="C10" i="71"/>
  <c r="D10" i="71" s="1"/>
  <c r="C11" i="71"/>
  <c r="D11" i="71" s="1"/>
  <c r="C12" i="71"/>
  <c r="D12" i="71" s="1"/>
  <c r="C13" i="71"/>
  <c r="D13" i="71" s="1"/>
  <c r="C14" i="71"/>
  <c r="D14" i="71" s="1"/>
  <c r="C15" i="71"/>
  <c r="D15" i="71" s="1"/>
  <c r="C16" i="71"/>
  <c r="D16" i="71" s="1"/>
  <c r="C17" i="71"/>
  <c r="D17" i="71" s="1"/>
  <c r="C18" i="71"/>
  <c r="D18" i="71" s="1"/>
  <c r="C19" i="71"/>
  <c r="D19" i="71" s="1"/>
  <c r="C20" i="71"/>
  <c r="D20" i="71" s="1"/>
  <c r="C21" i="71"/>
  <c r="D21" i="71" s="1"/>
  <c r="C22" i="71"/>
  <c r="D22" i="71" s="1"/>
  <c r="C23" i="71"/>
  <c r="D23" i="71" s="1"/>
  <c r="C24" i="71"/>
  <c r="D24" i="71" s="1"/>
  <c r="C25" i="71"/>
  <c r="D25" i="71" s="1"/>
  <c r="C26" i="71"/>
  <c r="D26" i="71" s="1"/>
  <c r="C27" i="71"/>
  <c r="D27" i="71" s="1"/>
  <c r="C28" i="71"/>
  <c r="D28" i="71" s="1"/>
  <c r="C29" i="71"/>
  <c r="D29" i="71" s="1"/>
  <c r="C30" i="71"/>
  <c r="D30" i="71" s="1"/>
  <c r="C31" i="71"/>
  <c r="D31" i="71" s="1"/>
  <c r="C32" i="71"/>
  <c r="D32" i="71" s="1"/>
  <c r="C33" i="71"/>
  <c r="D33" i="71" s="1"/>
  <c r="C34" i="71"/>
  <c r="D34" i="71" s="1"/>
  <c r="C35" i="71"/>
  <c r="D35" i="71" s="1"/>
  <c r="C36" i="71"/>
  <c r="D36" i="71" s="1"/>
  <c r="C37" i="71"/>
  <c r="D37" i="71" s="1"/>
  <c r="C38" i="71"/>
  <c r="C39" i="71"/>
  <c r="D39" i="71" s="1"/>
  <c r="C40" i="71"/>
  <c r="D40" i="71" s="1"/>
  <c r="C41" i="71"/>
  <c r="D41" i="71" s="1"/>
  <c r="C42" i="71"/>
  <c r="D42" i="71" s="1"/>
  <c r="C43" i="71"/>
  <c r="D43" i="71" s="1"/>
  <c r="C44" i="71"/>
  <c r="D44" i="71" s="1"/>
  <c r="C45" i="71"/>
  <c r="D45" i="71" s="1"/>
  <c r="C46" i="71"/>
  <c r="D46" i="71" s="1"/>
  <c r="C47" i="71"/>
  <c r="D47" i="71" s="1"/>
  <c r="C48" i="71"/>
  <c r="D48" i="71" s="1"/>
  <c r="C49" i="71"/>
  <c r="D49" i="71" s="1"/>
  <c r="C50" i="71"/>
  <c r="D50" i="71" s="1"/>
  <c r="C51" i="71"/>
  <c r="D51" i="71" s="1"/>
  <c r="C52" i="71"/>
  <c r="D52" i="71" s="1"/>
  <c r="C53" i="71"/>
  <c r="D53" i="71" s="1"/>
  <c r="C54" i="71"/>
  <c r="D54" i="71" s="1"/>
  <c r="L5" i="71" l="1"/>
  <c r="E8" i="72"/>
  <c r="L3" i="71"/>
  <c r="E2" i="72"/>
  <c r="L6" i="71"/>
  <c r="L4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<sst xmlns="http://schemas.openxmlformats.org/spreadsheetml/2006/main" count="1342" uniqueCount="205">
  <si>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</si>
  <si>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</si>
  <si>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</si>
  <si>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</si>
  <si>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</si>
  <si>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</si>
  <si>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</si>
  <si>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</si>
  <si>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</si>
  <si>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</si>
  <si>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</si>
  <si>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</si>
  <si>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</si>
  <si>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</si>
  <si>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</si>
  <si>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</si>
  <si>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</si>
  <si>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</si>
  <si>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</si>
  <si>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</si>
  <si>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</si>
  <si>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</si>
  <si>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</si>
  <si>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</si>
  <si>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</si>
  <si>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</si>
  <si>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</si>
  <si>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</si>
  <si>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</si>
  <si>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</si>
  <si>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</si>
  <si>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</si>
  <si>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</si>
  <si>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</si>
  <si>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</si>
  <si>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</si>
  <si>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</si>
  <si>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</si>
  <si>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</si>
  <si>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</si>
  <si>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</si>
  <si>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</si>
  <si>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</si>
  <si>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</si>
  <si>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</si>
  <si>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</si>
  <si>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</si>
  <si>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</si>
  <si>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</si>
  <si>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</si>
  <si>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</si>
  <si>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</si>
  <si>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</si>
  <si>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</si>
  <si>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</si>
  <si>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</si>
  <si>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</si>
  <si>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</si>
  <si>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</si>
  <si>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</si>
  <si>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</si>
  <si>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</si>
  <si>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</si>
  <si>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</si>
  <si>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</si>
  <si>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</si>
  <si>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</si>
  <si>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</si>
  <si>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</si>
  <si>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</si>
  <si>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</si>
  <si>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</si>
  <si>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</si>
  <si>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</si>
  <si>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</si>
  <si>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</si>
  <si>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</si>
  <si>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</si>
  <si>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</si>
  <si>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</si>
  <si>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</si>
  <si>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</si>
  <si>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</si>
  <si>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</si>
  <si>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</si>
  <si>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</si>
  <si>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</si>
  <si>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</si>
  <si>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</si>
  <si>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</si>
  <si>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</si>
  <si>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</si>
  <si>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</si>
  <si>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</si>
  <si>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</si>
  <si>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</si>
  <si>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</si>
  <si>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</si>
  <si>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</si>
  <si>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</si>
  <si>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</si>
  <si>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</si>
  <si>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</si>
  <si>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</si>
  <si>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</si>
  <si>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</si>
  <si>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</si>
  <si>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</si>
  <si>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</si>
  <si>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</si>
  <si>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</si>
  <si>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</si>
  <si>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</si>
  <si>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</si>
  <si>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</si>
  <si>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 MID</t>
  </si>
  <si>
    <t>LEN CLID</t>
  </si>
  <si>
    <t>GEO ID</t>
  </si>
  <si>
    <t>GEO NAME</t>
  </si>
  <si>
    <t>NAM</t>
  </si>
  <si>
    <t>EMEA</t>
  </si>
  <si>
    <t>VOLUME</t>
  </si>
  <si>
    <t>LATAM</t>
  </si>
  <si>
    <t>APAC</t>
  </si>
  <si>
    <t>QUARTER</t>
  </si>
  <si>
    <t>Row Labels</t>
  </si>
  <si>
    <t>Grand Total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</si>
  <si>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</si>
  <si>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</si>
  <si>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</si>
  <si>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</si>
  <si>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</si>
  <si>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</si>
  <si>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</si>
  <si>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</si>
  <si>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</si>
  <si>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</si>
  <si>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</si>
  <si>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</si>
  <si>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</si>
  <si>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</si>
  <si>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</si>
  <si>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</si>
  <si>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</si>
  <si>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Sum of Vol</t>
  </si>
  <si>
    <t>Column Labels</t>
  </si>
  <si>
    <t>2021</t>
  </si>
  <si>
    <t>2020 Total</t>
  </si>
  <si>
    <t>2021 Total</t>
  </si>
  <si>
    <t>Qtr1 Total</t>
  </si>
  <si>
    <t>Qtr2 Total</t>
  </si>
  <si>
    <t>Qtr3 Total</t>
  </si>
  <si>
    <t>Qtr4 Total</t>
  </si>
  <si>
    <t>Q2 2021</t>
  </si>
  <si>
    <t>Q2 2020</t>
  </si>
  <si>
    <t>%</t>
  </si>
  <si>
    <t>Q1 2020 -Q1 2021 increese</t>
  </si>
  <si>
    <t>Q2 2020 -Q2 2021 increese</t>
  </si>
  <si>
    <t>2020 Q1-Q2 DIFFERENCE</t>
  </si>
  <si>
    <t>2021Q1-Q2 DIFFERENCE</t>
  </si>
  <si>
    <t>Q1 2020 VOLUME</t>
  </si>
  <si>
    <t>Q1 2021 VOLUME</t>
  </si>
  <si>
    <t xml:space="preserve"> </t>
  </si>
  <si>
    <t xml:space="preserve">expected Q2 </t>
  </si>
  <si>
    <t>real</t>
  </si>
  <si>
    <t xml:space="preserve">difference </t>
  </si>
  <si>
    <t>Forcasting based on Q1 result</t>
  </si>
  <si>
    <t>no of clind</t>
  </si>
  <si>
    <t>Q1 2020</t>
  </si>
  <si>
    <t>Q1 2021</t>
  </si>
  <si>
    <t>LATM</t>
  </si>
  <si>
    <t>Q3 2020</t>
  </si>
  <si>
    <t>Q4 2020</t>
  </si>
  <si>
    <t>APAC Total</t>
  </si>
  <si>
    <t>EMEA Total</t>
  </si>
  <si>
    <t xml:space="preserve">  Total</t>
  </si>
  <si>
    <t>NAM Total</t>
  </si>
  <si>
    <t>AVG Volume Per Clind</t>
  </si>
  <si>
    <t>Q2 avg volume comparison</t>
  </si>
  <si>
    <t>difference</t>
  </si>
  <si>
    <t>Total</t>
  </si>
  <si>
    <t>Region</t>
  </si>
  <si>
    <t>Volume</t>
  </si>
  <si>
    <t>Prior year</t>
  </si>
  <si>
    <t>% Change</t>
  </si>
  <si>
    <t>Q2 Customers</t>
  </si>
  <si>
    <t>Q2 Volume</t>
  </si>
  <si>
    <t>TOTAL</t>
  </si>
  <si>
    <t>Q2 YoY</t>
  </si>
  <si>
    <t>Growth</t>
  </si>
  <si>
    <t>H1 YoY</t>
  </si>
  <si>
    <t>Customer</t>
  </si>
  <si>
    <t>Avg Volume/Customer</t>
  </si>
  <si>
    <t>Q1 YoY</t>
  </si>
  <si>
    <t>YoY GROWTH</t>
  </si>
  <si>
    <t xml:space="preserve">Q1 Growth  </t>
  </si>
  <si>
    <t xml:space="preserve">Q2 Growth </t>
  </si>
  <si>
    <t>Q1 %</t>
  </si>
  <si>
    <t>Q2 %</t>
  </si>
  <si>
    <t>YoY Volume Growth</t>
  </si>
  <si>
    <t>Q2 2021 Widget INC. Overview</t>
  </si>
  <si>
    <t>Key Notes</t>
  </si>
  <si>
    <t>LATM shows no increese involume in Q2 ,because 2 clients left the region in Q2 it makes 7k volume decline .</t>
  </si>
  <si>
    <t>4 new clients in Q1 2021 compare to Q1 2020 it makes 4% YoY growth,No new clients In Q2 2021 and it  slowed down the growth .</t>
  </si>
  <si>
    <t>Q2 YoY growth slowed down from Q1 growth of 4% down to 2.7%.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</si>
</sst>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,&quot;k&quot;"/>
    <numFmt numFmtId="167" formatCode="0.0"/>
    <numFmt numFmtId="168" formatCode="0.0000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14" fontId="0" fillId="0" borderId="0" xfId="0" applyNumberFormat="1" applyAlignment="1">
      <alignment horizontal="left" wrapText="1" indent="2"/>
    </xf>
    <xf numFmtId="0" fontId="0" fillId="0" borderId="0" xfId="0" applyNumberFormat="1">
      <alignment wrapText="1"/>
    </xf>
    <xf numFmtId="0" fontId="1" fillId="0" borderId="0" xfId="0" applyFont="1">
      <alignment wrapText="1"/>
    </xf>
    <xf numFmtId="165" fontId="0" fillId="0" borderId="0" xfId="3" applyNumberFormat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>
      <alignment wrapText="1"/>
    </xf>
    <xf numFmtId="0" fontId="4" fillId="0" borderId="1" xfId="0" applyFont="1" applyBorder="1">
      <alignment wrapText="1"/>
    </xf>
    <xf numFmtId="0" fontId="4" fillId="0" borderId="2" xfId="0" applyFont="1" applyBorder="1">
      <alignment wrapText="1"/>
    </xf>
    <xf numFmtId="0" fontId="5" fillId="0" borderId="2" xfId="0" applyFont="1" applyBorder="1">
      <alignment wrapText="1"/>
    </xf>
    <xf numFmtId="0" fontId="4" fillId="0" borderId="3" xfId="0" applyFont="1" applyBorder="1">
      <alignment wrapText="1"/>
    </xf>
    <xf numFmtId="0" fontId="0" fillId="0" borderId="1" xfId="0" applyBorder="1">
      <alignment wrapText="1"/>
    </xf>
    <xf numFmtId="0" fontId="4" fillId="0" borderId="4" xfId="0" applyFont="1" applyBorder="1">
      <alignment wrapText="1"/>
    </xf>
    <xf numFmtId="0" fontId="0" fillId="0" borderId="0" xfId="0" applyAlignment="1">
      <alignment horizontal="centerContinuous" wrapText="1"/>
    </xf>
    <xf numFmtId="0" fontId="4" fillId="4" borderId="0" xfId="0" applyFont="1" applyFill="1" applyAlignment="1">
      <alignment horizontal="centerContinuous" wrapText="1"/>
    </xf>
    <xf numFmtId="0" fontId="0" fillId="4" borderId="0" xfId="0" applyFill="1" applyAlignment="1">
      <alignment horizontal="centerContinuous" wrapText="1"/>
    </xf>
    <xf numFmtId="0" fontId="9" fillId="4" borderId="0" xfId="0" applyFont="1" applyFill="1" applyAlignment="1">
      <alignment horizontal="left" wrapText="1"/>
    </xf>
    <xf numFmtId="166" fontId="9" fillId="4" borderId="0" xfId="0" applyNumberFormat="1" applyFont="1" applyFill="1" applyAlignment="1">
      <alignment horizontal="center" vertical="center" wrapText="1"/>
    </xf>
    <xf numFmtId="165" fontId="9" fillId="4" borderId="0" xfId="3" applyNumberFormat="1" applyFont="1" applyFill="1" applyAlignment="1">
      <alignment horizontal="centerContinuous" wrapText="1"/>
    </xf>
    <xf numFmtId="166" fontId="11" fillId="4" borderId="0" xfId="0" applyNumberFormat="1" applyFont="1" applyFill="1" applyAlignment="1">
      <alignment horizontal="centerContinuous" vertical="center" wrapText="1"/>
    </xf>
    <xf numFmtId="0" fontId="10" fillId="4" borderId="0" xfId="0" applyFont="1" applyFill="1" applyAlignment="1">
      <alignment horizontal="centerContinuous"/>
    </xf>
    <xf numFmtId="0" fontId="12" fillId="4" borderId="0" xfId="0" applyNumberFormat="1" applyFont="1" applyFill="1" applyAlignment="1">
      <alignment horizontal="centerContinuous" vertical="center" wrapText="1"/>
    </xf>
    <xf numFmtId="0" fontId="9" fillId="4" borderId="0" xfId="0" applyNumberFormat="1" applyFont="1" applyFill="1" applyAlignment="1">
      <alignment horizontal="left" vertical="center" wrapText="1" indent="1"/>
    </xf>
    <xf numFmtId="0" fontId="4" fillId="5" borderId="0" xfId="0" applyFont="1" applyFill="1">
      <alignment wrapText="1"/>
    </xf>
    <xf numFmtId="0" fontId="0" fillId="5" borderId="0" xfId="0" applyFill="1">
      <alignment wrapText="1"/>
    </xf>
    <xf numFmtId="0" fontId="4" fillId="0" borderId="5" xfId="0" applyFont="1" applyBorder="1">
      <alignment wrapText="1"/>
    </xf>
    <xf numFmtId="0" fontId="4" fillId="0" borderId="2" xfId="0" applyFont="1" applyBorder="1" applyAlignment="1">
      <alignment horizontal="left" wrapText="1"/>
    </xf>
    <xf numFmtId="0" fontId="4" fillId="0" borderId="5" xfId="0" applyNumberFormat="1" applyFont="1" applyBorder="1">
      <alignment wrapText="1"/>
    </xf>
    <xf numFmtId="0" fontId="8" fillId="5" borderId="0" xfId="0" applyFont="1" applyFill="1">
      <alignment wrapText="1"/>
    </xf>
    <xf numFmtId="0" fontId="7" fillId="2" borderId="6" xfId="0" applyFont="1" applyFill="1" applyBorder="1">
      <alignment wrapText="1"/>
    </xf>
    <xf numFmtId="0" fontId="4" fillId="3" borderId="0" xfId="0" applyFont="1" applyFill="1">
      <alignment wrapText="1"/>
    </xf>
    <xf numFmtId="0" fontId="4" fillId="3" borderId="0" xfId="0" applyFont="1" applyFill="1" applyAlignment="1"/>
    <xf numFmtId="0" fontId="8" fillId="5" borderId="0" xfId="0" applyFont="1" applyFill="1" applyAlignment="1"/>
    <xf numFmtId="165" fontId="14" fillId="0" borderId="0" xfId="3" applyNumberFormat="1" applyFont="1" applyFill="1" applyAlignment="1">
      <alignment horizontal="centerContinuous" wrapText="1"/>
    </xf>
    <xf numFmtId="165" fontId="13" fillId="0" borderId="5" xfId="3" applyNumberFormat="1" applyFont="1" applyFill="1" applyBorder="1" applyAlignment="1">
      <alignment horizontal="centerContinuous" wrapText="1"/>
    </xf>
    <xf numFmtId="165" fontId="14" fillId="0" borderId="0" xfId="3" applyNumberFormat="1" applyFont="1" applyFill="1" applyAlignment="1">
      <alignment horizontal="center" wrapText="1"/>
    </xf>
    <xf numFmtId="1" fontId="0" fillId="0" borderId="0" xfId="0" applyNumberFormat="1">
      <alignment wrapText="1"/>
    </xf>
    <xf numFmtId="1" fontId="4" fillId="0" borderId="5" xfId="0" applyNumberFormat="1" applyFont="1" applyBorder="1">
      <alignment wrapText="1"/>
    </xf>
    <xf numFmtId="0" fontId="0" fillId="0" borderId="0" xfId="0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wrapText="1"/>
    </xf>
    <xf numFmtId="0" fontId="4" fillId="6" borderId="2" xfId="0" applyFont="1" applyFill="1" applyBorder="1" applyAlignment="1">
      <alignment horizontal="left" wrapText="1"/>
    </xf>
    <xf numFmtId="0" fontId="4" fillId="6" borderId="7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165" fontId="0" fillId="0" borderId="1" xfId="3" applyNumberFormat="1" applyFont="1" applyBorder="1" applyAlignment="1">
      <alignment wrapText="1"/>
    </xf>
    <xf numFmtId="9" fontId="4" fillId="0" borderId="0" xfId="3" applyFont="1" applyAlignment="1">
      <alignment wrapText="1"/>
    </xf>
    <xf numFmtId="165" fontId="4" fillId="0" borderId="0" xfId="3" applyNumberFormat="1" applyFont="1" applyAlignment="1">
      <alignment wrapText="1"/>
    </xf>
    <xf numFmtId="0" fontId="4" fillId="0" borderId="0" xfId="0" applyFont="1" applyAlignment="1"/>
    <xf numFmtId="0" fontId="4" fillId="0" borderId="2" xfId="0" applyFont="1" applyBorder="1" applyAlignment="1"/>
    <xf numFmtId="0" fontId="4" fillId="0" borderId="7" xfId="0" applyFont="1" applyBorder="1" applyAlignment="1"/>
    <xf numFmtId="0" fontId="4" fillId="0" borderId="1" xfId="0" applyFont="1" applyBorder="1" applyAlignment="1"/>
    <xf numFmtId="2" fontId="4" fillId="0" borderId="0" xfId="0" applyNumberFormat="1" applyFont="1">
      <alignment wrapText="1"/>
    </xf>
    <xf numFmtId="167" fontId="0" fillId="0" borderId="0" xfId="0" applyNumberFormat="1">
      <alignment wrapText="1"/>
    </xf>
    <xf numFmtId="167" fontId="4" fillId="0" borderId="0" xfId="0" applyNumberFormat="1" applyFont="1">
      <alignment wrapText="1"/>
    </xf>
    <xf numFmtId="1" fontId="4" fillId="0" borderId="0" xfId="0" applyNumberFormat="1" applyFont="1">
      <alignment wrapText="1"/>
    </xf>
    <xf numFmtId="168" fontId="0" fillId="0" borderId="0" xfId="0" applyNumberFormat="1">
      <alignment wrapText="1"/>
    </xf>
    <xf numFmtId="168" fontId="4" fillId="0" borderId="0" xfId="0" applyNumberFormat="1" applyFont="1">
      <alignment wrapText="1"/>
    </xf>
    <xf numFmtId="9" fontId="0" fillId="0" borderId="0" xfId="3" applyFont="1" applyAlignment="1">
      <alignment wrapText="1"/>
    </xf>
    <xf numFmtId="0" fontId="4" fillId="0" borderId="0" xfId="0" applyFont="1" applyBorder="1">
      <alignment wrapText="1"/>
    </xf>
    <xf numFmtId="0" fontId="0" fillId="0" borderId="0" xfId="0" applyBorder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/>
    <xf numFmtId="0" fontId="1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254061"/>
      <color rgb="FF4F6228"/>
      <color rgb="FFC3D69B"/>
      <color rgb="FFE6B9B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3712484309028"/>
          <c:y val="0.14057907395721878"/>
          <c:w val="0.58063840865000571"/>
          <c:h val="0.74451196649199336"/>
        </c:manualLayout>
      </c:layout>
      <c:doughnutChart>
        <c:varyColors val="1"/>
        <c:ser>
          <c:idx val="5"/>
          <c:order val="5"/>
          <c:tx>
            <c:strRef>
              <c:f>graphs!$G$44</c:f>
              <c:strCache>
                <c:ptCount val="1"/>
                <c:pt idx="0">
                  <c:v>Q2 2021</c:v>
                </c:pt>
              </c:strCache>
            </c:strRef>
          </c:tx>
          <c:spPr>
            <a:effectLst>
              <a:glow>
                <a:schemeClr val="accent1">
                  <a:alpha val="53000"/>
                </a:schemeClr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11D-4246-BDD7-A789B3A60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11D-4246-BDD7-A789B3A60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311D-4246-BDD7-A789B3A60F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5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311D-4246-BDD7-A789B3A60FAF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graphs!$A$45:$A$48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graphs!$G$45:$G$48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2-4583-AFCA-1E415B47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graphs!$B$44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11D-4246-BDD7-A789B3A60FA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311D-4246-BDD7-A789B3A60FA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311D-4246-BDD7-A789B3A60FA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311D-4246-BDD7-A789B3A60FA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graphs!$B$45:$B$48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52-4583-AFCA-1E415B47276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graphs!$C$44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311D-4246-BDD7-A789B3A60FA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311D-4246-BDD7-A789B3A60FA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11D-4246-BDD7-A789B3A60FA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11D-4246-BDD7-A789B3A60FA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graphs!$C$45:$C$48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52-4583-AFCA-1E415B47276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graphs!$D$44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11D-4246-BDD7-A789B3A60FA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11D-4246-BDD7-A789B3A60FA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11D-4246-BDD7-A789B3A60FA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11D-4246-BDD7-A789B3A60FA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graphs!$D$45:$D$48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52-4583-AFCA-1E415B47276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graphs!$E$44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11D-4246-BDD7-A789B3A60FA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11D-4246-BDD7-A789B3A60FA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11D-4246-BDD7-A789B3A60FA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11D-4246-BDD7-A789B3A60FA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graphs!$E$45:$E$48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52-4583-AFCA-1E415B47276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graphs!$F$44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11D-4246-BDD7-A789B3A60FA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11D-4246-BDD7-A789B3A60FA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11D-4246-BDD7-A789B3A60FA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11D-4246-BDD7-A789B3A60FA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graphs!$F$45:$F$48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52-4583-AFCA-1E415B47276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6281254316891"/>
          <c:y val="0.27928521129980699"/>
          <c:w val="0.24223718745683107"/>
          <c:h val="0.47627278297529879"/>
        </c:manualLayout>
      </c:layout>
      <c:overlay val="0"/>
      <c:spPr>
        <a:noFill/>
        <a:ln>
          <a:noFill/>
        </a:ln>
        <a:effectLst>
          <a:glow rad="101600">
            <a:schemeClr val="accent1">
              <a:alpha val="40000"/>
            </a:schemeClr>
          </a:glow>
          <a:outerShdw blurRad="50800" dist="50800" dir="5400000" sx="13000" sy="1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5634736305444"/>
          <c:y val="2.9481912587013576E-2"/>
          <c:w val="0.75775883230423535"/>
          <c:h val="0.96608524477918523"/>
        </c:manualLayout>
      </c:layout>
      <c:doughnutChart>
        <c:varyColors val="1"/>
        <c:ser>
          <c:idx val="5"/>
          <c:order val="5"/>
          <c:tx>
            <c:strRef>
              <c:f>graphs!$G$52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8-4FAC-ADB9-92394DB43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F8-4FAC-ADB9-92394DB43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F8-4FAC-ADB9-92394DB433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F8-4FAC-ADB9-92394DB43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graphs!$A$53:$A$56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graphs!$G$53:$G$56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D-43BD-9A5E-A0EA3CF8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graphs!$B$52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2F8-4FAC-ADB9-92394DB433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2F8-4FAC-ADB9-92394DB433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2F8-4FAC-ADB9-92394DB433F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2F8-4FAC-ADB9-92394DB433F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graphs!$A$53:$A$56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graphs!$B$53:$B$56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7D-43BD-9A5E-A0EA3CF8783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graphs!$C$52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52F8-4FAC-ADB9-92394DB433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2F8-4FAC-ADB9-92394DB433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2F8-4FAC-ADB9-92394DB433F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2F8-4FAC-ADB9-92394DB433F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graphs!$A$53:$A$56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graphs!$C$53:$C$56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7D-43BD-9A5E-A0EA3CF8783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graphs!$D$52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2F8-4FAC-ADB9-92394DB433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52F8-4FAC-ADB9-92394DB433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52F8-4FAC-ADB9-92394DB433F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52F8-4FAC-ADB9-92394DB433F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graphs!$A$53:$A$56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graphs!$D$53:$D$56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7D-43BD-9A5E-A0EA3CF8783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graphs!$E$52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52F8-4FAC-ADB9-92394DB433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52F8-4FAC-ADB9-92394DB433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2F8-4FAC-ADB9-92394DB433F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2F8-4FAC-ADB9-92394DB433F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graphs!$A$53:$A$56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graphs!$E$53:$E$56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7D-43BD-9A5E-A0EA3CF8783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graphs!$F$52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2F8-4FAC-ADB9-92394DB433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2F8-4FAC-ADB9-92394DB433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52F8-4FAC-ADB9-92394DB433F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52F8-4FAC-ADB9-92394DB433F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graphs!$A$53:$A$56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graphs!$F$53:$F$56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7D-43BD-9A5E-A0EA3CF8783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2134450935565"/>
          <c:y val="8.6450131233595778E-3"/>
          <c:w val="0.78492464651595972"/>
          <c:h val="0.9811229478668107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graphs!$C$44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62-4CAA-B59C-1B1D5F3D44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62-4CAA-B59C-1B1D5F3D44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862-4CAA-B59C-1B1D5F3D444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1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graphs!$A$45:$A$48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graphs!$C$45:$C$48</c:f>
              <c:numCache>
                <c:formatCode>General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4CAA-B59C-1B1D5F3D444C}"/>
            </c:ext>
          </c:extLst>
        </c:ser>
        <c:ser>
          <c:idx val="5"/>
          <c:order val="5"/>
          <c:tx>
            <c:strRef>
              <c:f>graphs!$G$44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2-4CAA-B59C-1B1D5F3D44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2-4CAA-B59C-1B1D5F3D44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2-4CAA-B59C-1B1D5F3D444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graphs!$A$45:$A$48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graphs!$G$45:$G$48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2-4CAA-B59C-1B1D5F3D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895231704"/>
        <c:axId val="895229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graphs!$B$44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graphs!$B$45:$B$48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62-4CAA-B59C-1B1D5F3D44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graphs!$D$44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graphs!$D$45:$D$48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62-4CAA-B59C-1B1D5F3D44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graphs!$E$44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graphs!$E$45:$E$48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62-4CAA-B59C-1B1D5F3D44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graphs!$F$44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graphs!$A$45:$A$48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graphs!$F$45:$F$48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62-4CAA-B59C-1B1D5F3D444C}"/>
                  </c:ext>
                </c:extLst>
              </c15:ser>
            </c15:filteredBarSeries>
          </c:ext>
        </c:extLst>
      </c:barChart>
      <c:catAx>
        <c:axId val="895231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29408"/>
        <c:crosses val="autoZero"/>
        <c:auto val="1"/>
        <c:lblAlgn val="ctr"/>
        <c:lblOffset val="100"/>
        <c:noMultiLvlLbl val="0"/>
      </c:catAx>
      <c:valAx>
        <c:axId val="895229408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523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5110368398201"/>
          <c:y val="4.6876380551440971E-2"/>
          <c:w val="0.15272191695462528"/>
          <c:h val="0.1598607104804968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YoY</a:t>
            </a:r>
            <a:r>
              <a:rPr lang="en-IN" b="1" baseline="0">
                <a:solidFill>
                  <a:schemeClr val="bg1"/>
                </a:solidFill>
              </a:rPr>
              <a:t> Growth</a:t>
            </a:r>
            <a:endParaRPr lang="en-IN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3210475581886473E-3"/>
          <c:y val="0"/>
        </c:manualLayout>
      </c:layout>
      <c:overlay val="0"/>
      <c:spPr>
        <a:solidFill>
          <a:schemeClr val="tx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45758220551653E-2"/>
          <c:y val="0.18264708315472031"/>
          <c:w val="0.79199081364829393"/>
          <c:h val="0.6593627086012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graphs!$B$68</c:f>
              <c:strCache>
                <c:ptCount val="1"/>
                <c:pt idx="0">
                  <c:v>Q1 Growth 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graphs!$A$69:$A$72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graphs!$B$69:$B$72</c:f>
              <c:numCache>
                <c:formatCode>General</c:formatCode>
                <c:ptCount val="4"/>
                <c:pt idx="0">
                  <c:v>4042</c:v>
                </c:pt>
                <c:pt idx="1">
                  <c:v>2352</c:v>
                </c:pt>
                <c:pt idx="2">
                  <c:v>6212</c:v>
                </c:pt>
                <c:pt idx="3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B-4E94-9788-A6B8889F345F}"/>
            </c:ext>
          </c:extLst>
        </c:ser>
        <c:ser>
          <c:idx val="1"/>
          <c:order val="1"/>
          <c:tx>
            <c:strRef>
              <c:f>graphs!$C$68</c:f>
              <c:strCache>
                <c:ptCount val="1"/>
                <c:pt idx="0">
                  <c:v>Q2 Growth </c:v>
                </c:pt>
              </c:strCache>
            </c:strRef>
          </c:tx>
          <c:spPr>
            <a:solidFill>
              <a:srgbClr val="254061">
                <a:alpha val="81961"/>
              </a:srgbClr>
            </a:solidFill>
            <a:ln w="12700">
              <a:noFill/>
            </a:ln>
            <a:effectLst/>
          </c:spPr>
          <c:invertIfNegative val="0"/>
          <c:cat>
            <c:strRef>
              <c:f>graphs!$A$69:$A$72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graphs!$C$69:$C$72</c:f>
              <c:numCache>
                <c:formatCode>General</c:formatCode>
                <c:ptCount val="4"/>
                <c:pt idx="0">
                  <c:v>2473</c:v>
                </c:pt>
                <c:pt idx="1">
                  <c:v>2772</c:v>
                </c:pt>
                <c:pt idx="2">
                  <c:v>13</c:v>
                </c:pt>
                <c:pt idx="3">
                  <c:v>19884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B-4E94-9788-A6B8889F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100"/>
        <c:axId val="902173072"/>
        <c:axId val="734774312"/>
      </c:barChart>
      <c:lineChart>
        <c:grouping val="standard"/>
        <c:varyColors val="0"/>
        <c:ser>
          <c:idx val="2"/>
          <c:order val="2"/>
          <c:tx>
            <c:strRef>
              <c:f>graphs!$D$68</c:f>
              <c:strCache>
                <c:ptCount val="1"/>
                <c:pt idx="0">
                  <c:v>Q1 %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graphs!$A$69:$A$72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graphs!$D$69:$D$72</c:f>
              <c:numCache>
                <c:formatCode>0.0%</c:formatCode>
                <c:ptCount val="4"/>
                <c:pt idx="0">
                  <c:v>4.2220272415810056E-2</c:v>
                </c:pt>
                <c:pt idx="1">
                  <c:v>1.5907799691583513E-2</c:v>
                </c:pt>
                <c:pt idx="2">
                  <c:v>8.9959885884755231E-2</c:v>
                </c:pt>
                <c:pt idx="3">
                  <c:v>4.0438224722674221E-2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B-4E94-9788-A6B8889F345F}"/>
            </c:ext>
          </c:extLst>
        </c:ser>
        <c:ser>
          <c:idx val="3"/>
          <c:order val="3"/>
          <c:tx>
            <c:strRef>
              <c:f>graphs!$E$68</c:f>
              <c:strCache>
                <c:ptCount val="1"/>
                <c:pt idx="0">
                  <c:v>Q2 %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graphs!$A$69:$A$72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graphs!$E$69:$E$72</c:f>
              <c:numCache>
                <c:formatCode>0.0%</c:formatCode>
                <c:ptCount val="4"/>
                <c:pt idx="0">
                  <c:v>2.3039370959026639E-2</c:v>
                </c:pt>
                <c:pt idx="1">
                  <c:v>1.5970869870827187E-2</c:v>
                </c:pt>
                <c:pt idx="2">
                  <c:v>1.5735069839495353E-4</c:v>
                </c:pt>
                <c:pt idx="3">
                  <c:v>3.4483835051975387E-2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B-4E94-9788-A6B8889F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44368"/>
        <c:axId val="1004644696"/>
      </c:lineChart>
      <c:catAx>
        <c:axId val="902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4312"/>
        <c:crosses val="autoZero"/>
        <c:auto val="1"/>
        <c:lblAlgn val="ctr"/>
        <c:lblOffset val="100"/>
        <c:noMultiLvlLbl val="0"/>
      </c:catAx>
      <c:valAx>
        <c:axId val="73477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3072"/>
        <c:crosses val="autoZero"/>
        <c:crossBetween val="between"/>
      </c:valAx>
      <c:valAx>
        <c:axId val="1004644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44368"/>
        <c:crosses val="max"/>
        <c:crossBetween val="between"/>
      </c:valAx>
      <c:catAx>
        <c:axId val="100464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644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72323212684833"/>
          <c:y val="0.91045899172310008"/>
          <c:w val="0.73052381519710319"/>
          <c:h val="8.762197994481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V3.xlsx]PIVOT!PivotTable3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15735228218426"/>
          <c:y val="0.10728977387441954"/>
          <c:w val="0.70275850617758151"/>
          <c:h val="0.54728005754088427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PIVOT!$B$5:$B$38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A-480E-B2AF-DF872BD05DB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PIVOT!$C$5:$C$38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A-480E-B2AF-DF872BD05DB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PIVOT!$D$5:$D$38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480E-B2AF-DF872BD05DB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PIVOT!$E$5:$E$38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A-480E-B2AF-DF872BD0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50392"/>
        <c:axId val="628347768"/>
      </c:lineChart>
      <c:catAx>
        <c:axId val="62835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7768"/>
        <c:crosses val="autoZero"/>
        <c:auto val="1"/>
        <c:lblAlgn val="ctr"/>
        <c:lblOffset val="100"/>
        <c:noMultiLvlLbl val="0"/>
      </c:catAx>
      <c:valAx>
        <c:axId val="62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45720</xdr:rowOff>
    </xdr:from>
    <xdr:to>
      <xdr:col>4</xdr:col>
      <xdr:colOff>243840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E0F61-53EC-4024-86D1-C101B599B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9</xdr:row>
      <xdr:rowOff>91440</xdr:rowOff>
    </xdr:from>
    <xdr:to>
      <xdr:col>8</xdr:col>
      <xdr:colOff>335280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6D139-113A-487E-AAD9-2FDE03F7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3</xdr:row>
      <xdr:rowOff>60960</xdr:rowOff>
    </xdr:from>
    <xdr:to>
      <xdr:col>16</xdr:col>
      <xdr:colOff>7620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AED5F-F556-4302-80DE-37BDBD1B8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259080</xdr:colOff>
      <xdr:row>21</xdr:row>
      <xdr:rowOff>99060</xdr:rowOff>
    </xdr:from>
    <xdr:to>
      <xdr:col>12</xdr:col>
      <xdr:colOff>601980</xdr:colOff>
      <xdr:row>39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C2061-717A-4266-9B03-910E7622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175260</xdr:rowOff>
    </xdr:from>
    <xdr:to>
      <xdr:col>18</xdr:col>
      <xdr:colOff>426720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75BB0-5CDD-46A4-A860-289D2805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85.47793912037" createdVersion="6" refreshedVersion="6" minRefreshableVersion="3" recordCount="907" xr:uid="{53BB10B8-7021-4E82-AFA8-0E73BB679E44}">
  <cacheSource type="worksheet">
    <worksheetSource name="Table1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164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 ID" numFmtId="0">
      <sharedItems count="4">
        <s v="GEO1004"/>
        <s v="GEO1001"/>
        <s v="GEO1003"/>
        <s v="GEO1002"/>
      </sharedItems>
    </cacheField>
    <cacheField name="GEO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s v="Q1 2020"/>
  </r>
  <r>
    <x v="0"/>
    <x v="1"/>
    <x v="1"/>
    <x v="0"/>
    <x v="0"/>
    <s v="Q2 2020"/>
  </r>
  <r>
    <x v="0"/>
    <x v="2"/>
    <x v="2"/>
    <x v="0"/>
    <x v="0"/>
    <s v="Q2 2020"/>
  </r>
  <r>
    <x v="0"/>
    <x v="3"/>
    <x v="3"/>
    <x v="0"/>
    <x v="0"/>
    <s v="Q2 2020"/>
  </r>
  <r>
    <x v="0"/>
    <x v="4"/>
    <x v="4"/>
    <x v="0"/>
    <x v="0"/>
    <s v="Q3 2020"/>
  </r>
  <r>
    <x v="0"/>
    <x v="5"/>
    <x v="5"/>
    <x v="0"/>
    <x v="0"/>
    <s v="Q3 2020"/>
  </r>
  <r>
    <x v="0"/>
    <x v="6"/>
    <x v="6"/>
    <x v="0"/>
    <x v="0"/>
    <s v="Q3 2020"/>
  </r>
  <r>
    <x v="0"/>
    <x v="7"/>
    <x v="7"/>
    <x v="0"/>
    <x v="0"/>
    <s v="Q4 2020"/>
  </r>
  <r>
    <x v="0"/>
    <x v="8"/>
    <x v="8"/>
    <x v="0"/>
    <x v="0"/>
    <s v="Q4 2020"/>
  </r>
  <r>
    <x v="0"/>
    <x v="9"/>
    <x v="9"/>
    <x v="0"/>
    <x v="0"/>
    <s v="Q4 2020"/>
  </r>
  <r>
    <x v="0"/>
    <x v="10"/>
    <x v="10"/>
    <x v="0"/>
    <x v="0"/>
    <s v="Q2 2021"/>
  </r>
  <r>
    <x v="0"/>
    <x v="11"/>
    <x v="11"/>
    <x v="0"/>
    <x v="0"/>
    <s v="Q2 2021"/>
  </r>
  <r>
    <x v="0"/>
    <x v="12"/>
    <x v="12"/>
    <x v="0"/>
    <x v="0"/>
    <s v="Q2 2021"/>
  </r>
  <r>
    <x v="0"/>
    <x v="13"/>
    <x v="13"/>
    <x v="0"/>
    <x v="0"/>
    <s v="Q1 2021"/>
  </r>
  <r>
    <x v="0"/>
    <x v="14"/>
    <x v="14"/>
    <x v="0"/>
    <x v="0"/>
    <s v="Q1 2021"/>
  </r>
  <r>
    <x v="0"/>
    <x v="15"/>
    <x v="15"/>
    <x v="0"/>
    <x v="0"/>
    <s v="Q1 2021"/>
  </r>
  <r>
    <x v="1"/>
    <x v="16"/>
    <x v="16"/>
    <x v="1"/>
    <x v="1"/>
    <s v="Q1 2020"/>
  </r>
  <r>
    <x v="1"/>
    <x v="17"/>
    <x v="17"/>
    <x v="1"/>
    <x v="1"/>
    <s v="Q1 2020"/>
  </r>
  <r>
    <x v="1"/>
    <x v="0"/>
    <x v="18"/>
    <x v="1"/>
    <x v="1"/>
    <s v="Q1 2020"/>
  </r>
  <r>
    <x v="1"/>
    <x v="1"/>
    <x v="19"/>
    <x v="1"/>
    <x v="1"/>
    <s v="Q2 2020"/>
  </r>
  <r>
    <x v="1"/>
    <x v="2"/>
    <x v="20"/>
    <x v="1"/>
    <x v="1"/>
    <s v="Q2 2020"/>
  </r>
  <r>
    <x v="1"/>
    <x v="3"/>
    <x v="21"/>
    <x v="1"/>
    <x v="1"/>
    <s v="Q2 2020"/>
  </r>
  <r>
    <x v="1"/>
    <x v="4"/>
    <x v="22"/>
    <x v="1"/>
    <x v="1"/>
    <s v="Q3 2020"/>
  </r>
  <r>
    <x v="1"/>
    <x v="5"/>
    <x v="23"/>
    <x v="1"/>
    <x v="1"/>
    <s v="Q3 2020"/>
  </r>
  <r>
    <x v="1"/>
    <x v="6"/>
    <x v="24"/>
    <x v="1"/>
    <x v="1"/>
    <s v="Q3 2020"/>
  </r>
  <r>
    <x v="1"/>
    <x v="7"/>
    <x v="25"/>
    <x v="1"/>
    <x v="1"/>
    <s v="Q4 2020"/>
  </r>
  <r>
    <x v="1"/>
    <x v="8"/>
    <x v="26"/>
    <x v="1"/>
    <x v="1"/>
    <s v="Q4 2020"/>
  </r>
  <r>
    <x v="1"/>
    <x v="9"/>
    <x v="27"/>
    <x v="1"/>
    <x v="1"/>
    <s v="Q4 2020"/>
  </r>
  <r>
    <x v="1"/>
    <x v="10"/>
    <x v="28"/>
    <x v="1"/>
    <x v="1"/>
    <s v="Q2 2021"/>
  </r>
  <r>
    <x v="1"/>
    <x v="11"/>
    <x v="29"/>
    <x v="1"/>
    <x v="1"/>
    <s v="Q2 2021"/>
  </r>
  <r>
    <x v="1"/>
    <x v="12"/>
    <x v="30"/>
    <x v="1"/>
    <x v="1"/>
    <s v="Q2 2021"/>
  </r>
  <r>
    <x v="1"/>
    <x v="13"/>
    <x v="31"/>
    <x v="1"/>
    <x v="1"/>
    <s v="Q1 2021"/>
  </r>
  <r>
    <x v="1"/>
    <x v="14"/>
    <x v="32"/>
    <x v="1"/>
    <x v="1"/>
    <s v="Q1 2021"/>
  </r>
  <r>
    <x v="1"/>
    <x v="15"/>
    <x v="33"/>
    <x v="1"/>
    <x v="1"/>
    <s v="Q1 2021"/>
  </r>
  <r>
    <x v="2"/>
    <x v="16"/>
    <x v="34"/>
    <x v="2"/>
    <x v="2"/>
    <s v="Q1 2020"/>
  </r>
  <r>
    <x v="2"/>
    <x v="17"/>
    <x v="35"/>
    <x v="2"/>
    <x v="2"/>
    <s v="Q1 2020"/>
  </r>
  <r>
    <x v="2"/>
    <x v="0"/>
    <x v="36"/>
    <x v="2"/>
    <x v="2"/>
    <s v="Q1 2020"/>
  </r>
  <r>
    <x v="2"/>
    <x v="1"/>
    <x v="37"/>
    <x v="2"/>
    <x v="2"/>
    <s v="Q2 2020"/>
  </r>
  <r>
    <x v="2"/>
    <x v="2"/>
    <x v="35"/>
    <x v="2"/>
    <x v="2"/>
    <s v="Q2 2020"/>
  </r>
  <r>
    <x v="2"/>
    <x v="3"/>
    <x v="38"/>
    <x v="2"/>
    <x v="2"/>
    <s v="Q2 2020"/>
  </r>
  <r>
    <x v="2"/>
    <x v="4"/>
    <x v="39"/>
    <x v="2"/>
    <x v="2"/>
    <s v="Q3 2020"/>
  </r>
  <r>
    <x v="2"/>
    <x v="5"/>
    <x v="40"/>
    <x v="2"/>
    <x v="2"/>
    <s v="Q3 2020"/>
  </r>
  <r>
    <x v="2"/>
    <x v="6"/>
    <x v="41"/>
    <x v="2"/>
    <x v="2"/>
    <s v="Q3 2020"/>
  </r>
  <r>
    <x v="2"/>
    <x v="7"/>
    <x v="42"/>
    <x v="2"/>
    <x v="2"/>
    <s v="Q4 2020"/>
  </r>
  <r>
    <x v="2"/>
    <x v="8"/>
    <x v="43"/>
    <x v="2"/>
    <x v="2"/>
    <s v="Q4 2020"/>
  </r>
  <r>
    <x v="2"/>
    <x v="9"/>
    <x v="38"/>
    <x v="2"/>
    <x v="2"/>
    <s v="Q4 2020"/>
  </r>
  <r>
    <x v="2"/>
    <x v="11"/>
    <x v="44"/>
    <x v="2"/>
    <x v="2"/>
    <s v="Q2 2021"/>
  </r>
  <r>
    <x v="2"/>
    <x v="12"/>
    <x v="45"/>
    <x v="2"/>
    <x v="2"/>
    <s v="Q2 2021"/>
  </r>
  <r>
    <x v="2"/>
    <x v="13"/>
    <x v="46"/>
    <x v="2"/>
    <x v="2"/>
    <s v="Q1 2021"/>
  </r>
  <r>
    <x v="2"/>
    <x v="14"/>
    <x v="47"/>
    <x v="2"/>
    <x v="2"/>
    <s v="Q1 2021"/>
  </r>
  <r>
    <x v="2"/>
    <x v="15"/>
    <x v="48"/>
    <x v="2"/>
    <x v="2"/>
    <s v="Q1 2021"/>
  </r>
  <r>
    <x v="3"/>
    <x v="3"/>
    <x v="49"/>
    <x v="1"/>
    <x v="1"/>
    <s v="Q2 2020"/>
  </r>
  <r>
    <x v="3"/>
    <x v="4"/>
    <x v="50"/>
    <x v="1"/>
    <x v="1"/>
    <s v="Q3 2020"/>
  </r>
  <r>
    <x v="3"/>
    <x v="5"/>
    <x v="51"/>
    <x v="1"/>
    <x v="1"/>
    <s v="Q3 2020"/>
  </r>
  <r>
    <x v="3"/>
    <x v="6"/>
    <x v="52"/>
    <x v="1"/>
    <x v="1"/>
    <s v="Q3 2020"/>
  </r>
  <r>
    <x v="3"/>
    <x v="7"/>
    <x v="53"/>
    <x v="1"/>
    <x v="1"/>
    <s v="Q4 2020"/>
  </r>
  <r>
    <x v="3"/>
    <x v="8"/>
    <x v="54"/>
    <x v="1"/>
    <x v="1"/>
    <s v="Q4 2020"/>
  </r>
  <r>
    <x v="3"/>
    <x v="9"/>
    <x v="49"/>
    <x v="1"/>
    <x v="1"/>
    <s v="Q4 2020"/>
  </r>
  <r>
    <x v="3"/>
    <x v="10"/>
    <x v="55"/>
    <x v="1"/>
    <x v="1"/>
    <s v="Q2 2021"/>
  </r>
  <r>
    <x v="3"/>
    <x v="11"/>
    <x v="56"/>
    <x v="1"/>
    <x v="1"/>
    <s v="Q2 2021"/>
  </r>
  <r>
    <x v="3"/>
    <x v="12"/>
    <x v="57"/>
    <x v="1"/>
    <x v="1"/>
    <s v="Q2 2021"/>
  </r>
  <r>
    <x v="3"/>
    <x v="13"/>
    <x v="58"/>
    <x v="1"/>
    <x v="1"/>
    <s v="Q1 2021"/>
  </r>
  <r>
    <x v="3"/>
    <x v="14"/>
    <x v="59"/>
    <x v="1"/>
    <x v="1"/>
    <s v="Q1 2021"/>
  </r>
  <r>
    <x v="3"/>
    <x v="15"/>
    <x v="60"/>
    <x v="1"/>
    <x v="1"/>
    <s v="Q1 2021"/>
  </r>
  <r>
    <x v="4"/>
    <x v="16"/>
    <x v="61"/>
    <x v="1"/>
    <x v="1"/>
    <s v="Q1 2020"/>
  </r>
  <r>
    <x v="4"/>
    <x v="17"/>
    <x v="62"/>
    <x v="1"/>
    <x v="1"/>
    <s v="Q1 2020"/>
  </r>
  <r>
    <x v="4"/>
    <x v="0"/>
    <x v="63"/>
    <x v="1"/>
    <x v="1"/>
    <s v="Q1 2020"/>
  </r>
  <r>
    <x v="4"/>
    <x v="1"/>
    <x v="64"/>
    <x v="1"/>
    <x v="1"/>
    <s v="Q2 2020"/>
  </r>
  <r>
    <x v="4"/>
    <x v="2"/>
    <x v="65"/>
    <x v="1"/>
    <x v="1"/>
    <s v="Q2 2020"/>
  </r>
  <r>
    <x v="4"/>
    <x v="3"/>
    <x v="66"/>
    <x v="1"/>
    <x v="1"/>
    <s v="Q2 2020"/>
  </r>
  <r>
    <x v="4"/>
    <x v="4"/>
    <x v="67"/>
    <x v="1"/>
    <x v="1"/>
    <s v="Q3 2020"/>
  </r>
  <r>
    <x v="4"/>
    <x v="5"/>
    <x v="68"/>
    <x v="1"/>
    <x v="1"/>
    <s v="Q3 2020"/>
  </r>
  <r>
    <x v="4"/>
    <x v="6"/>
    <x v="69"/>
    <x v="1"/>
    <x v="1"/>
    <s v="Q3 2020"/>
  </r>
  <r>
    <x v="4"/>
    <x v="7"/>
    <x v="70"/>
    <x v="1"/>
    <x v="1"/>
    <s v="Q4 2020"/>
  </r>
  <r>
    <x v="4"/>
    <x v="8"/>
    <x v="71"/>
    <x v="1"/>
    <x v="1"/>
    <s v="Q4 2020"/>
  </r>
  <r>
    <x v="4"/>
    <x v="9"/>
    <x v="63"/>
    <x v="1"/>
    <x v="1"/>
    <s v="Q4 2020"/>
  </r>
  <r>
    <x v="4"/>
    <x v="10"/>
    <x v="72"/>
    <x v="1"/>
    <x v="1"/>
    <s v="Q2 2021"/>
  </r>
  <r>
    <x v="4"/>
    <x v="11"/>
    <x v="73"/>
    <x v="1"/>
    <x v="1"/>
    <s v="Q2 2021"/>
  </r>
  <r>
    <x v="4"/>
    <x v="12"/>
    <x v="74"/>
    <x v="1"/>
    <x v="1"/>
    <s v="Q2 2021"/>
  </r>
  <r>
    <x v="4"/>
    <x v="13"/>
    <x v="75"/>
    <x v="1"/>
    <x v="1"/>
    <s v="Q1 2021"/>
  </r>
  <r>
    <x v="4"/>
    <x v="14"/>
    <x v="76"/>
    <x v="1"/>
    <x v="1"/>
    <s v="Q1 2021"/>
  </r>
  <r>
    <x v="4"/>
    <x v="15"/>
    <x v="77"/>
    <x v="1"/>
    <x v="1"/>
    <s v="Q1 2021"/>
  </r>
  <r>
    <x v="5"/>
    <x v="6"/>
    <x v="78"/>
    <x v="0"/>
    <x v="0"/>
    <s v="Q3 2020"/>
  </r>
  <r>
    <x v="5"/>
    <x v="7"/>
    <x v="79"/>
    <x v="0"/>
    <x v="0"/>
    <s v="Q4 2020"/>
  </r>
  <r>
    <x v="5"/>
    <x v="8"/>
    <x v="80"/>
    <x v="0"/>
    <x v="0"/>
    <s v="Q4 2020"/>
  </r>
  <r>
    <x v="5"/>
    <x v="9"/>
    <x v="81"/>
    <x v="0"/>
    <x v="0"/>
    <s v="Q4 2020"/>
  </r>
  <r>
    <x v="5"/>
    <x v="13"/>
    <x v="82"/>
    <x v="0"/>
    <x v="0"/>
    <s v="Q1 2021"/>
  </r>
  <r>
    <x v="5"/>
    <x v="14"/>
    <x v="83"/>
    <x v="0"/>
    <x v="0"/>
    <s v="Q1 2021"/>
  </r>
  <r>
    <x v="5"/>
    <x v="15"/>
    <x v="84"/>
    <x v="0"/>
    <x v="0"/>
    <s v="Q1 2021"/>
  </r>
  <r>
    <x v="6"/>
    <x v="16"/>
    <x v="85"/>
    <x v="0"/>
    <x v="0"/>
    <s v="Q1 2020"/>
  </r>
  <r>
    <x v="6"/>
    <x v="17"/>
    <x v="86"/>
    <x v="0"/>
    <x v="0"/>
    <s v="Q1 2020"/>
  </r>
  <r>
    <x v="6"/>
    <x v="0"/>
    <x v="87"/>
    <x v="0"/>
    <x v="0"/>
    <s v="Q1 2020"/>
  </r>
  <r>
    <x v="6"/>
    <x v="1"/>
    <x v="88"/>
    <x v="0"/>
    <x v="0"/>
    <s v="Q2 2020"/>
  </r>
  <r>
    <x v="6"/>
    <x v="2"/>
    <x v="89"/>
    <x v="0"/>
    <x v="0"/>
    <s v="Q2 2020"/>
  </r>
  <r>
    <x v="6"/>
    <x v="3"/>
    <x v="90"/>
    <x v="0"/>
    <x v="0"/>
    <s v="Q2 2020"/>
  </r>
  <r>
    <x v="6"/>
    <x v="4"/>
    <x v="91"/>
    <x v="0"/>
    <x v="0"/>
    <s v="Q3 2020"/>
  </r>
  <r>
    <x v="6"/>
    <x v="5"/>
    <x v="92"/>
    <x v="0"/>
    <x v="0"/>
    <s v="Q3 2020"/>
  </r>
  <r>
    <x v="6"/>
    <x v="6"/>
    <x v="48"/>
    <x v="0"/>
    <x v="0"/>
    <s v="Q3 2020"/>
  </r>
  <r>
    <x v="6"/>
    <x v="7"/>
    <x v="35"/>
    <x v="0"/>
    <x v="0"/>
    <s v="Q4 2020"/>
  </r>
  <r>
    <x v="6"/>
    <x v="8"/>
    <x v="93"/>
    <x v="0"/>
    <x v="0"/>
    <s v="Q4 2020"/>
  </r>
  <r>
    <x v="6"/>
    <x v="9"/>
    <x v="94"/>
    <x v="0"/>
    <x v="0"/>
    <s v="Q4 2020"/>
  </r>
  <r>
    <x v="6"/>
    <x v="10"/>
    <x v="95"/>
    <x v="0"/>
    <x v="0"/>
    <s v="Q2 2021"/>
  </r>
  <r>
    <x v="6"/>
    <x v="11"/>
    <x v="96"/>
    <x v="0"/>
    <x v="0"/>
    <s v="Q2 2021"/>
  </r>
  <r>
    <x v="6"/>
    <x v="12"/>
    <x v="97"/>
    <x v="0"/>
    <x v="0"/>
    <s v="Q2 2021"/>
  </r>
  <r>
    <x v="6"/>
    <x v="13"/>
    <x v="98"/>
    <x v="0"/>
    <x v="0"/>
    <s v="Q1 2021"/>
  </r>
  <r>
    <x v="6"/>
    <x v="14"/>
    <x v="2"/>
    <x v="0"/>
    <x v="0"/>
    <s v="Q1 2021"/>
  </r>
  <r>
    <x v="6"/>
    <x v="15"/>
    <x v="99"/>
    <x v="0"/>
    <x v="0"/>
    <s v="Q1 2021"/>
  </r>
  <r>
    <x v="7"/>
    <x v="16"/>
    <x v="100"/>
    <x v="3"/>
    <x v="3"/>
    <s v="Q1 2020"/>
  </r>
  <r>
    <x v="7"/>
    <x v="17"/>
    <x v="101"/>
    <x v="3"/>
    <x v="3"/>
    <s v="Q1 2020"/>
  </r>
  <r>
    <x v="7"/>
    <x v="0"/>
    <x v="102"/>
    <x v="3"/>
    <x v="3"/>
    <s v="Q1 2020"/>
  </r>
  <r>
    <x v="7"/>
    <x v="1"/>
    <x v="103"/>
    <x v="3"/>
    <x v="3"/>
    <s v="Q2 2020"/>
  </r>
  <r>
    <x v="7"/>
    <x v="2"/>
    <x v="104"/>
    <x v="3"/>
    <x v="3"/>
    <s v="Q2 2020"/>
  </r>
  <r>
    <x v="7"/>
    <x v="3"/>
    <x v="105"/>
    <x v="3"/>
    <x v="3"/>
    <s v="Q2 2020"/>
  </r>
  <r>
    <x v="7"/>
    <x v="4"/>
    <x v="106"/>
    <x v="3"/>
    <x v="3"/>
    <s v="Q3 2020"/>
  </r>
  <r>
    <x v="7"/>
    <x v="5"/>
    <x v="107"/>
    <x v="3"/>
    <x v="3"/>
    <s v="Q3 2020"/>
  </r>
  <r>
    <x v="7"/>
    <x v="6"/>
    <x v="108"/>
    <x v="3"/>
    <x v="3"/>
    <s v="Q3 2020"/>
  </r>
  <r>
    <x v="7"/>
    <x v="7"/>
    <x v="108"/>
    <x v="3"/>
    <x v="3"/>
    <s v="Q4 2020"/>
  </r>
  <r>
    <x v="7"/>
    <x v="8"/>
    <x v="109"/>
    <x v="3"/>
    <x v="3"/>
    <s v="Q4 2020"/>
  </r>
  <r>
    <x v="7"/>
    <x v="9"/>
    <x v="110"/>
    <x v="3"/>
    <x v="3"/>
    <s v="Q4 2020"/>
  </r>
  <r>
    <x v="7"/>
    <x v="10"/>
    <x v="111"/>
    <x v="3"/>
    <x v="3"/>
    <s v="Q2 2021"/>
  </r>
  <r>
    <x v="7"/>
    <x v="11"/>
    <x v="112"/>
    <x v="3"/>
    <x v="3"/>
    <s v="Q2 2021"/>
  </r>
  <r>
    <x v="7"/>
    <x v="12"/>
    <x v="113"/>
    <x v="3"/>
    <x v="3"/>
    <s v="Q2 2021"/>
  </r>
  <r>
    <x v="7"/>
    <x v="13"/>
    <x v="114"/>
    <x v="3"/>
    <x v="3"/>
    <s v="Q1 2021"/>
  </r>
  <r>
    <x v="7"/>
    <x v="14"/>
    <x v="115"/>
    <x v="3"/>
    <x v="3"/>
    <s v="Q1 2021"/>
  </r>
  <r>
    <x v="7"/>
    <x v="15"/>
    <x v="45"/>
    <x v="3"/>
    <x v="3"/>
    <s v="Q1 2021"/>
  </r>
  <r>
    <x v="8"/>
    <x v="16"/>
    <x v="116"/>
    <x v="0"/>
    <x v="0"/>
    <s v="Q1 2020"/>
  </r>
  <r>
    <x v="8"/>
    <x v="17"/>
    <x v="117"/>
    <x v="0"/>
    <x v="0"/>
    <s v="Q1 2020"/>
  </r>
  <r>
    <x v="8"/>
    <x v="0"/>
    <x v="118"/>
    <x v="0"/>
    <x v="0"/>
    <s v="Q1 2020"/>
  </r>
  <r>
    <x v="8"/>
    <x v="1"/>
    <x v="119"/>
    <x v="0"/>
    <x v="0"/>
    <s v="Q2 2020"/>
  </r>
  <r>
    <x v="8"/>
    <x v="2"/>
    <x v="120"/>
    <x v="0"/>
    <x v="0"/>
    <s v="Q2 2020"/>
  </r>
  <r>
    <x v="8"/>
    <x v="3"/>
    <x v="121"/>
    <x v="0"/>
    <x v="0"/>
    <s v="Q2 2020"/>
  </r>
  <r>
    <x v="8"/>
    <x v="4"/>
    <x v="122"/>
    <x v="0"/>
    <x v="0"/>
    <s v="Q3 2020"/>
  </r>
  <r>
    <x v="8"/>
    <x v="5"/>
    <x v="123"/>
    <x v="0"/>
    <x v="0"/>
    <s v="Q3 2020"/>
  </r>
  <r>
    <x v="8"/>
    <x v="6"/>
    <x v="121"/>
    <x v="0"/>
    <x v="0"/>
    <s v="Q3 2020"/>
  </r>
  <r>
    <x v="8"/>
    <x v="7"/>
    <x v="124"/>
    <x v="0"/>
    <x v="0"/>
    <s v="Q4 2020"/>
  </r>
  <r>
    <x v="8"/>
    <x v="8"/>
    <x v="125"/>
    <x v="0"/>
    <x v="0"/>
    <s v="Q4 2020"/>
  </r>
  <r>
    <x v="8"/>
    <x v="9"/>
    <x v="126"/>
    <x v="0"/>
    <x v="0"/>
    <s v="Q4 2020"/>
  </r>
  <r>
    <x v="8"/>
    <x v="10"/>
    <x v="127"/>
    <x v="0"/>
    <x v="0"/>
    <s v="Q2 2021"/>
  </r>
  <r>
    <x v="8"/>
    <x v="11"/>
    <x v="128"/>
    <x v="0"/>
    <x v="0"/>
    <s v="Q2 2021"/>
  </r>
  <r>
    <x v="8"/>
    <x v="12"/>
    <x v="118"/>
    <x v="0"/>
    <x v="0"/>
    <s v="Q2 2021"/>
  </r>
  <r>
    <x v="8"/>
    <x v="13"/>
    <x v="129"/>
    <x v="0"/>
    <x v="0"/>
    <s v="Q1 2021"/>
  </r>
  <r>
    <x v="8"/>
    <x v="14"/>
    <x v="130"/>
    <x v="0"/>
    <x v="0"/>
    <s v="Q1 2021"/>
  </r>
  <r>
    <x v="8"/>
    <x v="15"/>
    <x v="131"/>
    <x v="0"/>
    <x v="0"/>
    <s v="Q1 2021"/>
  </r>
  <r>
    <x v="9"/>
    <x v="16"/>
    <x v="132"/>
    <x v="2"/>
    <x v="2"/>
    <s v="Q1 2020"/>
  </r>
  <r>
    <x v="9"/>
    <x v="17"/>
    <x v="133"/>
    <x v="2"/>
    <x v="2"/>
    <s v="Q1 2020"/>
  </r>
  <r>
    <x v="9"/>
    <x v="0"/>
    <x v="134"/>
    <x v="2"/>
    <x v="2"/>
    <s v="Q1 2020"/>
  </r>
  <r>
    <x v="9"/>
    <x v="1"/>
    <x v="135"/>
    <x v="2"/>
    <x v="2"/>
    <s v="Q2 2020"/>
  </r>
  <r>
    <x v="9"/>
    <x v="2"/>
    <x v="136"/>
    <x v="2"/>
    <x v="2"/>
    <s v="Q2 2020"/>
  </r>
  <r>
    <x v="9"/>
    <x v="3"/>
    <x v="137"/>
    <x v="2"/>
    <x v="2"/>
    <s v="Q2 2020"/>
  </r>
  <r>
    <x v="9"/>
    <x v="4"/>
    <x v="138"/>
    <x v="2"/>
    <x v="2"/>
    <s v="Q3 2020"/>
  </r>
  <r>
    <x v="9"/>
    <x v="5"/>
    <x v="132"/>
    <x v="2"/>
    <x v="2"/>
    <s v="Q3 2020"/>
  </r>
  <r>
    <x v="9"/>
    <x v="6"/>
    <x v="139"/>
    <x v="2"/>
    <x v="2"/>
    <s v="Q3 2020"/>
  </r>
  <r>
    <x v="9"/>
    <x v="7"/>
    <x v="140"/>
    <x v="2"/>
    <x v="2"/>
    <s v="Q4 2020"/>
  </r>
  <r>
    <x v="9"/>
    <x v="8"/>
    <x v="141"/>
    <x v="2"/>
    <x v="2"/>
    <s v="Q4 2020"/>
  </r>
  <r>
    <x v="9"/>
    <x v="9"/>
    <x v="142"/>
    <x v="2"/>
    <x v="2"/>
    <s v="Q4 2020"/>
  </r>
  <r>
    <x v="9"/>
    <x v="10"/>
    <x v="143"/>
    <x v="2"/>
    <x v="2"/>
    <s v="Q2 2021"/>
  </r>
  <r>
    <x v="9"/>
    <x v="11"/>
    <x v="144"/>
    <x v="2"/>
    <x v="2"/>
    <s v="Q2 2021"/>
  </r>
  <r>
    <x v="9"/>
    <x v="12"/>
    <x v="145"/>
    <x v="2"/>
    <x v="2"/>
    <s v="Q2 2021"/>
  </r>
  <r>
    <x v="9"/>
    <x v="13"/>
    <x v="146"/>
    <x v="2"/>
    <x v="2"/>
    <s v="Q1 2021"/>
  </r>
  <r>
    <x v="9"/>
    <x v="14"/>
    <x v="3"/>
    <x v="2"/>
    <x v="2"/>
    <s v="Q1 2021"/>
  </r>
  <r>
    <x v="9"/>
    <x v="15"/>
    <x v="147"/>
    <x v="2"/>
    <x v="2"/>
    <s v="Q1 2021"/>
  </r>
  <r>
    <x v="10"/>
    <x v="16"/>
    <x v="148"/>
    <x v="1"/>
    <x v="1"/>
    <s v="Q1 2020"/>
  </r>
  <r>
    <x v="10"/>
    <x v="17"/>
    <x v="149"/>
    <x v="1"/>
    <x v="1"/>
    <s v="Q1 2020"/>
  </r>
  <r>
    <x v="10"/>
    <x v="0"/>
    <x v="150"/>
    <x v="1"/>
    <x v="1"/>
    <s v="Q1 2020"/>
  </r>
  <r>
    <x v="10"/>
    <x v="1"/>
    <x v="151"/>
    <x v="1"/>
    <x v="1"/>
    <s v="Q2 2020"/>
  </r>
  <r>
    <x v="10"/>
    <x v="2"/>
    <x v="152"/>
    <x v="1"/>
    <x v="1"/>
    <s v="Q2 2020"/>
  </r>
  <r>
    <x v="10"/>
    <x v="3"/>
    <x v="153"/>
    <x v="1"/>
    <x v="1"/>
    <s v="Q2 2020"/>
  </r>
  <r>
    <x v="10"/>
    <x v="4"/>
    <x v="154"/>
    <x v="1"/>
    <x v="1"/>
    <s v="Q3 2020"/>
  </r>
  <r>
    <x v="10"/>
    <x v="5"/>
    <x v="155"/>
    <x v="1"/>
    <x v="1"/>
    <s v="Q3 2020"/>
  </r>
  <r>
    <x v="10"/>
    <x v="6"/>
    <x v="156"/>
    <x v="1"/>
    <x v="1"/>
    <s v="Q3 2020"/>
  </r>
  <r>
    <x v="10"/>
    <x v="7"/>
    <x v="157"/>
    <x v="1"/>
    <x v="1"/>
    <s v="Q4 2020"/>
  </r>
  <r>
    <x v="10"/>
    <x v="8"/>
    <x v="158"/>
    <x v="1"/>
    <x v="1"/>
    <s v="Q4 2020"/>
  </r>
  <r>
    <x v="10"/>
    <x v="9"/>
    <x v="158"/>
    <x v="1"/>
    <x v="1"/>
    <s v="Q4 2020"/>
  </r>
  <r>
    <x v="10"/>
    <x v="10"/>
    <x v="159"/>
    <x v="1"/>
    <x v="1"/>
    <s v="Q2 2021"/>
  </r>
  <r>
    <x v="10"/>
    <x v="11"/>
    <x v="160"/>
    <x v="1"/>
    <x v="1"/>
    <s v="Q2 2021"/>
  </r>
  <r>
    <x v="10"/>
    <x v="12"/>
    <x v="161"/>
    <x v="1"/>
    <x v="1"/>
    <s v="Q2 2021"/>
  </r>
  <r>
    <x v="10"/>
    <x v="13"/>
    <x v="162"/>
    <x v="1"/>
    <x v="1"/>
    <s v="Q1 2021"/>
  </r>
  <r>
    <x v="10"/>
    <x v="14"/>
    <x v="163"/>
    <x v="1"/>
    <x v="1"/>
    <s v="Q1 2021"/>
  </r>
  <r>
    <x v="10"/>
    <x v="15"/>
    <x v="164"/>
    <x v="1"/>
    <x v="1"/>
    <s v="Q1 2021"/>
  </r>
  <r>
    <x v="11"/>
    <x v="16"/>
    <x v="165"/>
    <x v="1"/>
    <x v="1"/>
    <s v="Q1 2020"/>
  </r>
  <r>
    <x v="11"/>
    <x v="17"/>
    <x v="166"/>
    <x v="1"/>
    <x v="1"/>
    <s v="Q1 2020"/>
  </r>
  <r>
    <x v="11"/>
    <x v="0"/>
    <x v="167"/>
    <x v="1"/>
    <x v="1"/>
    <s v="Q1 2020"/>
  </r>
  <r>
    <x v="11"/>
    <x v="1"/>
    <x v="168"/>
    <x v="1"/>
    <x v="1"/>
    <s v="Q2 2020"/>
  </r>
  <r>
    <x v="11"/>
    <x v="2"/>
    <x v="169"/>
    <x v="1"/>
    <x v="1"/>
    <s v="Q2 2020"/>
  </r>
  <r>
    <x v="11"/>
    <x v="3"/>
    <x v="170"/>
    <x v="1"/>
    <x v="1"/>
    <s v="Q2 2020"/>
  </r>
  <r>
    <x v="11"/>
    <x v="4"/>
    <x v="171"/>
    <x v="1"/>
    <x v="1"/>
    <s v="Q3 2020"/>
  </r>
  <r>
    <x v="11"/>
    <x v="5"/>
    <x v="165"/>
    <x v="1"/>
    <x v="1"/>
    <s v="Q3 2020"/>
  </r>
  <r>
    <x v="11"/>
    <x v="6"/>
    <x v="172"/>
    <x v="1"/>
    <x v="1"/>
    <s v="Q3 2020"/>
  </r>
  <r>
    <x v="11"/>
    <x v="7"/>
    <x v="173"/>
    <x v="1"/>
    <x v="1"/>
    <s v="Q4 2020"/>
  </r>
  <r>
    <x v="11"/>
    <x v="8"/>
    <x v="174"/>
    <x v="1"/>
    <x v="1"/>
    <s v="Q4 2020"/>
  </r>
  <r>
    <x v="11"/>
    <x v="9"/>
    <x v="175"/>
    <x v="1"/>
    <x v="1"/>
    <s v="Q4 2020"/>
  </r>
  <r>
    <x v="11"/>
    <x v="10"/>
    <x v="176"/>
    <x v="1"/>
    <x v="1"/>
    <s v="Q2 2021"/>
  </r>
  <r>
    <x v="11"/>
    <x v="11"/>
    <x v="177"/>
    <x v="1"/>
    <x v="1"/>
    <s v="Q2 2021"/>
  </r>
  <r>
    <x v="11"/>
    <x v="12"/>
    <x v="178"/>
    <x v="1"/>
    <x v="1"/>
    <s v="Q2 2021"/>
  </r>
  <r>
    <x v="11"/>
    <x v="13"/>
    <x v="179"/>
    <x v="1"/>
    <x v="1"/>
    <s v="Q1 2021"/>
  </r>
  <r>
    <x v="11"/>
    <x v="14"/>
    <x v="180"/>
    <x v="1"/>
    <x v="1"/>
    <s v="Q1 2021"/>
  </r>
  <r>
    <x v="11"/>
    <x v="15"/>
    <x v="181"/>
    <x v="1"/>
    <x v="1"/>
    <s v="Q1 2021"/>
  </r>
  <r>
    <x v="12"/>
    <x v="17"/>
    <x v="182"/>
    <x v="3"/>
    <x v="3"/>
    <s v="Q1 2020"/>
  </r>
  <r>
    <x v="12"/>
    <x v="0"/>
    <x v="183"/>
    <x v="3"/>
    <x v="3"/>
    <s v="Q1 2020"/>
  </r>
  <r>
    <x v="12"/>
    <x v="1"/>
    <x v="184"/>
    <x v="3"/>
    <x v="3"/>
    <s v="Q2 2020"/>
  </r>
  <r>
    <x v="12"/>
    <x v="2"/>
    <x v="185"/>
    <x v="3"/>
    <x v="3"/>
    <s v="Q2 2020"/>
  </r>
  <r>
    <x v="12"/>
    <x v="3"/>
    <x v="186"/>
    <x v="3"/>
    <x v="3"/>
    <s v="Q2 2020"/>
  </r>
  <r>
    <x v="12"/>
    <x v="4"/>
    <x v="187"/>
    <x v="3"/>
    <x v="3"/>
    <s v="Q3 2020"/>
  </r>
  <r>
    <x v="12"/>
    <x v="5"/>
    <x v="188"/>
    <x v="3"/>
    <x v="3"/>
    <s v="Q3 2020"/>
  </r>
  <r>
    <x v="12"/>
    <x v="6"/>
    <x v="189"/>
    <x v="3"/>
    <x v="3"/>
    <s v="Q3 2020"/>
  </r>
  <r>
    <x v="12"/>
    <x v="7"/>
    <x v="190"/>
    <x v="3"/>
    <x v="3"/>
    <s v="Q4 2020"/>
  </r>
  <r>
    <x v="12"/>
    <x v="8"/>
    <x v="191"/>
    <x v="3"/>
    <x v="3"/>
    <s v="Q4 2020"/>
  </r>
  <r>
    <x v="12"/>
    <x v="9"/>
    <x v="186"/>
    <x v="3"/>
    <x v="3"/>
    <s v="Q4 2020"/>
  </r>
  <r>
    <x v="12"/>
    <x v="10"/>
    <x v="108"/>
    <x v="3"/>
    <x v="3"/>
    <s v="Q2 2021"/>
  </r>
  <r>
    <x v="12"/>
    <x v="11"/>
    <x v="192"/>
    <x v="3"/>
    <x v="3"/>
    <s v="Q2 2021"/>
  </r>
  <r>
    <x v="12"/>
    <x v="12"/>
    <x v="193"/>
    <x v="3"/>
    <x v="3"/>
    <s v="Q2 2021"/>
  </r>
  <r>
    <x v="12"/>
    <x v="13"/>
    <x v="194"/>
    <x v="3"/>
    <x v="3"/>
    <s v="Q1 2021"/>
  </r>
  <r>
    <x v="12"/>
    <x v="14"/>
    <x v="195"/>
    <x v="3"/>
    <x v="3"/>
    <s v="Q1 2021"/>
  </r>
  <r>
    <x v="12"/>
    <x v="15"/>
    <x v="196"/>
    <x v="3"/>
    <x v="3"/>
    <s v="Q1 2021"/>
  </r>
  <r>
    <x v="13"/>
    <x v="16"/>
    <x v="197"/>
    <x v="0"/>
    <x v="0"/>
    <s v="Q1 2020"/>
  </r>
  <r>
    <x v="13"/>
    <x v="17"/>
    <x v="198"/>
    <x v="0"/>
    <x v="0"/>
    <s v="Q1 2020"/>
  </r>
  <r>
    <x v="13"/>
    <x v="0"/>
    <x v="199"/>
    <x v="0"/>
    <x v="0"/>
    <s v="Q1 2020"/>
  </r>
  <r>
    <x v="13"/>
    <x v="1"/>
    <x v="200"/>
    <x v="0"/>
    <x v="0"/>
    <s v="Q2 2020"/>
  </r>
  <r>
    <x v="13"/>
    <x v="2"/>
    <x v="201"/>
    <x v="0"/>
    <x v="0"/>
    <s v="Q2 2020"/>
  </r>
  <r>
    <x v="13"/>
    <x v="3"/>
    <x v="112"/>
    <x v="0"/>
    <x v="0"/>
    <s v="Q2 2020"/>
  </r>
  <r>
    <x v="13"/>
    <x v="4"/>
    <x v="202"/>
    <x v="0"/>
    <x v="0"/>
    <s v="Q3 2020"/>
  </r>
  <r>
    <x v="13"/>
    <x v="5"/>
    <x v="203"/>
    <x v="0"/>
    <x v="0"/>
    <s v="Q3 2020"/>
  </r>
  <r>
    <x v="13"/>
    <x v="6"/>
    <x v="204"/>
    <x v="0"/>
    <x v="0"/>
    <s v="Q3 2020"/>
  </r>
  <r>
    <x v="13"/>
    <x v="7"/>
    <x v="114"/>
    <x v="0"/>
    <x v="0"/>
    <s v="Q4 2020"/>
  </r>
  <r>
    <x v="13"/>
    <x v="8"/>
    <x v="205"/>
    <x v="0"/>
    <x v="0"/>
    <s v="Q4 2020"/>
  </r>
  <r>
    <x v="13"/>
    <x v="9"/>
    <x v="19"/>
    <x v="0"/>
    <x v="0"/>
    <s v="Q4 2020"/>
  </r>
  <r>
    <x v="13"/>
    <x v="10"/>
    <x v="206"/>
    <x v="0"/>
    <x v="0"/>
    <s v="Q2 2021"/>
  </r>
  <r>
    <x v="13"/>
    <x v="11"/>
    <x v="207"/>
    <x v="0"/>
    <x v="0"/>
    <s v="Q2 2021"/>
  </r>
  <r>
    <x v="13"/>
    <x v="12"/>
    <x v="208"/>
    <x v="0"/>
    <x v="0"/>
    <s v="Q2 2021"/>
  </r>
  <r>
    <x v="13"/>
    <x v="13"/>
    <x v="209"/>
    <x v="0"/>
    <x v="0"/>
    <s v="Q1 2021"/>
  </r>
  <r>
    <x v="13"/>
    <x v="14"/>
    <x v="210"/>
    <x v="0"/>
    <x v="0"/>
    <s v="Q1 2021"/>
  </r>
  <r>
    <x v="13"/>
    <x v="15"/>
    <x v="211"/>
    <x v="0"/>
    <x v="0"/>
    <s v="Q1 2021"/>
  </r>
  <r>
    <x v="14"/>
    <x v="16"/>
    <x v="212"/>
    <x v="1"/>
    <x v="1"/>
    <s v="Q1 2020"/>
  </r>
  <r>
    <x v="14"/>
    <x v="17"/>
    <x v="156"/>
    <x v="1"/>
    <x v="1"/>
    <s v="Q1 2020"/>
  </r>
  <r>
    <x v="14"/>
    <x v="0"/>
    <x v="213"/>
    <x v="1"/>
    <x v="1"/>
    <s v="Q1 2020"/>
  </r>
  <r>
    <x v="14"/>
    <x v="1"/>
    <x v="214"/>
    <x v="1"/>
    <x v="1"/>
    <s v="Q2 2020"/>
  </r>
  <r>
    <x v="14"/>
    <x v="2"/>
    <x v="215"/>
    <x v="1"/>
    <x v="1"/>
    <s v="Q2 2020"/>
  </r>
  <r>
    <x v="14"/>
    <x v="3"/>
    <x v="216"/>
    <x v="1"/>
    <x v="1"/>
    <s v="Q2 2020"/>
  </r>
  <r>
    <x v="14"/>
    <x v="4"/>
    <x v="217"/>
    <x v="1"/>
    <x v="1"/>
    <s v="Q3 2020"/>
  </r>
  <r>
    <x v="14"/>
    <x v="5"/>
    <x v="218"/>
    <x v="1"/>
    <x v="1"/>
    <s v="Q3 2020"/>
  </r>
  <r>
    <x v="14"/>
    <x v="6"/>
    <x v="219"/>
    <x v="1"/>
    <x v="1"/>
    <s v="Q3 2020"/>
  </r>
  <r>
    <x v="14"/>
    <x v="7"/>
    <x v="220"/>
    <x v="1"/>
    <x v="1"/>
    <s v="Q4 2020"/>
  </r>
  <r>
    <x v="14"/>
    <x v="8"/>
    <x v="216"/>
    <x v="1"/>
    <x v="1"/>
    <s v="Q4 2020"/>
  </r>
  <r>
    <x v="14"/>
    <x v="9"/>
    <x v="221"/>
    <x v="1"/>
    <x v="1"/>
    <s v="Q4 2020"/>
  </r>
  <r>
    <x v="14"/>
    <x v="10"/>
    <x v="222"/>
    <x v="1"/>
    <x v="1"/>
    <s v="Q2 2021"/>
  </r>
  <r>
    <x v="14"/>
    <x v="11"/>
    <x v="223"/>
    <x v="1"/>
    <x v="1"/>
    <s v="Q2 2021"/>
  </r>
  <r>
    <x v="14"/>
    <x v="12"/>
    <x v="224"/>
    <x v="1"/>
    <x v="1"/>
    <s v="Q2 2021"/>
  </r>
  <r>
    <x v="14"/>
    <x v="13"/>
    <x v="225"/>
    <x v="1"/>
    <x v="1"/>
    <s v="Q1 2021"/>
  </r>
  <r>
    <x v="14"/>
    <x v="14"/>
    <x v="226"/>
    <x v="1"/>
    <x v="1"/>
    <s v="Q1 2021"/>
  </r>
  <r>
    <x v="14"/>
    <x v="15"/>
    <x v="227"/>
    <x v="1"/>
    <x v="1"/>
    <s v="Q1 2021"/>
  </r>
  <r>
    <x v="15"/>
    <x v="16"/>
    <x v="228"/>
    <x v="0"/>
    <x v="0"/>
    <s v="Q1 2020"/>
  </r>
  <r>
    <x v="15"/>
    <x v="17"/>
    <x v="229"/>
    <x v="0"/>
    <x v="0"/>
    <s v="Q1 2020"/>
  </r>
  <r>
    <x v="15"/>
    <x v="0"/>
    <x v="230"/>
    <x v="0"/>
    <x v="0"/>
    <s v="Q1 2020"/>
  </r>
  <r>
    <x v="15"/>
    <x v="1"/>
    <x v="231"/>
    <x v="0"/>
    <x v="0"/>
    <s v="Q2 2020"/>
  </r>
  <r>
    <x v="15"/>
    <x v="2"/>
    <x v="232"/>
    <x v="0"/>
    <x v="0"/>
    <s v="Q2 2020"/>
  </r>
  <r>
    <x v="15"/>
    <x v="3"/>
    <x v="230"/>
    <x v="0"/>
    <x v="0"/>
    <s v="Q2 2020"/>
  </r>
  <r>
    <x v="15"/>
    <x v="4"/>
    <x v="233"/>
    <x v="0"/>
    <x v="0"/>
    <s v="Q3 2020"/>
  </r>
  <r>
    <x v="15"/>
    <x v="5"/>
    <x v="234"/>
    <x v="0"/>
    <x v="0"/>
    <s v="Q3 2020"/>
  </r>
  <r>
    <x v="15"/>
    <x v="6"/>
    <x v="235"/>
    <x v="0"/>
    <x v="0"/>
    <s v="Q3 2020"/>
  </r>
  <r>
    <x v="15"/>
    <x v="7"/>
    <x v="236"/>
    <x v="0"/>
    <x v="0"/>
    <s v="Q4 2020"/>
  </r>
  <r>
    <x v="15"/>
    <x v="8"/>
    <x v="237"/>
    <x v="0"/>
    <x v="0"/>
    <s v="Q4 2020"/>
  </r>
  <r>
    <x v="15"/>
    <x v="9"/>
    <x v="39"/>
    <x v="0"/>
    <x v="0"/>
    <s v="Q4 2020"/>
  </r>
  <r>
    <x v="15"/>
    <x v="10"/>
    <x v="238"/>
    <x v="0"/>
    <x v="0"/>
    <s v="Q2 2021"/>
  </r>
  <r>
    <x v="15"/>
    <x v="11"/>
    <x v="137"/>
    <x v="0"/>
    <x v="0"/>
    <s v="Q2 2021"/>
  </r>
  <r>
    <x v="15"/>
    <x v="12"/>
    <x v="239"/>
    <x v="0"/>
    <x v="0"/>
    <s v="Q2 2021"/>
  </r>
  <r>
    <x v="15"/>
    <x v="13"/>
    <x v="240"/>
    <x v="0"/>
    <x v="0"/>
    <s v="Q1 2021"/>
  </r>
  <r>
    <x v="15"/>
    <x v="14"/>
    <x v="241"/>
    <x v="0"/>
    <x v="0"/>
    <s v="Q1 2021"/>
  </r>
  <r>
    <x v="15"/>
    <x v="15"/>
    <x v="228"/>
    <x v="0"/>
    <x v="0"/>
    <s v="Q1 2021"/>
  </r>
  <r>
    <x v="16"/>
    <x v="16"/>
    <x v="242"/>
    <x v="1"/>
    <x v="1"/>
    <s v="Q1 2020"/>
  </r>
  <r>
    <x v="16"/>
    <x v="17"/>
    <x v="243"/>
    <x v="1"/>
    <x v="1"/>
    <s v="Q1 2020"/>
  </r>
  <r>
    <x v="16"/>
    <x v="0"/>
    <x v="244"/>
    <x v="1"/>
    <x v="1"/>
    <s v="Q1 2020"/>
  </r>
  <r>
    <x v="16"/>
    <x v="1"/>
    <x v="245"/>
    <x v="1"/>
    <x v="1"/>
    <s v="Q2 2020"/>
  </r>
  <r>
    <x v="16"/>
    <x v="2"/>
    <x v="246"/>
    <x v="1"/>
    <x v="1"/>
    <s v="Q2 2020"/>
  </r>
  <r>
    <x v="16"/>
    <x v="3"/>
    <x v="247"/>
    <x v="1"/>
    <x v="1"/>
    <s v="Q2 2020"/>
  </r>
  <r>
    <x v="16"/>
    <x v="4"/>
    <x v="175"/>
    <x v="1"/>
    <x v="1"/>
    <s v="Q3 2020"/>
  </r>
  <r>
    <x v="16"/>
    <x v="5"/>
    <x v="248"/>
    <x v="1"/>
    <x v="1"/>
    <s v="Q3 2020"/>
  </r>
  <r>
    <x v="16"/>
    <x v="6"/>
    <x v="249"/>
    <x v="1"/>
    <x v="1"/>
    <s v="Q3 2020"/>
  </r>
  <r>
    <x v="16"/>
    <x v="7"/>
    <x v="250"/>
    <x v="1"/>
    <x v="1"/>
    <s v="Q4 2020"/>
  </r>
  <r>
    <x v="16"/>
    <x v="8"/>
    <x v="251"/>
    <x v="1"/>
    <x v="1"/>
    <s v="Q4 2020"/>
  </r>
  <r>
    <x v="16"/>
    <x v="9"/>
    <x v="252"/>
    <x v="1"/>
    <x v="1"/>
    <s v="Q4 2020"/>
  </r>
  <r>
    <x v="16"/>
    <x v="10"/>
    <x v="253"/>
    <x v="1"/>
    <x v="1"/>
    <s v="Q2 2021"/>
  </r>
  <r>
    <x v="16"/>
    <x v="11"/>
    <x v="254"/>
    <x v="1"/>
    <x v="1"/>
    <s v="Q2 2021"/>
  </r>
  <r>
    <x v="16"/>
    <x v="12"/>
    <x v="255"/>
    <x v="1"/>
    <x v="1"/>
    <s v="Q2 2021"/>
  </r>
  <r>
    <x v="16"/>
    <x v="13"/>
    <x v="256"/>
    <x v="1"/>
    <x v="1"/>
    <s v="Q1 2021"/>
  </r>
  <r>
    <x v="16"/>
    <x v="14"/>
    <x v="257"/>
    <x v="1"/>
    <x v="1"/>
    <s v="Q1 2021"/>
  </r>
  <r>
    <x v="16"/>
    <x v="15"/>
    <x v="258"/>
    <x v="1"/>
    <x v="1"/>
    <s v="Q1 2021"/>
  </r>
  <r>
    <x v="17"/>
    <x v="16"/>
    <x v="259"/>
    <x v="0"/>
    <x v="0"/>
    <s v="Q1 2020"/>
  </r>
  <r>
    <x v="17"/>
    <x v="17"/>
    <x v="260"/>
    <x v="0"/>
    <x v="0"/>
    <s v="Q1 2020"/>
  </r>
  <r>
    <x v="17"/>
    <x v="0"/>
    <x v="261"/>
    <x v="0"/>
    <x v="0"/>
    <s v="Q1 2020"/>
  </r>
  <r>
    <x v="17"/>
    <x v="1"/>
    <x v="262"/>
    <x v="0"/>
    <x v="0"/>
    <s v="Q2 2020"/>
  </r>
  <r>
    <x v="17"/>
    <x v="2"/>
    <x v="263"/>
    <x v="0"/>
    <x v="0"/>
    <s v="Q2 2020"/>
  </r>
  <r>
    <x v="17"/>
    <x v="3"/>
    <x v="264"/>
    <x v="0"/>
    <x v="0"/>
    <s v="Q2 2020"/>
  </r>
  <r>
    <x v="17"/>
    <x v="4"/>
    <x v="265"/>
    <x v="0"/>
    <x v="0"/>
    <s v="Q3 2020"/>
  </r>
  <r>
    <x v="17"/>
    <x v="5"/>
    <x v="266"/>
    <x v="0"/>
    <x v="0"/>
    <s v="Q3 2020"/>
  </r>
  <r>
    <x v="17"/>
    <x v="6"/>
    <x v="267"/>
    <x v="0"/>
    <x v="0"/>
    <s v="Q3 2020"/>
  </r>
  <r>
    <x v="17"/>
    <x v="7"/>
    <x v="259"/>
    <x v="0"/>
    <x v="0"/>
    <s v="Q4 2020"/>
  </r>
  <r>
    <x v="17"/>
    <x v="8"/>
    <x v="268"/>
    <x v="0"/>
    <x v="0"/>
    <s v="Q4 2020"/>
  </r>
  <r>
    <x v="17"/>
    <x v="9"/>
    <x v="269"/>
    <x v="0"/>
    <x v="0"/>
    <s v="Q4 2020"/>
  </r>
  <r>
    <x v="17"/>
    <x v="10"/>
    <x v="270"/>
    <x v="0"/>
    <x v="0"/>
    <s v="Q2 2021"/>
  </r>
  <r>
    <x v="17"/>
    <x v="11"/>
    <x v="271"/>
    <x v="0"/>
    <x v="0"/>
    <s v="Q2 2021"/>
  </r>
  <r>
    <x v="17"/>
    <x v="12"/>
    <x v="272"/>
    <x v="0"/>
    <x v="0"/>
    <s v="Q2 2021"/>
  </r>
  <r>
    <x v="17"/>
    <x v="13"/>
    <x v="273"/>
    <x v="0"/>
    <x v="0"/>
    <s v="Q1 2021"/>
  </r>
  <r>
    <x v="17"/>
    <x v="14"/>
    <x v="274"/>
    <x v="0"/>
    <x v="0"/>
    <s v="Q1 2021"/>
  </r>
  <r>
    <x v="17"/>
    <x v="15"/>
    <x v="275"/>
    <x v="0"/>
    <x v="0"/>
    <s v="Q1 2021"/>
  </r>
  <r>
    <x v="18"/>
    <x v="4"/>
    <x v="276"/>
    <x v="3"/>
    <x v="3"/>
    <s v="Q3 2020"/>
  </r>
  <r>
    <x v="18"/>
    <x v="5"/>
    <x v="277"/>
    <x v="3"/>
    <x v="3"/>
    <s v="Q3 2020"/>
  </r>
  <r>
    <x v="18"/>
    <x v="6"/>
    <x v="278"/>
    <x v="3"/>
    <x v="3"/>
    <s v="Q3 2020"/>
  </r>
  <r>
    <x v="18"/>
    <x v="7"/>
    <x v="279"/>
    <x v="3"/>
    <x v="3"/>
    <s v="Q4 2020"/>
  </r>
  <r>
    <x v="18"/>
    <x v="8"/>
    <x v="280"/>
    <x v="3"/>
    <x v="3"/>
    <s v="Q4 2020"/>
  </r>
  <r>
    <x v="18"/>
    <x v="9"/>
    <x v="281"/>
    <x v="3"/>
    <x v="3"/>
    <s v="Q4 2020"/>
  </r>
  <r>
    <x v="18"/>
    <x v="10"/>
    <x v="282"/>
    <x v="3"/>
    <x v="3"/>
    <s v="Q2 2021"/>
  </r>
  <r>
    <x v="18"/>
    <x v="11"/>
    <x v="283"/>
    <x v="3"/>
    <x v="3"/>
    <s v="Q2 2021"/>
  </r>
  <r>
    <x v="18"/>
    <x v="12"/>
    <x v="284"/>
    <x v="3"/>
    <x v="3"/>
    <s v="Q2 2021"/>
  </r>
  <r>
    <x v="18"/>
    <x v="13"/>
    <x v="285"/>
    <x v="3"/>
    <x v="3"/>
    <s v="Q1 2021"/>
  </r>
  <r>
    <x v="18"/>
    <x v="14"/>
    <x v="286"/>
    <x v="3"/>
    <x v="3"/>
    <s v="Q1 2021"/>
  </r>
  <r>
    <x v="18"/>
    <x v="15"/>
    <x v="287"/>
    <x v="3"/>
    <x v="3"/>
    <s v="Q1 2021"/>
  </r>
  <r>
    <x v="19"/>
    <x v="16"/>
    <x v="288"/>
    <x v="1"/>
    <x v="1"/>
    <s v="Q1 2020"/>
  </r>
  <r>
    <x v="19"/>
    <x v="17"/>
    <x v="289"/>
    <x v="1"/>
    <x v="1"/>
    <s v="Q1 2020"/>
  </r>
  <r>
    <x v="19"/>
    <x v="0"/>
    <x v="290"/>
    <x v="1"/>
    <x v="1"/>
    <s v="Q1 2020"/>
  </r>
  <r>
    <x v="19"/>
    <x v="1"/>
    <x v="291"/>
    <x v="1"/>
    <x v="1"/>
    <s v="Q2 2020"/>
  </r>
  <r>
    <x v="19"/>
    <x v="2"/>
    <x v="292"/>
    <x v="1"/>
    <x v="1"/>
    <s v="Q2 2020"/>
  </r>
  <r>
    <x v="19"/>
    <x v="3"/>
    <x v="293"/>
    <x v="1"/>
    <x v="1"/>
    <s v="Q2 2020"/>
  </r>
  <r>
    <x v="19"/>
    <x v="4"/>
    <x v="294"/>
    <x v="1"/>
    <x v="1"/>
    <s v="Q3 2020"/>
  </r>
  <r>
    <x v="19"/>
    <x v="5"/>
    <x v="295"/>
    <x v="1"/>
    <x v="1"/>
    <s v="Q3 2020"/>
  </r>
  <r>
    <x v="19"/>
    <x v="6"/>
    <x v="296"/>
    <x v="1"/>
    <x v="1"/>
    <s v="Q3 2020"/>
  </r>
  <r>
    <x v="19"/>
    <x v="7"/>
    <x v="297"/>
    <x v="1"/>
    <x v="1"/>
    <s v="Q4 2020"/>
  </r>
  <r>
    <x v="19"/>
    <x v="8"/>
    <x v="288"/>
    <x v="1"/>
    <x v="1"/>
    <s v="Q4 2020"/>
  </r>
  <r>
    <x v="19"/>
    <x v="9"/>
    <x v="298"/>
    <x v="1"/>
    <x v="1"/>
    <s v="Q4 2020"/>
  </r>
  <r>
    <x v="19"/>
    <x v="10"/>
    <x v="299"/>
    <x v="1"/>
    <x v="1"/>
    <s v="Q2 2021"/>
  </r>
  <r>
    <x v="19"/>
    <x v="11"/>
    <x v="300"/>
    <x v="1"/>
    <x v="1"/>
    <s v="Q2 2021"/>
  </r>
  <r>
    <x v="19"/>
    <x v="12"/>
    <x v="301"/>
    <x v="1"/>
    <x v="1"/>
    <s v="Q2 2021"/>
  </r>
  <r>
    <x v="19"/>
    <x v="13"/>
    <x v="302"/>
    <x v="1"/>
    <x v="1"/>
    <s v="Q1 2021"/>
  </r>
  <r>
    <x v="19"/>
    <x v="14"/>
    <x v="303"/>
    <x v="1"/>
    <x v="1"/>
    <s v="Q1 2021"/>
  </r>
  <r>
    <x v="19"/>
    <x v="15"/>
    <x v="304"/>
    <x v="1"/>
    <x v="1"/>
    <s v="Q1 2021"/>
  </r>
  <r>
    <x v="20"/>
    <x v="16"/>
    <x v="305"/>
    <x v="0"/>
    <x v="0"/>
    <s v="Q1 2020"/>
  </r>
  <r>
    <x v="20"/>
    <x v="17"/>
    <x v="306"/>
    <x v="0"/>
    <x v="0"/>
    <s v="Q1 2020"/>
  </r>
  <r>
    <x v="20"/>
    <x v="0"/>
    <x v="307"/>
    <x v="0"/>
    <x v="0"/>
    <s v="Q1 2020"/>
  </r>
  <r>
    <x v="20"/>
    <x v="1"/>
    <x v="186"/>
    <x v="0"/>
    <x v="0"/>
    <s v="Q2 2020"/>
  </r>
  <r>
    <x v="20"/>
    <x v="2"/>
    <x v="308"/>
    <x v="0"/>
    <x v="0"/>
    <s v="Q2 2020"/>
  </r>
  <r>
    <x v="20"/>
    <x v="3"/>
    <x v="309"/>
    <x v="0"/>
    <x v="0"/>
    <s v="Q2 2020"/>
  </r>
  <r>
    <x v="20"/>
    <x v="4"/>
    <x v="310"/>
    <x v="0"/>
    <x v="0"/>
    <s v="Q3 2020"/>
  </r>
  <r>
    <x v="20"/>
    <x v="5"/>
    <x v="311"/>
    <x v="0"/>
    <x v="0"/>
    <s v="Q3 2020"/>
  </r>
  <r>
    <x v="20"/>
    <x v="6"/>
    <x v="312"/>
    <x v="0"/>
    <x v="0"/>
    <s v="Q3 2020"/>
  </r>
  <r>
    <x v="20"/>
    <x v="7"/>
    <x v="313"/>
    <x v="0"/>
    <x v="0"/>
    <s v="Q4 2020"/>
  </r>
  <r>
    <x v="20"/>
    <x v="8"/>
    <x v="314"/>
    <x v="0"/>
    <x v="0"/>
    <s v="Q4 2020"/>
  </r>
  <r>
    <x v="20"/>
    <x v="9"/>
    <x v="315"/>
    <x v="0"/>
    <x v="0"/>
    <s v="Q4 2020"/>
  </r>
  <r>
    <x v="20"/>
    <x v="15"/>
    <x v="316"/>
    <x v="0"/>
    <x v="0"/>
    <s v="Q1 2021"/>
  </r>
  <r>
    <x v="21"/>
    <x v="16"/>
    <x v="317"/>
    <x v="3"/>
    <x v="3"/>
    <s v="Q1 2020"/>
  </r>
  <r>
    <x v="21"/>
    <x v="17"/>
    <x v="248"/>
    <x v="3"/>
    <x v="3"/>
    <s v="Q1 2020"/>
  </r>
  <r>
    <x v="21"/>
    <x v="0"/>
    <x v="214"/>
    <x v="3"/>
    <x v="3"/>
    <s v="Q1 2020"/>
  </r>
  <r>
    <x v="21"/>
    <x v="1"/>
    <x v="242"/>
    <x v="3"/>
    <x v="3"/>
    <s v="Q2 2020"/>
  </r>
  <r>
    <x v="21"/>
    <x v="2"/>
    <x v="318"/>
    <x v="3"/>
    <x v="3"/>
    <s v="Q2 2020"/>
  </r>
  <r>
    <x v="21"/>
    <x v="3"/>
    <x v="317"/>
    <x v="3"/>
    <x v="3"/>
    <s v="Q2 2020"/>
  </r>
  <r>
    <x v="21"/>
    <x v="4"/>
    <x v="171"/>
    <x v="3"/>
    <x v="3"/>
    <s v="Q3 2020"/>
  </r>
  <r>
    <x v="21"/>
    <x v="5"/>
    <x v="319"/>
    <x v="3"/>
    <x v="3"/>
    <s v="Q3 2020"/>
  </r>
  <r>
    <x v="21"/>
    <x v="6"/>
    <x v="320"/>
    <x v="3"/>
    <x v="3"/>
    <s v="Q3 2020"/>
  </r>
  <r>
    <x v="21"/>
    <x v="7"/>
    <x v="321"/>
    <x v="3"/>
    <x v="3"/>
    <s v="Q4 2020"/>
  </r>
  <r>
    <x v="21"/>
    <x v="8"/>
    <x v="322"/>
    <x v="3"/>
    <x v="3"/>
    <s v="Q4 2020"/>
  </r>
  <r>
    <x v="21"/>
    <x v="9"/>
    <x v="323"/>
    <x v="3"/>
    <x v="3"/>
    <s v="Q4 2020"/>
  </r>
  <r>
    <x v="21"/>
    <x v="10"/>
    <x v="324"/>
    <x v="3"/>
    <x v="3"/>
    <s v="Q2 2021"/>
  </r>
  <r>
    <x v="21"/>
    <x v="11"/>
    <x v="325"/>
    <x v="3"/>
    <x v="3"/>
    <s v="Q2 2021"/>
  </r>
  <r>
    <x v="21"/>
    <x v="12"/>
    <x v="326"/>
    <x v="3"/>
    <x v="3"/>
    <s v="Q2 2021"/>
  </r>
  <r>
    <x v="21"/>
    <x v="13"/>
    <x v="327"/>
    <x v="3"/>
    <x v="3"/>
    <s v="Q1 2021"/>
  </r>
  <r>
    <x v="21"/>
    <x v="14"/>
    <x v="328"/>
    <x v="3"/>
    <x v="3"/>
    <s v="Q1 2021"/>
  </r>
  <r>
    <x v="21"/>
    <x v="15"/>
    <x v="329"/>
    <x v="3"/>
    <x v="3"/>
    <s v="Q1 2021"/>
  </r>
  <r>
    <x v="22"/>
    <x v="16"/>
    <x v="330"/>
    <x v="1"/>
    <x v="1"/>
    <s v="Q1 2020"/>
  </r>
  <r>
    <x v="22"/>
    <x v="17"/>
    <x v="331"/>
    <x v="1"/>
    <x v="1"/>
    <s v="Q1 2020"/>
  </r>
  <r>
    <x v="22"/>
    <x v="0"/>
    <x v="332"/>
    <x v="1"/>
    <x v="1"/>
    <s v="Q1 2020"/>
  </r>
  <r>
    <x v="22"/>
    <x v="1"/>
    <x v="333"/>
    <x v="1"/>
    <x v="1"/>
    <s v="Q2 2020"/>
  </r>
  <r>
    <x v="22"/>
    <x v="2"/>
    <x v="334"/>
    <x v="1"/>
    <x v="1"/>
    <s v="Q2 2020"/>
  </r>
  <r>
    <x v="22"/>
    <x v="3"/>
    <x v="335"/>
    <x v="1"/>
    <x v="1"/>
    <s v="Q2 2020"/>
  </r>
  <r>
    <x v="22"/>
    <x v="4"/>
    <x v="44"/>
    <x v="1"/>
    <x v="1"/>
    <s v="Q3 2020"/>
  </r>
  <r>
    <x v="22"/>
    <x v="5"/>
    <x v="336"/>
    <x v="1"/>
    <x v="1"/>
    <s v="Q3 2020"/>
  </r>
  <r>
    <x v="22"/>
    <x v="6"/>
    <x v="337"/>
    <x v="1"/>
    <x v="1"/>
    <s v="Q3 2020"/>
  </r>
  <r>
    <x v="22"/>
    <x v="7"/>
    <x v="338"/>
    <x v="1"/>
    <x v="1"/>
    <s v="Q4 2020"/>
  </r>
  <r>
    <x v="22"/>
    <x v="8"/>
    <x v="95"/>
    <x v="1"/>
    <x v="1"/>
    <s v="Q4 2020"/>
  </r>
  <r>
    <x v="22"/>
    <x v="9"/>
    <x v="335"/>
    <x v="1"/>
    <x v="1"/>
    <s v="Q4 2020"/>
  </r>
  <r>
    <x v="22"/>
    <x v="10"/>
    <x v="38"/>
    <x v="1"/>
    <x v="1"/>
    <s v="Q2 2021"/>
  </r>
  <r>
    <x v="22"/>
    <x v="11"/>
    <x v="339"/>
    <x v="1"/>
    <x v="1"/>
    <s v="Q2 2021"/>
  </r>
  <r>
    <x v="22"/>
    <x v="12"/>
    <x v="340"/>
    <x v="1"/>
    <x v="1"/>
    <s v="Q2 2021"/>
  </r>
  <r>
    <x v="22"/>
    <x v="13"/>
    <x v="341"/>
    <x v="1"/>
    <x v="1"/>
    <s v="Q1 2021"/>
  </r>
  <r>
    <x v="22"/>
    <x v="14"/>
    <x v="342"/>
    <x v="1"/>
    <x v="1"/>
    <s v="Q1 2021"/>
  </r>
  <r>
    <x v="22"/>
    <x v="15"/>
    <x v="343"/>
    <x v="1"/>
    <x v="1"/>
    <s v="Q1 2021"/>
  </r>
  <r>
    <x v="23"/>
    <x v="8"/>
    <x v="344"/>
    <x v="1"/>
    <x v="1"/>
    <s v="Q4 2020"/>
  </r>
  <r>
    <x v="23"/>
    <x v="9"/>
    <x v="345"/>
    <x v="1"/>
    <x v="1"/>
    <s v="Q4 2020"/>
  </r>
  <r>
    <x v="23"/>
    <x v="10"/>
    <x v="346"/>
    <x v="1"/>
    <x v="1"/>
    <s v="Q2 2021"/>
  </r>
  <r>
    <x v="23"/>
    <x v="11"/>
    <x v="347"/>
    <x v="1"/>
    <x v="1"/>
    <s v="Q2 2021"/>
  </r>
  <r>
    <x v="23"/>
    <x v="12"/>
    <x v="348"/>
    <x v="1"/>
    <x v="1"/>
    <s v="Q2 2021"/>
  </r>
  <r>
    <x v="23"/>
    <x v="13"/>
    <x v="349"/>
    <x v="1"/>
    <x v="1"/>
    <s v="Q1 2021"/>
  </r>
  <r>
    <x v="23"/>
    <x v="14"/>
    <x v="350"/>
    <x v="1"/>
    <x v="1"/>
    <s v="Q1 2021"/>
  </r>
  <r>
    <x v="23"/>
    <x v="15"/>
    <x v="101"/>
    <x v="1"/>
    <x v="1"/>
    <s v="Q1 2021"/>
  </r>
  <r>
    <x v="24"/>
    <x v="16"/>
    <x v="351"/>
    <x v="1"/>
    <x v="1"/>
    <s v="Q1 2020"/>
  </r>
  <r>
    <x v="24"/>
    <x v="17"/>
    <x v="352"/>
    <x v="1"/>
    <x v="1"/>
    <s v="Q1 2020"/>
  </r>
  <r>
    <x v="24"/>
    <x v="0"/>
    <x v="353"/>
    <x v="1"/>
    <x v="1"/>
    <s v="Q1 2020"/>
  </r>
  <r>
    <x v="24"/>
    <x v="1"/>
    <x v="354"/>
    <x v="1"/>
    <x v="1"/>
    <s v="Q2 2020"/>
  </r>
  <r>
    <x v="24"/>
    <x v="2"/>
    <x v="355"/>
    <x v="1"/>
    <x v="1"/>
    <s v="Q2 2020"/>
  </r>
  <r>
    <x v="24"/>
    <x v="3"/>
    <x v="356"/>
    <x v="1"/>
    <x v="1"/>
    <s v="Q2 2020"/>
  </r>
  <r>
    <x v="24"/>
    <x v="4"/>
    <x v="37"/>
    <x v="1"/>
    <x v="1"/>
    <s v="Q3 2020"/>
  </r>
  <r>
    <x v="24"/>
    <x v="5"/>
    <x v="357"/>
    <x v="1"/>
    <x v="1"/>
    <s v="Q3 2020"/>
  </r>
  <r>
    <x v="24"/>
    <x v="6"/>
    <x v="357"/>
    <x v="1"/>
    <x v="1"/>
    <s v="Q3 2020"/>
  </r>
  <r>
    <x v="24"/>
    <x v="7"/>
    <x v="358"/>
    <x v="1"/>
    <x v="1"/>
    <s v="Q4 2020"/>
  </r>
  <r>
    <x v="24"/>
    <x v="8"/>
    <x v="359"/>
    <x v="1"/>
    <x v="1"/>
    <s v="Q4 2020"/>
  </r>
  <r>
    <x v="24"/>
    <x v="9"/>
    <x v="351"/>
    <x v="1"/>
    <x v="1"/>
    <s v="Q4 2020"/>
  </r>
  <r>
    <x v="24"/>
    <x v="10"/>
    <x v="360"/>
    <x v="1"/>
    <x v="1"/>
    <s v="Q2 2021"/>
  </r>
  <r>
    <x v="24"/>
    <x v="11"/>
    <x v="361"/>
    <x v="1"/>
    <x v="1"/>
    <s v="Q2 2021"/>
  </r>
  <r>
    <x v="24"/>
    <x v="12"/>
    <x v="362"/>
    <x v="1"/>
    <x v="1"/>
    <s v="Q2 2021"/>
  </r>
  <r>
    <x v="24"/>
    <x v="13"/>
    <x v="363"/>
    <x v="1"/>
    <x v="1"/>
    <s v="Q1 2021"/>
  </r>
  <r>
    <x v="24"/>
    <x v="14"/>
    <x v="364"/>
    <x v="1"/>
    <x v="1"/>
    <s v="Q1 2021"/>
  </r>
  <r>
    <x v="24"/>
    <x v="15"/>
    <x v="360"/>
    <x v="1"/>
    <x v="1"/>
    <s v="Q1 2021"/>
  </r>
  <r>
    <x v="25"/>
    <x v="16"/>
    <x v="365"/>
    <x v="3"/>
    <x v="3"/>
    <s v="Q1 2020"/>
  </r>
  <r>
    <x v="25"/>
    <x v="17"/>
    <x v="366"/>
    <x v="3"/>
    <x v="3"/>
    <s v="Q1 2020"/>
  </r>
  <r>
    <x v="25"/>
    <x v="0"/>
    <x v="367"/>
    <x v="3"/>
    <x v="3"/>
    <s v="Q1 2020"/>
  </r>
  <r>
    <x v="25"/>
    <x v="1"/>
    <x v="368"/>
    <x v="3"/>
    <x v="3"/>
    <s v="Q2 2020"/>
  </r>
  <r>
    <x v="25"/>
    <x v="2"/>
    <x v="39"/>
    <x v="3"/>
    <x v="3"/>
    <s v="Q2 2020"/>
  </r>
  <r>
    <x v="25"/>
    <x v="3"/>
    <x v="369"/>
    <x v="3"/>
    <x v="3"/>
    <s v="Q2 2020"/>
  </r>
  <r>
    <x v="25"/>
    <x v="4"/>
    <x v="370"/>
    <x v="3"/>
    <x v="3"/>
    <s v="Q3 2020"/>
  </r>
  <r>
    <x v="25"/>
    <x v="5"/>
    <x v="371"/>
    <x v="3"/>
    <x v="3"/>
    <s v="Q3 2020"/>
  </r>
  <r>
    <x v="25"/>
    <x v="6"/>
    <x v="372"/>
    <x v="3"/>
    <x v="3"/>
    <s v="Q3 2020"/>
  </r>
  <r>
    <x v="25"/>
    <x v="7"/>
    <x v="373"/>
    <x v="3"/>
    <x v="3"/>
    <s v="Q4 2020"/>
  </r>
  <r>
    <x v="25"/>
    <x v="8"/>
    <x v="374"/>
    <x v="3"/>
    <x v="3"/>
    <s v="Q4 2020"/>
  </r>
  <r>
    <x v="25"/>
    <x v="9"/>
    <x v="375"/>
    <x v="3"/>
    <x v="3"/>
    <s v="Q4 2020"/>
  </r>
  <r>
    <x v="25"/>
    <x v="10"/>
    <x v="376"/>
    <x v="3"/>
    <x v="3"/>
    <s v="Q2 2021"/>
  </r>
  <r>
    <x v="25"/>
    <x v="11"/>
    <x v="240"/>
    <x v="3"/>
    <x v="3"/>
    <s v="Q2 2021"/>
  </r>
  <r>
    <x v="25"/>
    <x v="12"/>
    <x v="377"/>
    <x v="3"/>
    <x v="3"/>
    <s v="Q2 2021"/>
  </r>
  <r>
    <x v="25"/>
    <x v="13"/>
    <x v="378"/>
    <x v="3"/>
    <x v="3"/>
    <s v="Q1 2021"/>
  </r>
  <r>
    <x v="25"/>
    <x v="14"/>
    <x v="379"/>
    <x v="3"/>
    <x v="3"/>
    <s v="Q1 2021"/>
  </r>
  <r>
    <x v="25"/>
    <x v="15"/>
    <x v="380"/>
    <x v="3"/>
    <x v="3"/>
    <s v="Q1 2021"/>
  </r>
  <r>
    <x v="26"/>
    <x v="16"/>
    <x v="381"/>
    <x v="1"/>
    <x v="1"/>
    <s v="Q1 2020"/>
  </r>
  <r>
    <x v="26"/>
    <x v="17"/>
    <x v="382"/>
    <x v="1"/>
    <x v="1"/>
    <s v="Q1 2020"/>
  </r>
  <r>
    <x v="26"/>
    <x v="0"/>
    <x v="383"/>
    <x v="1"/>
    <x v="1"/>
    <s v="Q1 2020"/>
  </r>
  <r>
    <x v="26"/>
    <x v="1"/>
    <x v="384"/>
    <x v="1"/>
    <x v="1"/>
    <s v="Q2 2020"/>
  </r>
  <r>
    <x v="26"/>
    <x v="2"/>
    <x v="385"/>
    <x v="1"/>
    <x v="1"/>
    <s v="Q2 2020"/>
  </r>
  <r>
    <x v="26"/>
    <x v="3"/>
    <x v="386"/>
    <x v="1"/>
    <x v="1"/>
    <s v="Q2 2020"/>
  </r>
  <r>
    <x v="26"/>
    <x v="4"/>
    <x v="387"/>
    <x v="1"/>
    <x v="1"/>
    <s v="Q3 2020"/>
  </r>
  <r>
    <x v="26"/>
    <x v="5"/>
    <x v="388"/>
    <x v="1"/>
    <x v="1"/>
    <s v="Q3 2020"/>
  </r>
  <r>
    <x v="26"/>
    <x v="6"/>
    <x v="389"/>
    <x v="1"/>
    <x v="1"/>
    <s v="Q3 2020"/>
  </r>
  <r>
    <x v="26"/>
    <x v="7"/>
    <x v="387"/>
    <x v="1"/>
    <x v="1"/>
    <s v="Q4 2020"/>
  </r>
  <r>
    <x v="26"/>
    <x v="8"/>
    <x v="381"/>
    <x v="1"/>
    <x v="1"/>
    <s v="Q4 2020"/>
  </r>
  <r>
    <x v="26"/>
    <x v="9"/>
    <x v="386"/>
    <x v="1"/>
    <x v="1"/>
    <s v="Q4 2020"/>
  </r>
  <r>
    <x v="26"/>
    <x v="10"/>
    <x v="390"/>
    <x v="1"/>
    <x v="1"/>
    <s v="Q2 2021"/>
  </r>
  <r>
    <x v="26"/>
    <x v="11"/>
    <x v="391"/>
    <x v="1"/>
    <x v="1"/>
    <s v="Q2 2021"/>
  </r>
  <r>
    <x v="26"/>
    <x v="12"/>
    <x v="392"/>
    <x v="1"/>
    <x v="1"/>
    <s v="Q2 2021"/>
  </r>
  <r>
    <x v="26"/>
    <x v="13"/>
    <x v="393"/>
    <x v="1"/>
    <x v="1"/>
    <s v="Q1 2021"/>
  </r>
  <r>
    <x v="26"/>
    <x v="14"/>
    <x v="394"/>
    <x v="1"/>
    <x v="1"/>
    <s v="Q1 2021"/>
  </r>
  <r>
    <x v="26"/>
    <x v="15"/>
    <x v="395"/>
    <x v="1"/>
    <x v="1"/>
    <s v="Q1 2021"/>
  </r>
  <r>
    <x v="27"/>
    <x v="16"/>
    <x v="396"/>
    <x v="3"/>
    <x v="3"/>
    <s v="Q1 2020"/>
  </r>
  <r>
    <x v="27"/>
    <x v="17"/>
    <x v="397"/>
    <x v="3"/>
    <x v="3"/>
    <s v="Q1 2020"/>
  </r>
  <r>
    <x v="27"/>
    <x v="0"/>
    <x v="397"/>
    <x v="3"/>
    <x v="3"/>
    <s v="Q1 2020"/>
  </r>
  <r>
    <x v="27"/>
    <x v="1"/>
    <x v="398"/>
    <x v="3"/>
    <x v="3"/>
    <s v="Q2 2020"/>
  </r>
  <r>
    <x v="27"/>
    <x v="2"/>
    <x v="399"/>
    <x v="3"/>
    <x v="3"/>
    <s v="Q2 2020"/>
  </r>
  <r>
    <x v="27"/>
    <x v="3"/>
    <x v="400"/>
    <x v="3"/>
    <x v="3"/>
    <s v="Q2 2020"/>
  </r>
  <r>
    <x v="27"/>
    <x v="4"/>
    <x v="401"/>
    <x v="3"/>
    <x v="3"/>
    <s v="Q3 2020"/>
  </r>
  <r>
    <x v="27"/>
    <x v="5"/>
    <x v="402"/>
    <x v="3"/>
    <x v="3"/>
    <s v="Q3 2020"/>
  </r>
  <r>
    <x v="27"/>
    <x v="6"/>
    <x v="403"/>
    <x v="3"/>
    <x v="3"/>
    <s v="Q3 2020"/>
  </r>
  <r>
    <x v="27"/>
    <x v="7"/>
    <x v="404"/>
    <x v="3"/>
    <x v="3"/>
    <s v="Q4 2020"/>
  </r>
  <r>
    <x v="27"/>
    <x v="8"/>
    <x v="405"/>
    <x v="3"/>
    <x v="3"/>
    <s v="Q4 2020"/>
  </r>
  <r>
    <x v="27"/>
    <x v="9"/>
    <x v="406"/>
    <x v="3"/>
    <x v="3"/>
    <s v="Q4 2020"/>
  </r>
  <r>
    <x v="27"/>
    <x v="10"/>
    <x v="407"/>
    <x v="3"/>
    <x v="3"/>
    <s v="Q2 2021"/>
  </r>
  <r>
    <x v="27"/>
    <x v="11"/>
    <x v="408"/>
    <x v="3"/>
    <x v="3"/>
    <s v="Q2 2021"/>
  </r>
  <r>
    <x v="27"/>
    <x v="12"/>
    <x v="409"/>
    <x v="3"/>
    <x v="3"/>
    <s v="Q2 2021"/>
  </r>
  <r>
    <x v="27"/>
    <x v="13"/>
    <x v="410"/>
    <x v="3"/>
    <x v="3"/>
    <s v="Q1 2021"/>
  </r>
  <r>
    <x v="27"/>
    <x v="14"/>
    <x v="90"/>
    <x v="3"/>
    <x v="3"/>
    <s v="Q1 2021"/>
  </r>
  <r>
    <x v="27"/>
    <x v="15"/>
    <x v="14"/>
    <x v="3"/>
    <x v="3"/>
    <s v="Q1 2021"/>
  </r>
  <r>
    <x v="28"/>
    <x v="16"/>
    <x v="411"/>
    <x v="1"/>
    <x v="1"/>
    <s v="Q1 2020"/>
  </r>
  <r>
    <x v="28"/>
    <x v="17"/>
    <x v="412"/>
    <x v="1"/>
    <x v="1"/>
    <s v="Q1 2020"/>
  </r>
  <r>
    <x v="28"/>
    <x v="0"/>
    <x v="413"/>
    <x v="1"/>
    <x v="1"/>
    <s v="Q1 2020"/>
  </r>
  <r>
    <x v="28"/>
    <x v="1"/>
    <x v="414"/>
    <x v="1"/>
    <x v="1"/>
    <s v="Q2 2020"/>
  </r>
  <r>
    <x v="28"/>
    <x v="2"/>
    <x v="415"/>
    <x v="1"/>
    <x v="1"/>
    <s v="Q2 2020"/>
  </r>
  <r>
    <x v="28"/>
    <x v="3"/>
    <x v="416"/>
    <x v="1"/>
    <x v="1"/>
    <s v="Q2 2020"/>
  </r>
  <r>
    <x v="28"/>
    <x v="4"/>
    <x v="417"/>
    <x v="1"/>
    <x v="1"/>
    <s v="Q3 2020"/>
  </r>
  <r>
    <x v="28"/>
    <x v="5"/>
    <x v="418"/>
    <x v="1"/>
    <x v="1"/>
    <s v="Q3 2020"/>
  </r>
  <r>
    <x v="28"/>
    <x v="6"/>
    <x v="419"/>
    <x v="1"/>
    <x v="1"/>
    <s v="Q3 2020"/>
  </r>
  <r>
    <x v="28"/>
    <x v="7"/>
    <x v="420"/>
    <x v="1"/>
    <x v="1"/>
    <s v="Q4 2020"/>
  </r>
  <r>
    <x v="28"/>
    <x v="8"/>
    <x v="421"/>
    <x v="1"/>
    <x v="1"/>
    <s v="Q4 2020"/>
  </r>
  <r>
    <x v="28"/>
    <x v="9"/>
    <x v="422"/>
    <x v="1"/>
    <x v="1"/>
    <s v="Q4 2020"/>
  </r>
  <r>
    <x v="28"/>
    <x v="10"/>
    <x v="423"/>
    <x v="1"/>
    <x v="1"/>
    <s v="Q2 2021"/>
  </r>
  <r>
    <x v="28"/>
    <x v="11"/>
    <x v="424"/>
    <x v="1"/>
    <x v="1"/>
    <s v="Q2 2021"/>
  </r>
  <r>
    <x v="28"/>
    <x v="12"/>
    <x v="425"/>
    <x v="1"/>
    <x v="1"/>
    <s v="Q2 2021"/>
  </r>
  <r>
    <x v="28"/>
    <x v="13"/>
    <x v="426"/>
    <x v="1"/>
    <x v="1"/>
    <s v="Q1 2021"/>
  </r>
  <r>
    <x v="28"/>
    <x v="14"/>
    <x v="427"/>
    <x v="1"/>
    <x v="1"/>
    <s v="Q1 2021"/>
  </r>
  <r>
    <x v="28"/>
    <x v="15"/>
    <x v="428"/>
    <x v="1"/>
    <x v="1"/>
    <s v="Q1 2021"/>
  </r>
  <r>
    <x v="29"/>
    <x v="16"/>
    <x v="429"/>
    <x v="1"/>
    <x v="1"/>
    <s v="Q1 2020"/>
  </r>
  <r>
    <x v="29"/>
    <x v="17"/>
    <x v="430"/>
    <x v="1"/>
    <x v="1"/>
    <s v="Q1 2020"/>
  </r>
  <r>
    <x v="29"/>
    <x v="0"/>
    <x v="431"/>
    <x v="1"/>
    <x v="1"/>
    <s v="Q1 2020"/>
  </r>
  <r>
    <x v="29"/>
    <x v="1"/>
    <x v="432"/>
    <x v="1"/>
    <x v="1"/>
    <s v="Q2 2020"/>
  </r>
  <r>
    <x v="29"/>
    <x v="2"/>
    <x v="433"/>
    <x v="1"/>
    <x v="1"/>
    <s v="Q2 2020"/>
  </r>
  <r>
    <x v="29"/>
    <x v="3"/>
    <x v="184"/>
    <x v="1"/>
    <x v="1"/>
    <s v="Q2 2020"/>
  </r>
  <r>
    <x v="29"/>
    <x v="4"/>
    <x v="98"/>
    <x v="1"/>
    <x v="1"/>
    <s v="Q3 2020"/>
  </r>
  <r>
    <x v="29"/>
    <x v="5"/>
    <x v="434"/>
    <x v="1"/>
    <x v="1"/>
    <s v="Q3 2020"/>
  </r>
  <r>
    <x v="29"/>
    <x v="6"/>
    <x v="21"/>
    <x v="1"/>
    <x v="1"/>
    <s v="Q3 2020"/>
  </r>
  <r>
    <x v="29"/>
    <x v="7"/>
    <x v="86"/>
    <x v="1"/>
    <x v="1"/>
    <s v="Q4 2020"/>
  </r>
  <r>
    <x v="29"/>
    <x v="8"/>
    <x v="435"/>
    <x v="1"/>
    <x v="1"/>
    <s v="Q4 2020"/>
  </r>
  <r>
    <x v="29"/>
    <x v="9"/>
    <x v="184"/>
    <x v="1"/>
    <x v="1"/>
    <s v="Q4 2020"/>
  </r>
  <r>
    <x v="29"/>
    <x v="12"/>
    <x v="436"/>
    <x v="1"/>
    <x v="1"/>
    <s v="Q2 2021"/>
  </r>
  <r>
    <x v="29"/>
    <x v="13"/>
    <x v="437"/>
    <x v="1"/>
    <x v="1"/>
    <s v="Q1 2021"/>
  </r>
  <r>
    <x v="29"/>
    <x v="14"/>
    <x v="438"/>
    <x v="1"/>
    <x v="1"/>
    <s v="Q1 2021"/>
  </r>
  <r>
    <x v="29"/>
    <x v="15"/>
    <x v="439"/>
    <x v="1"/>
    <x v="1"/>
    <s v="Q1 2021"/>
  </r>
  <r>
    <x v="30"/>
    <x v="16"/>
    <x v="440"/>
    <x v="0"/>
    <x v="0"/>
    <s v="Q1 2020"/>
  </r>
  <r>
    <x v="30"/>
    <x v="17"/>
    <x v="441"/>
    <x v="0"/>
    <x v="0"/>
    <s v="Q1 2020"/>
  </r>
  <r>
    <x v="30"/>
    <x v="0"/>
    <x v="442"/>
    <x v="0"/>
    <x v="0"/>
    <s v="Q1 2020"/>
  </r>
  <r>
    <x v="30"/>
    <x v="1"/>
    <x v="375"/>
    <x v="0"/>
    <x v="0"/>
    <s v="Q2 2020"/>
  </r>
  <r>
    <x v="30"/>
    <x v="2"/>
    <x v="443"/>
    <x v="0"/>
    <x v="0"/>
    <s v="Q2 2020"/>
  </r>
  <r>
    <x v="30"/>
    <x v="3"/>
    <x v="444"/>
    <x v="0"/>
    <x v="0"/>
    <s v="Q2 2020"/>
  </r>
  <r>
    <x v="30"/>
    <x v="4"/>
    <x v="445"/>
    <x v="0"/>
    <x v="0"/>
    <s v="Q3 2020"/>
  </r>
  <r>
    <x v="30"/>
    <x v="5"/>
    <x v="446"/>
    <x v="0"/>
    <x v="0"/>
    <s v="Q3 2020"/>
  </r>
  <r>
    <x v="30"/>
    <x v="6"/>
    <x v="447"/>
    <x v="0"/>
    <x v="0"/>
    <s v="Q3 2020"/>
  </r>
  <r>
    <x v="30"/>
    <x v="7"/>
    <x v="372"/>
    <x v="0"/>
    <x v="0"/>
    <s v="Q4 2020"/>
  </r>
  <r>
    <x v="30"/>
    <x v="8"/>
    <x v="448"/>
    <x v="0"/>
    <x v="0"/>
    <s v="Q4 2020"/>
  </r>
  <r>
    <x v="30"/>
    <x v="9"/>
    <x v="444"/>
    <x v="0"/>
    <x v="0"/>
    <s v="Q4 2020"/>
  </r>
  <r>
    <x v="30"/>
    <x v="10"/>
    <x v="449"/>
    <x v="0"/>
    <x v="0"/>
    <s v="Q2 2021"/>
  </r>
  <r>
    <x v="30"/>
    <x v="11"/>
    <x v="443"/>
    <x v="0"/>
    <x v="0"/>
    <s v="Q2 2021"/>
  </r>
  <r>
    <x v="30"/>
    <x v="12"/>
    <x v="310"/>
    <x v="0"/>
    <x v="0"/>
    <s v="Q2 2021"/>
  </r>
  <r>
    <x v="30"/>
    <x v="13"/>
    <x v="141"/>
    <x v="0"/>
    <x v="0"/>
    <s v="Q1 2021"/>
  </r>
  <r>
    <x v="30"/>
    <x v="14"/>
    <x v="441"/>
    <x v="0"/>
    <x v="0"/>
    <s v="Q1 2021"/>
  </r>
  <r>
    <x v="30"/>
    <x v="15"/>
    <x v="450"/>
    <x v="0"/>
    <x v="0"/>
    <s v="Q1 2021"/>
  </r>
  <r>
    <x v="31"/>
    <x v="16"/>
    <x v="451"/>
    <x v="1"/>
    <x v="1"/>
    <s v="Q1 2020"/>
  </r>
  <r>
    <x v="31"/>
    <x v="17"/>
    <x v="452"/>
    <x v="1"/>
    <x v="1"/>
    <s v="Q1 2020"/>
  </r>
  <r>
    <x v="31"/>
    <x v="0"/>
    <x v="453"/>
    <x v="1"/>
    <x v="1"/>
    <s v="Q1 2020"/>
  </r>
  <r>
    <x v="31"/>
    <x v="1"/>
    <x v="454"/>
    <x v="1"/>
    <x v="1"/>
    <s v="Q2 2020"/>
  </r>
  <r>
    <x v="31"/>
    <x v="2"/>
    <x v="455"/>
    <x v="1"/>
    <x v="1"/>
    <s v="Q2 2020"/>
  </r>
  <r>
    <x v="31"/>
    <x v="3"/>
    <x v="456"/>
    <x v="1"/>
    <x v="1"/>
    <s v="Q2 2020"/>
  </r>
  <r>
    <x v="31"/>
    <x v="4"/>
    <x v="457"/>
    <x v="1"/>
    <x v="1"/>
    <s v="Q3 2020"/>
  </r>
  <r>
    <x v="31"/>
    <x v="5"/>
    <x v="148"/>
    <x v="1"/>
    <x v="1"/>
    <s v="Q3 2020"/>
  </r>
  <r>
    <x v="31"/>
    <x v="6"/>
    <x v="458"/>
    <x v="1"/>
    <x v="1"/>
    <s v="Q3 2020"/>
  </r>
  <r>
    <x v="31"/>
    <x v="7"/>
    <x v="459"/>
    <x v="1"/>
    <x v="1"/>
    <s v="Q4 2020"/>
  </r>
  <r>
    <x v="31"/>
    <x v="8"/>
    <x v="245"/>
    <x v="1"/>
    <x v="1"/>
    <s v="Q4 2020"/>
  </r>
  <r>
    <x v="31"/>
    <x v="9"/>
    <x v="460"/>
    <x v="1"/>
    <x v="1"/>
    <s v="Q4 2020"/>
  </r>
  <r>
    <x v="31"/>
    <x v="10"/>
    <x v="461"/>
    <x v="1"/>
    <x v="1"/>
    <s v="Q2 2021"/>
  </r>
  <r>
    <x v="31"/>
    <x v="11"/>
    <x v="462"/>
    <x v="1"/>
    <x v="1"/>
    <s v="Q2 2021"/>
  </r>
  <r>
    <x v="31"/>
    <x v="12"/>
    <x v="463"/>
    <x v="1"/>
    <x v="1"/>
    <s v="Q2 2021"/>
  </r>
  <r>
    <x v="31"/>
    <x v="13"/>
    <x v="464"/>
    <x v="1"/>
    <x v="1"/>
    <s v="Q1 2021"/>
  </r>
  <r>
    <x v="31"/>
    <x v="14"/>
    <x v="465"/>
    <x v="1"/>
    <x v="1"/>
    <s v="Q1 2021"/>
  </r>
  <r>
    <x v="31"/>
    <x v="15"/>
    <x v="466"/>
    <x v="1"/>
    <x v="1"/>
    <s v="Q1 2021"/>
  </r>
  <r>
    <x v="32"/>
    <x v="16"/>
    <x v="467"/>
    <x v="2"/>
    <x v="2"/>
    <s v="Q1 2020"/>
  </r>
  <r>
    <x v="32"/>
    <x v="17"/>
    <x v="468"/>
    <x v="2"/>
    <x v="2"/>
    <s v="Q1 2020"/>
  </r>
  <r>
    <x v="32"/>
    <x v="0"/>
    <x v="469"/>
    <x v="2"/>
    <x v="2"/>
    <s v="Q1 2020"/>
  </r>
  <r>
    <x v="32"/>
    <x v="1"/>
    <x v="470"/>
    <x v="2"/>
    <x v="2"/>
    <s v="Q2 2020"/>
  </r>
  <r>
    <x v="32"/>
    <x v="2"/>
    <x v="471"/>
    <x v="2"/>
    <x v="2"/>
    <s v="Q2 2020"/>
  </r>
  <r>
    <x v="32"/>
    <x v="3"/>
    <x v="472"/>
    <x v="2"/>
    <x v="2"/>
    <s v="Q2 2020"/>
  </r>
  <r>
    <x v="32"/>
    <x v="4"/>
    <x v="473"/>
    <x v="2"/>
    <x v="2"/>
    <s v="Q3 2020"/>
  </r>
  <r>
    <x v="32"/>
    <x v="5"/>
    <x v="85"/>
    <x v="2"/>
    <x v="2"/>
    <s v="Q3 2020"/>
  </r>
  <r>
    <x v="32"/>
    <x v="6"/>
    <x v="474"/>
    <x v="2"/>
    <x v="2"/>
    <s v="Q3 2020"/>
  </r>
  <r>
    <x v="32"/>
    <x v="7"/>
    <x v="475"/>
    <x v="2"/>
    <x v="2"/>
    <s v="Q4 2020"/>
  </r>
  <r>
    <x v="32"/>
    <x v="8"/>
    <x v="467"/>
    <x v="2"/>
    <x v="2"/>
    <s v="Q4 2020"/>
  </r>
  <r>
    <x v="32"/>
    <x v="9"/>
    <x v="358"/>
    <x v="2"/>
    <x v="2"/>
    <s v="Q4 2020"/>
  </r>
  <r>
    <x v="32"/>
    <x v="10"/>
    <x v="476"/>
    <x v="2"/>
    <x v="2"/>
    <s v="Q2 2021"/>
  </r>
  <r>
    <x v="32"/>
    <x v="11"/>
    <x v="477"/>
    <x v="2"/>
    <x v="2"/>
    <s v="Q2 2021"/>
  </r>
  <r>
    <x v="32"/>
    <x v="12"/>
    <x v="478"/>
    <x v="2"/>
    <x v="2"/>
    <s v="Q2 2021"/>
  </r>
  <r>
    <x v="32"/>
    <x v="13"/>
    <x v="479"/>
    <x v="2"/>
    <x v="2"/>
    <s v="Q1 2021"/>
  </r>
  <r>
    <x v="32"/>
    <x v="14"/>
    <x v="480"/>
    <x v="2"/>
    <x v="2"/>
    <s v="Q1 2021"/>
  </r>
  <r>
    <x v="32"/>
    <x v="15"/>
    <x v="481"/>
    <x v="2"/>
    <x v="2"/>
    <s v="Q1 2021"/>
  </r>
  <r>
    <x v="33"/>
    <x v="16"/>
    <x v="482"/>
    <x v="3"/>
    <x v="3"/>
    <s v="Q1 2020"/>
  </r>
  <r>
    <x v="33"/>
    <x v="17"/>
    <x v="414"/>
    <x v="3"/>
    <x v="3"/>
    <s v="Q1 2020"/>
  </r>
  <r>
    <x v="33"/>
    <x v="0"/>
    <x v="483"/>
    <x v="3"/>
    <x v="3"/>
    <s v="Q1 2020"/>
  </r>
  <r>
    <x v="33"/>
    <x v="1"/>
    <x v="484"/>
    <x v="3"/>
    <x v="3"/>
    <s v="Q2 2020"/>
  </r>
  <r>
    <x v="33"/>
    <x v="2"/>
    <x v="485"/>
    <x v="3"/>
    <x v="3"/>
    <s v="Q2 2020"/>
  </r>
  <r>
    <x v="33"/>
    <x v="3"/>
    <x v="486"/>
    <x v="3"/>
    <x v="3"/>
    <s v="Q2 2020"/>
  </r>
  <r>
    <x v="33"/>
    <x v="4"/>
    <x v="487"/>
    <x v="3"/>
    <x v="3"/>
    <s v="Q3 2020"/>
  </r>
  <r>
    <x v="33"/>
    <x v="5"/>
    <x v="488"/>
    <x v="3"/>
    <x v="3"/>
    <s v="Q3 2020"/>
  </r>
  <r>
    <x v="33"/>
    <x v="6"/>
    <x v="489"/>
    <x v="3"/>
    <x v="3"/>
    <s v="Q3 2020"/>
  </r>
  <r>
    <x v="33"/>
    <x v="7"/>
    <x v="490"/>
    <x v="3"/>
    <x v="3"/>
    <s v="Q4 2020"/>
  </r>
  <r>
    <x v="33"/>
    <x v="8"/>
    <x v="482"/>
    <x v="3"/>
    <x v="3"/>
    <s v="Q4 2020"/>
  </r>
  <r>
    <x v="33"/>
    <x v="9"/>
    <x v="491"/>
    <x v="3"/>
    <x v="3"/>
    <s v="Q4 2020"/>
  </r>
  <r>
    <x v="33"/>
    <x v="10"/>
    <x v="492"/>
    <x v="3"/>
    <x v="3"/>
    <s v="Q2 2021"/>
  </r>
  <r>
    <x v="33"/>
    <x v="11"/>
    <x v="493"/>
    <x v="3"/>
    <x v="3"/>
    <s v="Q2 2021"/>
  </r>
  <r>
    <x v="33"/>
    <x v="12"/>
    <x v="494"/>
    <x v="3"/>
    <x v="3"/>
    <s v="Q2 2021"/>
  </r>
  <r>
    <x v="33"/>
    <x v="13"/>
    <x v="495"/>
    <x v="3"/>
    <x v="3"/>
    <s v="Q1 2021"/>
  </r>
  <r>
    <x v="33"/>
    <x v="14"/>
    <x v="496"/>
    <x v="3"/>
    <x v="3"/>
    <s v="Q1 2021"/>
  </r>
  <r>
    <x v="33"/>
    <x v="15"/>
    <x v="497"/>
    <x v="3"/>
    <x v="3"/>
    <s v="Q1 2021"/>
  </r>
  <r>
    <x v="34"/>
    <x v="16"/>
    <x v="498"/>
    <x v="2"/>
    <x v="2"/>
    <s v="Q1 2020"/>
  </r>
  <r>
    <x v="34"/>
    <x v="17"/>
    <x v="499"/>
    <x v="2"/>
    <x v="2"/>
    <s v="Q1 2020"/>
  </r>
  <r>
    <x v="34"/>
    <x v="0"/>
    <x v="460"/>
    <x v="2"/>
    <x v="2"/>
    <s v="Q1 2020"/>
  </r>
  <r>
    <x v="34"/>
    <x v="1"/>
    <x v="500"/>
    <x v="2"/>
    <x v="2"/>
    <s v="Q2 2020"/>
  </r>
  <r>
    <x v="34"/>
    <x v="2"/>
    <x v="501"/>
    <x v="2"/>
    <x v="2"/>
    <s v="Q2 2020"/>
  </r>
  <r>
    <x v="34"/>
    <x v="3"/>
    <x v="502"/>
    <x v="2"/>
    <x v="2"/>
    <s v="Q2 2020"/>
  </r>
  <r>
    <x v="34"/>
    <x v="4"/>
    <x v="503"/>
    <x v="2"/>
    <x v="2"/>
    <s v="Q3 2020"/>
  </r>
  <r>
    <x v="34"/>
    <x v="5"/>
    <x v="504"/>
    <x v="2"/>
    <x v="2"/>
    <s v="Q3 2020"/>
  </r>
  <r>
    <x v="34"/>
    <x v="6"/>
    <x v="505"/>
    <x v="2"/>
    <x v="2"/>
    <s v="Q3 2020"/>
  </r>
  <r>
    <x v="34"/>
    <x v="7"/>
    <x v="505"/>
    <x v="2"/>
    <x v="2"/>
    <s v="Q4 2020"/>
  </r>
  <r>
    <x v="34"/>
    <x v="8"/>
    <x v="499"/>
    <x v="2"/>
    <x v="2"/>
    <s v="Q4 2020"/>
  </r>
  <r>
    <x v="34"/>
    <x v="9"/>
    <x v="214"/>
    <x v="2"/>
    <x v="2"/>
    <s v="Q4 2020"/>
  </r>
  <r>
    <x v="34"/>
    <x v="10"/>
    <x v="506"/>
    <x v="2"/>
    <x v="2"/>
    <s v="Q2 2021"/>
  </r>
  <r>
    <x v="34"/>
    <x v="11"/>
    <x v="507"/>
    <x v="2"/>
    <x v="2"/>
    <s v="Q2 2021"/>
  </r>
  <r>
    <x v="34"/>
    <x v="12"/>
    <x v="508"/>
    <x v="2"/>
    <x v="2"/>
    <s v="Q2 2021"/>
  </r>
  <r>
    <x v="34"/>
    <x v="13"/>
    <x v="509"/>
    <x v="2"/>
    <x v="2"/>
    <s v="Q1 2021"/>
  </r>
  <r>
    <x v="34"/>
    <x v="14"/>
    <x v="510"/>
    <x v="2"/>
    <x v="2"/>
    <s v="Q1 2021"/>
  </r>
  <r>
    <x v="34"/>
    <x v="15"/>
    <x v="511"/>
    <x v="2"/>
    <x v="2"/>
    <s v="Q1 2021"/>
  </r>
  <r>
    <x v="35"/>
    <x v="16"/>
    <x v="512"/>
    <x v="3"/>
    <x v="3"/>
    <s v="Q1 2020"/>
  </r>
  <r>
    <x v="35"/>
    <x v="17"/>
    <x v="128"/>
    <x v="3"/>
    <x v="3"/>
    <s v="Q1 2020"/>
  </r>
  <r>
    <x v="35"/>
    <x v="0"/>
    <x v="513"/>
    <x v="3"/>
    <x v="3"/>
    <s v="Q1 2020"/>
  </r>
  <r>
    <x v="35"/>
    <x v="1"/>
    <x v="514"/>
    <x v="3"/>
    <x v="3"/>
    <s v="Q2 2020"/>
  </r>
  <r>
    <x v="35"/>
    <x v="2"/>
    <x v="515"/>
    <x v="3"/>
    <x v="3"/>
    <s v="Q2 2020"/>
  </r>
  <r>
    <x v="35"/>
    <x v="3"/>
    <x v="516"/>
    <x v="3"/>
    <x v="3"/>
    <s v="Q2 2020"/>
  </r>
  <r>
    <x v="35"/>
    <x v="4"/>
    <x v="517"/>
    <x v="3"/>
    <x v="3"/>
    <s v="Q3 2020"/>
  </r>
  <r>
    <x v="35"/>
    <x v="5"/>
    <x v="518"/>
    <x v="3"/>
    <x v="3"/>
    <s v="Q3 2020"/>
  </r>
  <r>
    <x v="35"/>
    <x v="6"/>
    <x v="519"/>
    <x v="3"/>
    <x v="3"/>
    <s v="Q3 2020"/>
  </r>
  <r>
    <x v="35"/>
    <x v="7"/>
    <x v="520"/>
    <x v="3"/>
    <x v="3"/>
    <s v="Q4 2020"/>
  </r>
  <r>
    <x v="35"/>
    <x v="8"/>
    <x v="521"/>
    <x v="3"/>
    <x v="3"/>
    <s v="Q4 2020"/>
  </r>
  <r>
    <x v="35"/>
    <x v="9"/>
    <x v="519"/>
    <x v="3"/>
    <x v="3"/>
    <s v="Q4 2020"/>
  </r>
  <r>
    <x v="35"/>
    <x v="10"/>
    <x v="522"/>
    <x v="3"/>
    <x v="3"/>
    <s v="Q2 2021"/>
  </r>
  <r>
    <x v="35"/>
    <x v="11"/>
    <x v="523"/>
    <x v="3"/>
    <x v="3"/>
    <s v="Q2 2021"/>
  </r>
  <r>
    <x v="35"/>
    <x v="12"/>
    <x v="524"/>
    <x v="3"/>
    <x v="3"/>
    <s v="Q2 2021"/>
  </r>
  <r>
    <x v="35"/>
    <x v="13"/>
    <x v="514"/>
    <x v="3"/>
    <x v="3"/>
    <s v="Q1 2021"/>
  </r>
  <r>
    <x v="35"/>
    <x v="14"/>
    <x v="525"/>
    <x v="3"/>
    <x v="3"/>
    <s v="Q1 2021"/>
  </r>
  <r>
    <x v="35"/>
    <x v="15"/>
    <x v="526"/>
    <x v="3"/>
    <x v="3"/>
    <s v="Q1 2021"/>
  </r>
  <r>
    <x v="36"/>
    <x v="16"/>
    <x v="527"/>
    <x v="1"/>
    <x v="1"/>
    <s v="Q1 2020"/>
  </r>
  <r>
    <x v="36"/>
    <x v="17"/>
    <x v="528"/>
    <x v="1"/>
    <x v="1"/>
    <s v="Q1 2020"/>
  </r>
  <r>
    <x v="36"/>
    <x v="0"/>
    <x v="529"/>
    <x v="1"/>
    <x v="1"/>
    <s v="Q1 2020"/>
  </r>
  <r>
    <x v="36"/>
    <x v="1"/>
    <x v="530"/>
    <x v="1"/>
    <x v="1"/>
    <s v="Q2 2020"/>
  </r>
  <r>
    <x v="36"/>
    <x v="2"/>
    <x v="531"/>
    <x v="1"/>
    <x v="1"/>
    <s v="Q2 2020"/>
  </r>
  <r>
    <x v="36"/>
    <x v="3"/>
    <x v="532"/>
    <x v="1"/>
    <x v="1"/>
    <s v="Q2 2020"/>
  </r>
  <r>
    <x v="36"/>
    <x v="4"/>
    <x v="533"/>
    <x v="1"/>
    <x v="1"/>
    <s v="Q3 2020"/>
  </r>
  <r>
    <x v="36"/>
    <x v="5"/>
    <x v="481"/>
    <x v="1"/>
    <x v="1"/>
    <s v="Q3 2020"/>
  </r>
  <r>
    <x v="36"/>
    <x v="6"/>
    <x v="534"/>
    <x v="1"/>
    <x v="1"/>
    <s v="Q3 2020"/>
  </r>
  <r>
    <x v="36"/>
    <x v="7"/>
    <x v="535"/>
    <x v="1"/>
    <x v="1"/>
    <s v="Q4 2020"/>
  </r>
  <r>
    <x v="36"/>
    <x v="8"/>
    <x v="527"/>
    <x v="1"/>
    <x v="1"/>
    <s v="Q4 2020"/>
  </r>
  <r>
    <x v="36"/>
    <x v="9"/>
    <x v="532"/>
    <x v="1"/>
    <x v="1"/>
    <s v="Q4 2020"/>
  </r>
  <r>
    <x v="36"/>
    <x v="10"/>
    <x v="536"/>
    <x v="1"/>
    <x v="1"/>
    <s v="Q2 2021"/>
  </r>
  <r>
    <x v="36"/>
    <x v="11"/>
    <x v="537"/>
    <x v="1"/>
    <x v="1"/>
    <s v="Q2 2021"/>
  </r>
  <r>
    <x v="36"/>
    <x v="12"/>
    <x v="538"/>
    <x v="1"/>
    <x v="1"/>
    <s v="Q2 2021"/>
  </r>
  <r>
    <x v="36"/>
    <x v="13"/>
    <x v="539"/>
    <x v="1"/>
    <x v="1"/>
    <s v="Q1 2021"/>
  </r>
  <r>
    <x v="36"/>
    <x v="14"/>
    <x v="540"/>
    <x v="1"/>
    <x v="1"/>
    <s v="Q1 2021"/>
  </r>
  <r>
    <x v="36"/>
    <x v="15"/>
    <x v="541"/>
    <x v="1"/>
    <x v="1"/>
    <s v="Q1 2021"/>
  </r>
  <r>
    <x v="37"/>
    <x v="16"/>
    <x v="542"/>
    <x v="0"/>
    <x v="0"/>
    <s v="Q1 2020"/>
  </r>
  <r>
    <x v="37"/>
    <x v="17"/>
    <x v="543"/>
    <x v="0"/>
    <x v="0"/>
    <s v="Q1 2020"/>
  </r>
  <r>
    <x v="37"/>
    <x v="0"/>
    <x v="544"/>
    <x v="0"/>
    <x v="0"/>
    <s v="Q1 2020"/>
  </r>
  <r>
    <x v="37"/>
    <x v="1"/>
    <x v="545"/>
    <x v="0"/>
    <x v="0"/>
    <s v="Q2 2020"/>
  </r>
  <r>
    <x v="37"/>
    <x v="2"/>
    <x v="546"/>
    <x v="0"/>
    <x v="0"/>
    <s v="Q2 2020"/>
  </r>
  <r>
    <x v="37"/>
    <x v="3"/>
    <x v="547"/>
    <x v="0"/>
    <x v="0"/>
    <s v="Q2 2020"/>
  </r>
  <r>
    <x v="37"/>
    <x v="4"/>
    <x v="535"/>
    <x v="0"/>
    <x v="0"/>
    <s v="Q3 2020"/>
  </r>
  <r>
    <x v="37"/>
    <x v="5"/>
    <x v="183"/>
    <x v="0"/>
    <x v="0"/>
    <s v="Q3 2020"/>
  </r>
  <r>
    <x v="37"/>
    <x v="6"/>
    <x v="183"/>
    <x v="0"/>
    <x v="0"/>
    <s v="Q3 2020"/>
  </r>
  <r>
    <x v="37"/>
    <x v="7"/>
    <x v="548"/>
    <x v="0"/>
    <x v="0"/>
    <s v="Q4 2020"/>
  </r>
  <r>
    <x v="37"/>
    <x v="8"/>
    <x v="547"/>
    <x v="0"/>
    <x v="0"/>
    <s v="Q4 2020"/>
  </r>
  <r>
    <x v="37"/>
    <x v="9"/>
    <x v="542"/>
    <x v="0"/>
    <x v="0"/>
    <s v="Q4 2020"/>
  </r>
  <r>
    <x v="37"/>
    <x v="10"/>
    <x v="346"/>
    <x v="0"/>
    <x v="0"/>
    <s v="Q2 2021"/>
  </r>
  <r>
    <x v="37"/>
    <x v="11"/>
    <x v="549"/>
    <x v="0"/>
    <x v="0"/>
    <s v="Q2 2021"/>
  </r>
  <r>
    <x v="37"/>
    <x v="12"/>
    <x v="550"/>
    <x v="0"/>
    <x v="0"/>
    <s v="Q2 2021"/>
  </r>
  <r>
    <x v="37"/>
    <x v="13"/>
    <x v="84"/>
    <x v="0"/>
    <x v="0"/>
    <s v="Q1 2021"/>
  </r>
  <r>
    <x v="37"/>
    <x v="14"/>
    <x v="551"/>
    <x v="0"/>
    <x v="0"/>
    <s v="Q1 2021"/>
  </r>
  <r>
    <x v="37"/>
    <x v="15"/>
    <x v="552"/>
    <x v="0"/>
    <x v="0"/>
    <s v="Q1 2021"/>
  </r>
  <r>
    <x v="38"/>
    <x v="16"/>
    <x v="553"/>
    <x v="3"/>
    <x v="3"/>
    <s v="Q1 2020"/>
  </r>
  <r>
    <x v="38"/>
    <x v="17"/>
    <x v="554"/>
    <x v="3"/>
    <x v="3"/>
    <s v="Q1 2020"/>
  </r>
  <r>
    <x v="38"/>
    <x v="0"/>
    <x v="555"/>
    <x v="3"/>
    <x v="3"/>
    <s v="Q1 2020"/>
  </r>
  <r>
    <x v="38"/>
    <x v="1"/>
    <x v="556"/>
    <x v="3"/>
    <x v="3"/>
    <s v="Q2 2020"/>
  </r>
  <r>
    <x v="38"/>
    <x v="2"/>
    <x v="555"/>
    <x v="3"/>
    <x v="3"/>
    <s v="Q2 2020"/>
  </r>
  <r>
    <x v="38"/>
    <x v="3"/>
    <x v="557"/>
    <x v="3"/>
    <x v="3"/>
    <s v="Q2 2020"/>
  </r>
  <r>
    <x v="38"/>
    <x v="4"/>
    <x v="558"/>
    <x v="3"/>
    <x v="3"/>
    <s v="Q3 2020"/>
  </r>
  <r>
    <x v="38"/>
    <x v="5"/>
    <x v="559"/>
    <x v="3"/>
    <x v="3"/>
    <s v="Q3 2020"/>
  </r>
  <r>
    <x v="38"/>
    <x v="6"/>
    <x v="560"/>
    <x v="3"/>
    <x v="3"/>
    <s v="Q3 2020"/>
  </r>
  <r>
    <x v="38"/>
    <x v="7"/>
    <x v="561"/>
    <x v="3"/>
    <x v="3"/>
    <s v="Q4 2020"/>
  </r>
  <r>
    <x v="38"/>
    <x v="8"/>
    <x v="562"/>
    <x v="3"/>
    <x v="3"/>
    <s v="Q4 2020"/>
  </r>
  <r>
    <x v="38"/>
    <x v="9"/>
    <x v="563"/>
    <x v="3"/>
    <x v="3"/>
    <s v="Q4 2020"/>
  </r>
  <r>
    <x v="38"/>
    <x v="10"/>
    <x v="563"/>
    <x v="3"/>
    <x v="3"/>
    <s v="Q2 2021"/>
  </r>
  <r>
    <x v="38"/>
    <x v="11"/>
    <x v="564"/>
    <x v="3"/>
    <x v="3"/>
    <s v="Q2 2021"/>
  </r>
  <r>
    <x v="38"/>
    <x v="12"/>
    <x v="565"/>
    <x v="3"/>
    <x v="3"/>
    <s v="Q2 2021"/>
  </r>
  <r>
    <x v="38"/>
    <x v="13"/>
    <x v="555"/>
    <x v="3"/>
    <x v="3"/>
    <s v="Q1 2021"/>
  </r>
  <r>
    <x v="38"/>
    <x v="14"/>
    <x v="566"/>
    <x v="3"/>
    <x v="3"/>
    <s v="Q1 2021"/>
  </r>
  <r>
    <x v="38"/>
    <x v="15"/>
    <x v="556"/>
    <x v="3"/>
    <x v="3"/>
    <s v="Q1 2021"/>
  </r>
  <r>
    <x v="39"/>
    <x v="16"/>
    <x v="567"/>
    <x v="1"/>
    <x v="1"/>
    <s v="Q1 2020"/>
  </r>
  <r>
    <x v="39"/>
    <x v="17"/>
    <x v="568"/>
    <x v="1"/>
    <x v="1"/>
    <s v="Q1 2020"/>
  </r>
  <r>
    <x v="39"/>
    <x v="0"/>
    <x v="569"/>
    <x v="1"/>
    <x v="1"/>
    <s v="Q1 2020"/>
  </r>
  <r>
    <x v="39"/>
    <x v="1"/>
    <x v="570"/>
    <x v="1"/>
    <x v="1"/>
    <s v="Q2 2020"/>
  </r>
  <r>
    <x v="39"/>
    <x v="2"/>
    <x v="571"/>
    <x v="1"/>
    <x v="1"/>
    <s v="Q2 2020"/>
  </r>
  <r>
    <x v="39"/>
    <x v="3"/>
    <x v="572"/>
    <x v="1"/>
    <x v="1"/>
    <s v="Q2 2020"/>
  </r>
  <r>
    <x v="39"/>
    <x v="4"/>
    <x v="573"/>
    <x v="1"/>
    <x v="1"/>
    <s v="Q3 2020"/>
  </r>
  <r>
    <x v="39"/>
    <x v="5"/>
    <x v="574"/>
    <x v="1"/>
    <x v="1"/>
    <s v="Q3 2020"/>
  </r>
  <r>
    <x v="39"/>
    <x v="6"/>
    <x v="109"/>
    <x v="1"/>
    <x v="1"/>
    <s v="Q3 2020"/>
  </r>
  <r>
    <x v="39"/>
    <x v="7"/>
    <x v="575"/>
    <x v="1"/>
    <x v="1"/>
    <s v="Q4 2020"/>
  </r>
  <r>
    <x v="39"/>
    <x v="8"/>
    <x v="576"/>
    <x v="1"/>
    <x v="1"/>
    <s v="Q4 2020"/>
  </r>
  <r>
    <x v="39"/>
    <x v="9"/>
    <x v="577"/>
    <x v="1"/>
    <x v="1"/>
    <s v="Q4 2020"/>
  </r>
  <r>
    <x v="39"/>
    <x v="10"/>
    <x v="578"/>
    <x v="1"/>
    <x v="1"/>
    <s v="Q2 2021"/>
  </r>
  <r>
    <x v="39"/>
    <x v="11"/>
    <x v="579"/>
    <x v="1"/>
    <x v="1"/>
    <s v="Q2 2021"/>
  </r>
  <r>
    <x v="39"/>
    <x v="12"/>
    <x v="580"/>
    <x v="1"/>
    <x v="1"/>
    <s v="Q2 2021"/>
  </r>
  <r>
    <x v="39"/>
    <x v="13"/>
    <x v="581"/>
    <x v="1"/>
    <x v="1"/>
    <s v="Q1 2021"/>
  </r>
  <r>
    <x v="39"/>
    <x v="14"/>
    <x v="582"/>
    <x v="1"/>
    <x v="1"/>
    <s v="Q1 2021"/>
  </r>
  <r>
    <x v="39"/>
    <x v="15"/>
    <x v="104"/>
    <x v="1"/>
    <x v="1"/>
    <s v="Q1 2021"/>
  </r>
  <r>
    <x v="40"/>
    <x v="16"/>
    <x v="33"/>
    <x v="3"/>
    <x v="3"/>
    <s v="Q1 2020"/>
  </r>
  <r>
    <x v="40"/>
    <x v="17"/>
    <x v="583"/>
    <x v="3"/>
    <x v="3"/>
    <s v="Q1 2020"/>
  </r>
  <r>
    <x v="40"/>
    <x v="0"/>
    <x v="584"/>
    <x v="3"/>
    <x v="3"/>
    <s v="Q1 2020"/>
  </r>
  <r>
    <x v="40"/>
    <x v="1"/>
    <x v="585"/>
    <x v="3"/>
    <x v="3"/>
    <s v="Q2 2020"/>
  </r>
  <r>
    <x v="40"/>
    <x v="2"/>
    <x v="354"/>
    <x v="3"/>
    <x v="3"/>
    <s v="Q2 2020"/>
  </r>
  <r>
    <x v="40"/>
    <x v="3"/>
    <x v="586"/>
    <x v="3"/>
    <x v="3"/>
    <s v="Q2 2020"/>
  </r>
  <r>
    <x v="40"/>
    <x v="4"/>
    <x v="587"/>
    <x v="3"/>
    <x v="3"/>
    <s v="Q3 2020"/>
  </r>
  <r>
    <x v="40"/>
    <x v="5"/>
    <x v="588"/>
    <x v="3"/>
    <x v="3"/>
    <s v="Q3 2020"/>
  </r>
  <r>
    <x v="40"/>
    <x v="6"/>
    <x v="589"/>
    <x v="3"/>
    <x v="3"/>
    <s v="Q3 2020"/>
  </r>
  <r>
    <x v="40"/>
    <x v="7"/>
    <x v="590"/>
    <x v="3"/>
    <x v="3"/>
    <s v="Q4 2020"/>
  </r>
  <r>
    <x v="40"/>
    <x v="8"/>
    <x v="547"/>
    <x v="3"/>
    <x v="3"/>
    <s v="Q4 2020"/>
  </r>
  <r>
    <x v="40"/>
    <x v="9"/>
    <x v="591"/>
    <x v="3"/>
    <x v="3"/>
    <s v="Q4 2020"/>
  </r>
  <r>
    <x v="40"/>
    <x v="10"/>
    <x v="592"/>
    <x v="3"/>
    <x v="3"/>
    <s v="Q2 2021"/>
  </r>
  <r>
    <x v="40"/>
    <x v="11"/>
    <x v="593"/>
    <x v="3"/>
    <x v="3"/>
    <s v="Q2 2021"/>
  </r>
  <r>
    <x v="40"/>
    <x v="12"/>
    <x v="594"/>
    <x v="3"/>
    <x v="3"/>
    <s v="Q2 2021"/>
  </r>
  <r>
    <x v="40"/>
    <x v="13"/>
    <x v="595"/>
    <x v="3"/>
    <x v="3"/>
    <s v="Q1 2021"/>
  </r>
  <r>
    <x v="40"/>
    <x v="14"/>
    <x v="596"/>
    <x v="3"/>
    <x v="3"/>
    <s v="Q1 2021"/>
  </r>
  <r>
    <x v="40"/>
    <x v="15"/>
    <x v="597"/>
    <x v="3"/>
    <x v="3"/>
    <s v="Q1 2021"/>
  </r>
  <r>
    <x v="41"/>
    <x v="16"/>
    <x v="598"/>
    <x v="0"/>
    <x v="0"/>
    <s v="Q1 2020"/>
  </r>
  <r>
    <x v="41"/>
    <x v="17"/>
    <x v="599"/>
    <x v="0"/>
    <x v="0"/>
    <s v="Q1 2020"/>
  </r>
  <r>
    <x v="41"/>
    <x v="0"/>
    <x v="600"/>
    <x v="0"/>
    <x v="0"/>
    <s v="Q1 2020"/>
  </r>
  <r>
    <x v="41"/>
    <x v="1"/>
    <x v="601"/>
    <x v="0"/>
    <x v="0"/>
    <s v="Q2 2020"/>
  </r>
  <r>
    <x v="41"/>
    <x v="2"/>
    <x v="602"/>
    <x v="0"/>
    <x v="0"/>
    <s v="Q2 2020"/>
  </r>
  <r>
    <x v="41"/>
    <x v="3"/>
    <x v="603"/>
    <x v="0"/>
    <x v="0"/>
    <s v="Q2 2020"/>
  </r>
  <r>
    <x v="41"/>
    <x v="4"/>
    <x v="604"/>
    <x v="0"/>
    <x v="0"/>
    <s v="Q3 2020"/>
  </r>
  <r>
    <x v="41"/>
    <x v="5"/>
    <x v="605"/>
    <x v="0"/>
    <x v="0"/>
    <s v="Q3 2020"/>
  </r>
  <r>
    <x v="41"/>
    <x v="6"/>
    <x v="606"/>
    <x v="0"/>
    <x v="0"/>
    <s v="Q3 2020"/>
  </r>
  <r>
    <x v="41"/>
    <x v="7"/>
    <x v="607"/>
    <x v="0"/>
    <x v="0"/>
    <s v="Q4 2020"/>
  </r>
  <r>
    <x v="41"/>
    <x v="8"/>
    <x v="608"/>
    <x v="0"/>
    <x v="0"/>
    <s v="Q4 2020"/>
  </r>
  <r>
    <x v="41"/>
    <x v="9"/>
    <x v="609"/>
    <x v="0"/>
    <x v="0"/>
    <s v="Q4 2020"/>
  </r>
  <r>
    <x v="41"/>
    <x v="10"/>
    <x v="610"/>
    <x v="0"/>
    <x v="0"/>
    <s v="Q2 2021"/>
  </r>
  <r>
    <x v="41"/>
    <x v="11"/>
    <x v="611"/>
    <x v="0"/>
    <x v="0"/>
    <s v="Q2 2021"/>
  </r>
  <r>
    <x v="41"/>
    <x v="12"/>
    <x v="612"/>
    <x v="0"/>
    <x v="0"/>
    <s v="Q2 2021"/>
  </r>
  <r>
    <x v="41"/>
    <x v="13"/>
    <x v="613"/>
    <x v="0"/>
    <x v="0"/>
    <s v="Q1 2021"/>
  </r>
  <r>
    <x v="41"/>
    <x v="14"/>
    <x v="614"/>
    <x v="0"/>
    <x v="0"/>
    <s v="Q1 2021"/>
  </r>
  <r>
    <x v="41"/>
    <x v="15"/>
    <x v="615"/>
    <x v="0"/>
    <x v="0"/>
    <s v="Q1 2021"/>
  </r>
  <r>
    <x v="42"/>
    <x v="16"/>
    <x v="616"/>
    <x v="2"/>
    <x v="2"/>
    <s v="Q1 2020"/>
  </r>
  <r>
    <x v="42"/>
    <x v="17"/>
    <x v="283"/>
    <x v="2"/>
    <x v="2"/>
    <s v="Q1 2020"/>
  </r>
  <r>
    <x v="42"/>
    <x v="0"/>
    <x v="407"/>
    <x v="2"/>
    <x v="2"/>
    <s v="Q1 2020"/>
  </r>
  <r>
    <x v="42"/>
    <x v="1"/>
    <x v="617"/>
    <x v="2"/>
    <x v="2"/>
    <s v="Q2 2020"/>
  </r>
  <r>
    <x v="42"/>
    <x v="2"/>
    <x v="618"/>
    <x v="2"/>
    <x v="2"/>
    <s v="Q2 2020"/>
  </r>
  <r>
    <x v="42"/>
    <x v="3"/>
    <x v="619"/>
    <x v="2"/>
    <x v="2"/>
    <s v="Q2 2020"/>
  </r>
  <r>
    <x v="42"/>
    <x v="4"/>
    <x v="620"/>
    <x v="2"/>
    <x v="2"/>
    <s v="Q3 2020"/>
  </r>
  <r>
    <x v="42"/>
    <x v="5"/>
    <x v="621"/>
    <x v="2"/>
    <x v="2"/>
    <s v="Q3 2020"/>
  </r>
  <r>
    <x v="42"/>
    <x v="6"/>
    <x v="622"/>
    <x v="2"/>
    <x v="2"/>
    <s v="Q3 2020"/>
  </r>
  <r>
    <x v="42"/>
    <x v="7"/>
    <x v="623"/>
    <x v="2"/>
    <x v="2"/>
    <s v="Q4 2020"/>
  </r>
  <r>
    <x v="42"/>
    <x v="8"/>
    <x v="616"/>
    <x v="2"/>
    <x v="2"/>
    <s v="Q4 2020"/>
  </r>
  <r>
    <x v="42"/>
    <x v="9"/>
    <x v="624"/>
    <x v="2"/>
    <x v="2"/>
    <s v="Q4 2020"/>
  </r>
  <r>
    <x v="42"/>
    <x v="10"/>
    <x v="625"/>
    <x v="2"/>
    <x v="2"/>
    <s v="Q2 2021"/>
  </r>
  <r>
    <x v="42"/>
    <x v="11"/>
    <x v="626"/>
    <x v="2"/>
    <x v="2"/>
    <s v="Q2 2021"/>
  </r>
  <r>
    <x v="42"/>
    <x v="12"/>
    <x v="617"/>
    <x v="2"/>
    <x v="2"/>
    <s v="Q2 2021"/>
  </r>
  <r>
    <x v="42"/>
    <x v="13"/>
    <x v="627"/>
    <x v="2"/>
    <x v="2"/>
    <s v="Q1 2021"/>
  </r>
  <r>
    <x v="42"/>
    <x v="14"/>
    <x v="628"/>
    <x v="2"/>
    <x v="2"/>
    <s v="Q1 2021"/>
  </r>
  <r>
    <x v="42"/>
    <x v="15"/>
    <x v="629"/>
    <x v="2"/>
    <x v="2"/>
    <s v="Q1 2021"/>
  </r>
  <r>
    <x v="43"/>
    <x v="16"/>
    <x v="630"/>
    <x v="2"/>
    <x v="2"/>
    <s v="Q1 2020"/>
  </r>
  <r>
    <x v="43"/>
    <x v="17"/>
    <x v="631"/>
    <x v="2"/>
    <x v="2"/>
    <s v="Q1 2020"/>
  </r>
  <r>
    <x v="43"/>
    <x v="0"/>
    <x v="632"/>
    <x v="2"/>
    <x v="2"/>
    <s v="Q1 2020"/>
  </r>
  <r>
    <x v="43"/>
    <x v="1"/>
    <x v="633"/>
    <x v="2"/>
    <x v="2"/>
    <s v="Q2 2020"/>
  </r>
  <r>
    <x v="43"/>
    <x v="2"/>
    <x v="634"/>
    <x v="2"/>
    <x v="2"/>
    <s v="Q2 2020"/>
  </r>
  <r>
    <x v="43"/>
    <x v="3"/>
    <x v="151"/>
    <x v="2"/>
    <x v="2"/>
    <s v="Q2 2020"/>
  </r>
  <r>
    <x v="43"/>
    <x v="4"/>
    <x v="153"/>
    <x v="2"/>
    <x v="2"/>
    <s v="Q3 2020"/>
  </r>
  <r>
    <x v="43"/>
    <x v="5"/>
    <x v="635"/>
    <x v="2"/>
    <x v="2"/>
    <s v="Q3 2020"/>
  </r>
  <r>
    <x v="43"/>
    <x v="6"/>
    <x v="636"/>
    <x v="2"/>
    <x v="2"/>
    <s v="Q3 2020"/>
  </r>
  <r>
    <x v="43"/>
    <x v="7"/>
    <x v="637"/>
    <x v="2"/>
    <x v="2"/>
    <s v="Q4 2020"/>
  </r>
  <r>
    <x v="43"/>
    <x v="8"/>
    <x v="166"/>
    <x v="2"/>
    <x v="2"/>
    <s v="Q4 2020"/>
  </r>
  <r>
    <x v="43"/>
    <x v="9"/>
    <x v="638"/>
    <x v="2"/>
    <x v="2"/>
    <s v="Q4 2020"/>
  </r>
  <r>
    <x v="43"/>
    <x v="10"/>
    <x v="639"/>
    <x v="2"/>
    <x v="2"/>
    <s v="Q2 2021"/>
  </r>
  <r>
    <x v="43"/>
    <x v="11"/>
    <x v="640"/>
    <x v="2"/>
    <x v="2"/>
    <s v="Q2 2021"/>
  </r>
  <r>
    <x v="43"/>
    <x v="12"/>
    <x v="641"/>
    <x v="2"/>
    <x v="2"/>
    <s v="Q2 2021"/>
  </r>
  <r>
    <x v="43"/>
    <x v="13"/>
    <x v="642"/>
    <x v="2"/>
    <x v="2"/>
    <s v="Q1 2021"/>
  </r>
  <r>
    <x v="43"/>
    <x v="14"/>
    <x v="643"/>
    <x v="2"/>
    <x v="2"/>
    <s v="Q1 2021"/>
  </r>
  <r>
    <x v="43"/>
    <x v="15"/>
    <x v="177"/>
    <x v="2"/>
    <x v="2"/>
    <s v="Q1 2021"/>
  </r>
  <r>
    <x v="44"/>
    <x v="16"/>
    <x v="644"/>
    <x v="2"/>
    <x v="2"/>
    <s v="Q1 2020"/>
  </r>
  <r>
    <x v="44"/>
    <x v="17"/>
    <x v="645"/>
    <x v="2"/>
    <x v="2"/>
    <s v="Q1 2020"/>
  </r>
  <r>
    <x v="44"/>
    <x v="0"/>
    <x v="646"/>
    <x v="2"/>
    <x v="2"/>
    <s v="Q1 2020"/>
  </r>
  <r>
    <x v="44"/>
    <x v="1"/>
    <x v="647"/>
    <x v="2"/>
    <x v="2"/>
    <s v="Q2 2020"/>
  </r>
  <r>
    <x v="44"/>
    <x v="2"/>
    <x v="648"/>
    <x v="2"/>
    <x v="2"/>
    <s v="Q2 2020"/>
  </r>
  <r>
    <x v="44"/>
    <x v="3"/>
    <x v="649"/>
    <x v="2"/>
    <x v="2"/>
    <s v="Q2 2020"/>
  </r>
  <r>
    <x v="44"/>
    <x v="4"/>
    <x v="650"/>
    <x v="2"/>
    <x v="2"/>
    <s v="Q3 2020"/>
  </r>
  <r>
    <x v="44"/>
    <x v="5"/>
    <x v="651"/>
    <x v="2"/>
    <x v="2"/>
    <s v="Q3 2020"/>
  </r>
  <r>
    <x v="44"/>
    <x v="6"/>
    <x v="8"/>
    <x v="2"/>
    <x v="2"/>
    <s v="Q3 2020"/>
  </r>
  <r>
    <x v="44"/>
    <x v="7"/>
    <x v="652"/>
    <x v="2"/>
    <x v="2"/>
    <s v="Q4 2020"/>
  </r>
  <r>
    <x v="44"/>
    <x v="8"/>
    <x v="32"/>
    <x v="2"/>
    <x v="2"/>
    <s v="Q4 2020"/>
  </r>
  <r>
    <x v="44"/>
    <x v="9"/>
    <x v="653"/>
    <x v="2"/>
    <x v="2"/>
    <s v="Q4 2020"/>
  </r>
  <r>
    <x v="44"/>
    <x v="10"/>
    <x v="654"/>
    <x v="2"/>
    <x v="2"/>
    <s v="Q2 2021"/>
  </r>
  <r>
    <x v="44"/>
    <x v="11"/>
    <x v="206"/>
    <x v="2"/>
    <x v="2"/>
    <s v="Q2 2021"/>
  </r>
  <r>
    <x v="44"/>
    <x v="12"/>
    <x v="655"/>
    <x v="2"/>
    <x v="2"/>
    <s v="Q2 2021"/>
  </r>
  <r>
    <x v="44"/>
    <x v="13"/>
    <x v="656"/>
    <x v="2"/>
    <x v="2"/>
    <s v="Q1 2021"/>
  </r>
  <r>
    <x v="44"/>
    <x v="14"/>
    <x v="657"/>
    <x v="2"/>
    <x v="2"/>
    <s v="Q1 2021"/>
  </r>
  <r>
    <x v="44"/>
    <x v="15"/>
    <x v="658"/>
    <x v="2"/>
    <x v="2"/>
    <s v="Q1 2021"/>
  </r>
  <r>
    <x v="45"/>
    <x v="16"/>
    <x v="659"/>
    <x v="2"/>
    <x v="2"/>
    <s v="Q1 2020"/>
  </r>
  <r>
    <x v="45"/>
    <x v="17"/>
    <x v="123"/>
    <x v="2"/>
    <x v="2"/>
    <s v="Q1 2020"/>
  </r>
  <r>
    <x v="45"/>
    <x v="0"/>
    <x v="660"/>
    <x v="2"/>
    <x v="2"/>
    <s v="Q1 2020"/>
  </r>
  <r>
    <x v="45"/>
    <x v="1"/>
    <x v="661"/>
    <x v="2"/>
    <x v="2"/>
    <s v="Q2 2020"/>
  </r>
  <r>
    <x v="45"/>
    <x v="2"/>
    <x v="662"/>
    <x v="2"/>
    <x v="2"/>
    <s v="Q2 2020"/>
  </r>
  <r>
    <x v="45"/>
    <x v="3"/>
    <x v="663"/>
    <x v="2"/>
    <x v="2"/>
    <s v="Q2 2020"/>
  </r>
  <r>
    <x v="45"/>
    <x v="4"/>
    <x v="664"/>
    <x v="2"/>
    <x v="2"/>
    <s v="Q3 2020"/>
  </r>
  <r>
    <x v="45"/>
    <x v="5"/>
    <x v="665"/>
    <x v="2"/>
    <x v="2"/>
    <s v="Q3 2020"/>
  </r>
  <r>
    <x v="45"/>
    <x v="6"/>
    <x v="666"/>
    <x v="2"/>
    <x v="2"/>
    <s v="Q3 2020"/>
  </r>
  <r>
    <x v="45"/>
    <x v="7"/>
    <x v="667"/>
    <x v="2"/>
    <x v="2"/>
    <s v="Q4 2020"/>
  </r>
  <r>
    <x v="45"/>
    <x v="8"/>
    <x v="668"/>
    <x v="2"/>
    <x v="2"/>
    <s v="Q4 2020"/>
  </r>
  <r>
    <x v="45"/>
    <x v="9"/>
    <x v="663"/>
    <x v="2"/>
    <x v="2"/>
    <s v="Q4 2020"/>
  </r>
  <r>
    <x v="45"/>
    <x v="10"/>
    <x v="669"/>
    <x v="2"/>
    <x v="2"/>
    <s v="Q2 2021"/>
  </r>
  <r>
    <x v="45"/>
    <x v="11"/>
    <x v="670"/>
    <x v="2"/>
    <x v="2"/>
    <s v="Q2 2021"/>
  </r>
  <r>
    <x v="45"/>
    <x v="12"/>
    <x v="671"/>
    <x v="2"/>
    <x v="2"/>
    <s v="Q2 2021"/>
  </r>
  <r>
    <x v="45"/>
    <x v="13"/>
    <x v="672"/>
    <x v="2"/>
    <x v="2"/>
    <s v="Q1 2021"/>
  </r>
  <r>
    <x v="45"/>
    <x v="14"/>
    <x v="673"/>
    <x v="2"/>
    <x v="2"/>
    <s v="Q1 2021"/>
  </r>
  <r>
    <x v="45"/>
    <x v="15"/>
    <x v="674"/>
    <x v="2"/>
    <x v="2"/>
    <s v="Q1 2021"/>
  </r>
  <r>
    <x v="46"/>
    <x v="16"/>
    <x v="675"/>
    <x v="1"/>
    <x v="1"/>
    <s v="Q1 2020"/>
  </r>
  <r>
    <x v="46"/>
    <x v="17"/>
    <x v="676"/>
    <x v="1"/>
    <x v="1"/>
    <s v="Q1 2020"/>
  </r>
  <r>
    <x v="46"/>
    <x v="0"/>
    <x v="677"/>
    <x v="1"/>
    <x v="1"/>
    <s v="Q1 2020"/>
  </r>
  <r>
    <x v="46"/>
    <x v="1"/>
    <x v="652"/>
    <x v="1"/>
    <x v="1"/>
    <s v="Q2 2020"/>
  </r>
  <r>
    <x v="46"/>
    <x v="2"/>
    <x v="678"/>
    <x v="1"/>
    <x v="1"/>
    <s v="Q2 2020"/>
  </r>
  <r>
    <x v="46"/>
    <x v="3"/>
    <x v="679"/>
    <x v="1"/>
    <x v="1"/>
    <s v="Q2 2020"/>
  </r>
  <r>
    <x v="46"/>
    <x v="4"/>
    <x v="134"/>
    <x v="1"/>
    <x v="1"/>
    <s v="Q3 2020"/>
  </r>
  <r>
    <x v="46"/>
    <x v="5"/>
    <x v="619"/>
    <x v="1"/>
    <x v="1"/>
    <s v="Q3 2020"/>
  </r>
  <r>
    <x v="46"/>
    <x v="6"/>
    <x v="680"/>
    <x v="1"/>
    <x v="1"/>
    <s v="Q3 2020"/>
  </r>
  <r>
    <x v="46"/>
    <x v="7"/>
    <x v="283"/>
    <x v="1"/>
    <x v="1"/>
    <s v="Q4 2020"/>
  </r>
  <r>
    <x v="46"/>
    <x v="8"/>
    <x v="6"/>
    <x v="1"/>
    <x v="1"/>
    <s v="Q4 2020"/>
  </r>
  <r>
    <x v="46"/>
    <x v="9"/>
    <x v="681"/>
    <x v="1"/>
    <x v="1"/>
    <s v="Q4 2020"/>
  </r>
  <r>
    <x v="46"/>
    <x v="10"/>
    <x v="682"/>
    <x v="1"/>
    <x v="1"/>
    <s v="Q2 2021"/>
  </r>
  <r>
    <x v="46"/>
    <x v="11"/>
    <x v="683"/>
    <x v="1"/>
    <x v="1"/>
    <s v="Q2 2021"/>
  </r>
  <r>
    <x v="46"/>
    <x v="12"/>
    <x v="684"/>
    <x v="1"/>
    <x v="1"/>
    <s v="Q2 2021"/>
  </r>
  <r>
    <x v="46"/>
    <x v="13"/>
    <x v="685"/>
    <x v="1"/>
    <x v="1"/>
    <s v="Q1 2021"/>
  </r>
  <r>
    <x v="46"/>
    <x v="14"/>
    <x v="686"/>
    <x v="1"/>
    <x v="1"/>
    <s v="Q1 2021"/>
  </r>
  <r>
    <x v="46"/>
    <x v="15"/>
    <x v="402"/>
    <x v="1"/>
    <x v="1"/>
    <s v="Q1 2021"/>
  </r>
  <r>
    <x v="47"/>
    <x v="16"/>
    <x v="687"/>
    <x v="3"/>
    <x v="3"/>
    <s v="Q1 2020"/>
  </r>
  <r>
    <x v="47"/>
    <x v="17"/>
    <x v="688"/>
    <x v="3"/>
    <x v="3"/>
    <s v="Q1 2020"/>
  </r>
  <r>
    <x v="47"/>
    <x v="0"/>
    <x v="573"/>
    <x v="3"/>
    <x v="3"/>
    <s v="Q1 2020"/>
  </r>
  <r>
    <x v="47"/>
    <x v="1"/>
    <x v="689"/>
    <x v="3"/>
    <x v="3"/>
    <s v="Q2 2020"/>
  </r>
  <r>
    <x v="47"/>
    <x v="2"/>
    <x v="690"/>
    <x v="3"/>
    <x v="3"/>
    <s v="Q2 2020"/>
  </r>
  <r>
    <x v="47"/>
    <x v="3"/>
    <x v="691"/>
    <x v="3"/>
    <x v="3"/>
    <s v="Q2 2020"/>
  </r>
  <r>
    <x v="47"/>
    <x v="4"/>
    <x v="692"/>
    <x v="3"/>
    <x v="3"/>
    <s v="Q3 2020"/>
  </r>
  <r>
    <x v="47"/>
    <x v="5"/>
    <x v="693"/>
    <x v="3"/>
    <x v="3"/>
    <s v="Q3 2020"/>
  </r>
  <r>
    <x v="47"/>
    <x v="6"/>
    <x v="694"/>
    <x v="3"/>
    <x v="3"/>
    <s v="Q3 2020"/>
  </r>
  <r>
    <x v="47"/>
    <x v="7"/>
    <x v="694"/>
    <x v="3"/>
    <x v="3"/>
    <s v="Q4 2020"/>
  </r>
  <r>
    <x v="47"/>
    <x v="8"/>
    <x v="399"/>
    <x v="3"/>
    <x v="3"/>
    <s v="Q4 2020"/>
  </r>
  <r>
    <x v="47"/>
    <x v="9"/>
    <x v="695"/>
    <x v="3"/>
    <x v="3"/>
    <s v="Q4 2020"/>
  </r>
  <r>
    <x v="47"/>
    <x v="10"/>
    <x v="21"/>
    <x v="3"/>
    <x v="3"/>
    <s v="Q2 2021"/>
  </r>
  <r>
    <x v="47"/>
    <x v="11"/>
    <x v="696"/>
    <x v="3"/>
    <x v="3"/>
    <s v="Q2 2021"/>
  </r>
  <r>
    <x v="47"/>
    <x v="12"/>
    <x v="697"/>
    <x v="3"/>
    <x v="3"/>
    <s v="Q2 2021"/>
  </r>
  <r>
    <x v="47"/>
    <x v="13"/>
    <x v="698"/>
    <x v="3"/>
    <x v="3"/>
    <s v="Q1 2021"/>
  </r>
  <r>
    <x v="47"/>
    <x v="14"/>
    <x v="100"/>
    <x v="3"/>
    <x v="3"/>
    <s v="Q1 2021"/>
  </r>
  <r>
    <x v="47"/>
    <x v="15"/>
    <x v="699"/>
    <x v="3"/>
    <x v="3"/>
    <s v="Q1 2021"/>
  </r>
  <r>
    <x v="48"/>
    <x v="16"/>
    <x v="700"/>
    <x v="3"/>
    <x v="3"/>
    <s v="Q1 2020"/>
  </r>
  <r>
    <x v="48"/>
    <x v="17"/>
    <x v="701"/>
    <x v="3"/>
    <x v="3"/>
    <s v="Q1 2020"/>
  </r>
  <r>
    <x v="48"/>
    <x v="0"/>
    <x v="702"/>
    <x v="3"/>
    <x v="3"/>
    <s v="Q1 2020"/>
  </r>
  <r>
    <x v="48"/>
    <x v="1"/>
    <x v="703"/>
    <x v="3"/>
    <x v="3"/>
    <s v="Q2 2020"/>
  </r>
  <r>
    <x v="48"/>
    <x v="2"/>
    <x v="704"/>
    <x v="3"/>
    <x v="3"/>
    <s v="Q2 2020"/>
  </r>
  <r>
    <x v="48"/>
    <x v="3"/>
    <x v="705"/>
    <x v="3"/>
    <x v="3"/>
    <s v="Q2 2020"/>
  </r>
  <r>
    <x v="48"/>
    <x v="4"/>
    <x v="340"/>
    <x v="3"/>
    <x v="3"/>
    <s v="Q3 2020"/>
  </r>
  <r>
    <x v="48"/>
    <x v="5"/>
    <x v="706"/>
    <x v="3"/>
    <x v="3"/>
    <s v="Q3 2020"/>
  </r>
  <r>
    <x v="48"/>
    <x v="6"/>
    <x v="98"/>
    <x v="3"/>
    <x v="3"/>
    <s v="Q3 2020"/>
  </r>
  <r>
    <x v="48"/>
    <x v="7"/>
    <x v="24"/>
    <x v="3"/>
    <x v="3"/>
    <s v="Q4 2020"/>
  </r>
  <r>
    <x v="48"/>
    <x v="8"/>
    <x v="707"/>
    <x v="3"/>
    <x v="3"/>
    <s v="Q4 2020"/>
  </r>
  <r>
    <x v="48"/>
    <x v="9"/>
    <x v="708"/>
    <x v="3"/>
    <x v="3"/>
    <s v="Q4 2020"/>
  </r>
  <r>
    <x v="48"/>
    <x v="10"/>
    <x v="709"/>
    <x v="3"/>
    <x v="3"/>
    <s v="Q2 2021"/>
  </r>
  <r>
    <x v="48"/>
    <x v="11"/>
    <x v="710"/>
    <x v="3"/>
    <x v="3"/>
    <s v="Q2 2021"/>
  </r>
  <r>
    <x v="48"/>
    <x v="12"/>
    <x v="711"/>
    <x v="3"/>
    <x v="3"/>
    <s v="Q2 2021"/>
  </r>
  <r>
    <x v="48"/>
    <x v="13"/>
    <x v="712"/>
    <x v="3"/>
    <x v="3"/>
    <s v="Q1 2021"/>
  </r>
  <r>
    <x v="48"/>
    <x v="14"/>
    <x v="713"/>
    <x v="3"/>
    <x v="3"/>
    <s v="Q1 2021"/>
  </r>
  <r>
    <x v="48"/>
    <x v="15"/>
    <x v="714"/>
    <x v="3"/>
    <x v="3"/>
    <s v="Q1 2021"/>
  </r>
  <r>
    <x v="49"/>
    <x v="16"/>
    <x v="431"/>
    <x v="1"/>
    <x v="1"/>
    <s v="Q1 2020"/>
  </r>
  <r>
    <x v="49"/>
    <x v="17"/>
    <x v="715"/>
    <x v="1"/>
    <x v="1"/>
    <s v="Q1 2020"/>
  </r>
  <r>
    <x v="49"/>
    <x v="0"/>
    <x v="716"/>
    <x v="1"/>
    <x v="1"/>
    <s v="Q1 2020"/>
  </r>
  <r>
    <x v="49"/>
    <x v="1"/>
    <x v="717"/>
    <x v="1"/>
    <x v="1"/>
    <s v="Q2 2020"/>
  </r>
  <r>
    <x v="49"/>
    <x v="2"/>
    <x v="718"/>
    <x v="1"/>
    <x v="1"/>
    <s v="Q2 2020"/>
  </r>
  <r>
    <x v="49"/>
    <x v="3"/>
    <x v="719"/>
    <x v="1"/>
    <x v="1"/>
    <s v="Q2 2020"/>
  </r>
  <r>
    <x v="49"/>
    <x v="4"/>
    <x v="720"/>
    <x v="1"/>
    <x v="1"/>
    <s v="Q3 2020"/>
  </r>
  <r>
    <x v="49"/>
    <x v="5"/>
    <x v="721"/>
    <x v="1"/>
    <x v="1"/>
    <s v="Q3 2020"/>
  </r>
  <r>
    <x v="49"/>
    <x v="6"/>
    <x v="722"/>
    <x v="1"/>
    <x v="1"/>
    <s v="Q3 2020"/>
  </r>
  <r>
    <x v="49"/>
    <x v="7"/>
    <x v="723"/>
    <x v="1"/>
    <x v="1"/>
    <s v="Q4 2020"/>
  </r>
  <r>
    <x v="49"/>
    <x v="8"/>
    <x v="543"/>
    <x v="1"/>
    <x v="1"/>
    <s v="Q4 2020"/>
  </r>
  <r>
    <x v="49"/>
    <x v="9"/>
    <x v="59"/>
    <x v="1"/>
    <x v="1"/>
    <s v="Q4 2020"/>
  </r>
  <r>
    <x v="49"/>
    <x v="10"/>
    <x v="29"/>
    <x v="1"/>
    <x v="1"/>
    <s v="Q2 2021"/>
  </r>
  <r>
    <x v="49"/>
    <x v="11"/>
    <x v="724"/>
    <x v="1"/>
    <x v="1"/>
    <s v="Q2 2021"/>
  </r>
  <r>
    <x v="49"/>
    <x v="12"/>
    <x v="725"/>
    <x v="1"/>
    <x v="1"/>
    <s v="Q2 2021"/>
  </r>
  <r>
    <x v="49"/>
    <x v="13"/>
    <x v="726"/>
    <x v="1"/>
    <x v="1"/>
    <s v="Q1 2021"/>
  </r>
  <r>
    <x v="49"/>
    <x v="14"/>
    <x v="727"/>
    <x v="1"/>
    <x v="1"/>
    <s v="Q1 2021"/>
  </r>
  <r>
    <x v="49"/>
    <x v="15"/>
    <x v="728"/>
    <x v="1"/>
    <x v="1"/>
    <s v="Q1 2021"/>
  </r>
  <r>
    <x v="50"/>
    <x v="16"/>
    <x v="729"/>
    <x v="1"/>
    <x v="1"/>
    <s v="Q1 2020"/>
  </r>
  <r>
    <x v="50"/>
    <x v="17"/>
    <x v="730"/>
    <x v="1"/>
    <x v="1"/>
    <s v="Q1 2020"/>
  </r>
  <r>
    <x v="50"/>
    <x v="0"/>
    <x v="731"/>
    <x v="1"/>
    <x v="1"/>
    <s v="Q1 2020"/>
  </r>
  <r>
    <x v="50"/>
    <x v="1"/>
    <x v="731"/>
    <x v="1"/>
    <x v="1"/>
    <s v="Q2 2020"/>
  </r>
  <r>
    <x v="50"/>
    <x v="2"/>
    <x v="732"/>
    <x v="1"/>
    <x v="1"/>
    <s v="Q2 2020"/>
  </r>
  <r>
    <x v="50"/>
    <x v="3"/>
    <x v="733"/>
    <x v="1"/>
    <x v="1"/>
    <s v="Q2 2020"/>
  </r>
  <r>
    <x v="50"/>
    <x v="4"/>
    <x v="734"/>
    <x v="1"/>
    <x v="1"/>
    <s v="Q3 2020"/>
  </r>
  <r>
    <x v="50"/>
    <x v="5"/>
    <x v="735"/>
    <x v="1"/>
    <x v="1"/>
    <s v="Q3 2020"/>
  </r>
  <r>
    <x v="50"/>
    <x v="6"/>
    <x v="733"/>
    <x v="1"/>
    <x v="1"/>
    <s v="Q3 2020"/>
  </r>
  <r>
    <x v="50"/>
    <x v="7"/>
    <x v="736"/>
    <x v="1"/>
    <x v="1"/>
    <s v="Q4 2020"/>
  </r>
  <r>
    <x v="50"/>
    <x v="8"/>
    <x v="737"/>
    <x v="1"/>
    <x v="1"/>
    <s v="Q4 2020"/>
  </r>
  <r>
    <x v="50"/>
    <x v="9"/>
    <x v="733"/>
    <x v="1"/>
    <x v="1"/>
    <s v="Q4 2020"/>
  </r>
  <r>
    <x v="50"/>
    <x v="10"/>
    <x v="738"/>
    <x v="1"/>
    <x v="1"/>
    <s v="Q2 2021"/>
  </r>
  <r>
    <x v="50"/>
    <x v="11"/>
    <x v="739"/>
    <x v="1"/>
    <x v="1"/>
    <s v="Q2 2021"/>
  </r>
  <r>
    <x v="50"/>
    <x v="12"/>
    <x v="740"/>
    <x v="1"/>
    <x v="1"/>
    <s v="Q2 2021"/>
  </r>
  <r>
    <x v="50"/>
    <x v="13"/>
    <x v="741"/>
    <x v="1"/>
    <x v="1"/>
    <s v="Q1 2021"/>
  </r>
  <r>
    <x v="50"/>
    <x v="14"/>
    <x v="742"/>
    <x v="1"/>
    <x v="1"/>
    <s v="Q1 2021"/>
  </r>
  <r>
    <x v="50"/>
    <x v="15"/>
    <x v="743"/>
    <x v="1"/>
    <x v="1"/>
    <s v="Q1 2021"/>
  </r>
  <r>
    <x v="51"/>
    <x v="16"/>
    <x v="121"/>
    <x v="3"/>
    <x v="3"/>
    <s v="Q1 2020"/>
  </r>
  <r>
    <x v="51"/>
    <x v="17"/>
    <x v="744"/>
    <x v="3"/>
    <x v="3"/>
    <s v="Q1 2020"/>
  </r>
  <r>
    <x v="51"/>
    <x v="0"/>
    <x v="745"/>
    <x v="3"/>
    <x v="3"/>
    <s v="Q1 2020"/>
  </r>
  <r>
    <x v="51"/>
    <x v="1"/>
    <x v="117"/>
    <x v="3"/>
    <x v="3"/>
    <s v="Q2 2020"/>
  </r>
  <r>
    <x v="51"/>
    <x v="2"/>
    <x v="125"/>
    <x v="3"/>
    <x v="3"/>
    <s v="Q2 2020"/>
  </r>
  <r>
    <x v="51"/>
    <x v="3"/>
    <x v="670"/>
    <x v="3"/>
    <x v="3"/>
    <s v="Q2 2020"/>
  </r>
  <r>
    <x v="51"/>
    <x v="4"/>
    <x v="744"/>
    <x v="3"/>
    <x v="3"/>
    <s v="Q3 2020"/>
  </r>
  <r>
    <x v="51"/>
    <x v="5"/>
    <x v="746"/>
    <x v="3"/>
    <x v="3"/>
    <s v="Q3 2020"/>
  </r>
  <r>
    <x v="51"/>
    <x v="6"/>
    <x v="747"/>
    <x v="3"/>
    <x v="3"/>
    <s v="Q3 2020"/>
  </r>
  <r>
    <x v="51"/>
    <x v="7"/>
    <x v="748"/>
    <x v="3"/>
    <x v="3"/>
    <s v="Q4 2020"/>
  </r>
  <r>
    <x v="51"/>
    <x v="8"/>
    <x v="749"/>
    <x v="3"/>
    <x v="3"/>
    <s v="Q4 2020"/>
  </r>
  <r>
    <x v="51"/>
    <x v="9"/>
    <x v="750"/>
    <x v="3"/>
    <x v="3"/>
    <s v="Q4 2020"/>
  </r>
  <r>
    <x v="51"/>
    <x v="14"/>
    <x v="661"/>
    <x v="3"/>
    <x v="3"/>
    <s v="Q1 2021"/>
  </r>
  <r>
    <x v="51"/>
    <x v="15"/>
    <x v="751"/>
    <x v="3"/>
    <x v="3"/>
    <s v="Q1 2021"/>
  </r>
  <r>
    <x v="52"/>
    <x v="16"/>
    <x v="522"/>
    <x v="3"/>
    <x v="3"/>
    <s v="Q1 2020"/>
  </r>
  <r>
    <x v="52"/>
    <x v="17"/>
    <x v="752"/>
    <x v="3"/>
    <x v="3"/>
    <s v="Q1 2020"/>
  </r>
  <r>
    <x v="52"/>
    <x v="0"/>
    <x v="753"/>
    <x v="3"/>
    <x v="3"/>
    <s v="Q1 2020"/>
  </r>
  <r>
    <x v="52"/>
    <x v="1"/>
    <x v="754"/>
    <x v="3"/>
    <x v="3"/>
    <s v="Q2 2020"/>
  </r>
  <r>
    <x v="52"/>
    <x v="2"/>
    <x v="755"/>
    <x v="3"/>
    <x v="3"/>
    <s v="Q2 2020"/>
  </r>
  <r>
    <x v="52"/>
    <x v="3"/>
    <x v="756"/>
    <x v="3"/>
    <x v="3"/>
    <s v="Q2 2020"/>
  </r>
  <r>
    <x v="52"/>
    <x v="4"/>
    <x v="131"/>
    <x v="3"/>
    <x v="3"/>
    <s v="Q3 2020"/>
  </r>
  <r>
    <x v="52"/>
    <x v="5"/>
    <x v="757"/>
    <x v="3"/>
    <x v="3"/>
    <s v="Q3 2020"/>
  </r>
  <r>
    <x v="52"/>
    <x v="6"/>
    <x v="758"/>
    <x v="3"/>
    <x v="3"/>
    <s v="Q3 2020"/>
  </r>
  <r>
    <x v="52"/>
    <x v="7"/>
    <x v="758"/>
    <x v="3"/>
    <x v="3"/>
    <s v="Q4 2020"/>
  </r>
  <r>
    <x v="52"/>
    <x v="8"/>
    <x v="759"/>
    <x v="3"/>
    <x v="3"/>
    <s v="Q4 2020"/>
  </r>
  <r>
    <x v="52"/>
    <x v="9"/>
    <x v="760"/>
    <x v="3"/>
    <x v="3"/>
    <s v="Q4 2020"/>
  </r>
  <r>
    <x v="52"/>
    <x v="10"/>
    <x v="446"/>
    <x v="3"/>
    <x v="3"/>
    <s v="Q2 2021"/>
  </r>
  <r>
    <x v="52"/>
    <x v="11"/>
    <x v="761"/>
    <x v="3"/>
    <x v="3"/>
    <s v="Q2 2021"/>
  </r>
  <r>
    <x v="52"/>
    <x v="12"/>
    <x v="754"/>
    <x v="3"/>
    <x v="3"/>
    <s v="Q2 2021"/>
  </r>
  <r>
    <x v="52"/>
    <x v="13"/>
    <x v="762"/>
    <x v="3"/>
    <x v="3"/>
    <s v="Q1 2021"/>
  </r>
  <r>
    <x v="52"/>
    <x v="14"/>
    <x v="763"/>
    <x v="3"/>
    <x v="3"/>
    <s v="Q1 2021"/>
  </r>
  <r>
    <x v="52"/>
    <x v="15"/>
    <x v="764"/>
    <x v="3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ACE8A-2428-4069-ACC7-E50739B5963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9:H56" firstHeaderRow="1" firstDataRow="3" firstDataCol="1"/>
  <pivotFields count="8">
    <pivotField subtotalTop="0" showAll="0" defaultSubtotal="0"/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ubtotalTop="0" showAll="0" defaultSubtotal="0"/>
    <pivotField axis="axisRow" subtotalTop="0" showAll="0" defaultSubtotal="0">
      <items count="4">
        <item x="3"/>
        <item x="2"/>
        <item x="0"/>
        <item x="1"/>
      </items>
    </pivotField>
    <pivotField subtotalTop="0" showAll="0" defaultSubtotal="0"/>
    <pivotField axis="axisCol" subtotalTop="0" showAll="0" defaultSubtotal="0">
      <items count="6">
        <item sd="0" x="0"/>
        <item x="1"/>
        <item x="2"/>
        <item x="3"/>
        <item x="4"/>
        <item sd="0" x="5"/>
      </items>
    </pivotField>
    <pivotField axis="axisCol" subtotalTop="0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E2DF-A4C9-4FA7-93C2-E866155362AF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E38" firstHeaderRow="1" firstDataRow="2" firstDataCol="1"/>
  <pivotFields count="8"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ubtotalTop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ubtotalTop="0" showAll="0"/>
    <pivotField axis="axisCol" subtotalTop="0" showAll="0">
      <items count="5">
        <item x="3"/>
        <item x="2"/>
        <item x="0"/>
        <item x="1"/>
        <item t="default"/>
      </items>
    </pivotField>
    <pivotField subtotalTop="0" showAll="0"/>
    <pivotField axis="axisRow" subtotalTop="0" showAll="0">
      <items count="7">
        <item sd="0" x="0"/>
        <item x="1"/>
        <item x="2"/>
        <item x="3"/>
        <item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7"/>
    <field x="6"/>
    <field x="1"/>
  </rowFields>
  <rowItems count="34">
    <i>
      <x v="1"/>
    </i>
    <i r="1">
      <x v="1"/>
    </i>
    <i r="2">
      <x v="1"/>
    </i>
    <i r="2">
      <x v="2"/>
    </i>
    <i r="2">
      <x v="3"/>
    </i>
    <i t="default" r="1">
      <x v="1"/>
    </i>
    <i r="1">
      <x v="2"/>
    </i>
    <i r="2">
      <x v="4"/>
    </i>
    <i r="2">
      <x v="5"/>
    </i>
    <i r="2">
      <x v="6"/>
    </i>
    <i t="default" r="1">
      <x v="2"/>
    </i>
    <i r="1">
      <x v="3"/>
    </i>
    <i r="2">
      <x v="7"/>
    </i>
    <i r="2">
      <x v="8"/>
    </i>
    <i r="2">
      <x v="9"/>
    </i>
    <i t="default" r="1">
      <x v="3"/>
    </i>
    <i r="1">
      <x v="4"/>
    </i>
    <i r="2">
      <x v="10"/>
    </i>
    <i r="2">
      <x v="11"/>
    </i>
    <i r="2">
      <x v="12"/>
    </i>
    <i t="default" r="1">
      <x v="4"/>
    </i>
    <i t="default">
      <x v="1"/>
    </i>
    <i>
      <x v="2"/>
    </i>
    <i r="1">
      <x v="1"/>
    </i>
    <i r="2">
      <x v="1"/>
    </i>
    <i r="2">
      <x v="2"/>
    </i>
    <i r="2">
      <x v="3"/>
    </i>
    <i t="default" r="1">
      <x v="1"/>
    </i>
    <i r="1">
      <x v="2"/>
    </i>
    <i r="2">
      <x v="4"/>
    </i>
    <i r="2">
      <x v="5"/>
    </i>
    <i r="2">
      <x v="6"/>
    </i>
    <i t="default" r="1">
      <x v="2"/>
    </i>
    <i t="default">
      <x v="2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70F88-4767-4700-A277-3FBEE5A6B70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78:J143" firstHeaderRow="1" firstDataRow="4" firstDataCol="1"/>
  <pivotFields count="8">
    <pivotField axis="axisRow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ubtotalTop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ubtotalTop="0" showAll="0">
      <items count="5">
        <item x="1"/>
        <item x="3"/>
        <item x="2"/>
        <item x="0"/>
        <item t="default"/>
      </items>
    </pivotField>
    <pivotField axis="axisRow" subtotalTop="0" showAll="0">
      <items count="5">
        <item x="3"/>
        <item x="2"/>
        <item n=" " x="0"/>
        <item x="1"/>
        <item t="default"/>
      </items>
    </pivotField>
    <pivotField subtotalTop="0" showAll="0"/>
    <pivotField axis="axisCol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showAll="0">
      <items count="5">
        <item sd="0" x="0"/>
        <item x="1"/>
        <item x="2"/>
        <item sd="0" x="3"/>
        <item t="default"/>
      </items>
    </pivotField>
  </pivotFields>
  <rowFields count="2">
    <field x="4"/>
    <field x="0"/>
  </rowFields>
  <rowItems count="62">
    <i>
      <x/>
    </i>
    <i r="1"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</i>
    <i r="1"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</i>
    <i r="1"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</i>
    <i r="1"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3">
    <field x="7"/>
    <field x="6"/>
    <field x="1"/>
  </colFields>
  <colItems count="9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Sum of V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B85E45-2F5D-42F7-82D4-A27B7867F25C}" name="Table4" displayName="Table4" ref="A1:D54" totalsRowShown="0" headerRowDxfId="13" dataDxfId="12">
  <autoFilter ref="A1:D54" xr:uid="{2D533807-7339-4945-B859-9FA8E3F65A92}"/>
  <tableColumns count="4">
    <tableColumn id="1" xr3:uid="{B7383CE4-24AD-4A7E-84D3-072CE52542E6}" name="CLID" dataDxfId="11"/>
    <tableColumn id="2" xr3:uid="{AD4E9FD6-6987-47AA-A028-AAED5E026176}" name="GEOID" dataDxfId="10"/>
    <tableColumn id="3" xr3:uid="{B9E2DA66-F593-4DAB-8CF8-234D35B67A70}" name="CLID MID" dataDxfId="9">
      <calculatedColumnFormula>MID(Table4[[#This Row],[CLID]],3,7)</calculatedColumnFormula>
    </tableColumn>
    <tableColumn id="4" xr3:uid="{A0D236AE-1609-4BF2-8CDD-4480BEDB5E12}" name="LEN CLID" dataDxfId="8">
      <calculatedColumnFormula>LEN(Table4[[#This Row],[CLID MID]])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34C5A0-8E0B-42EB-A4E1-6866B5E59479}" name="Table7" displayName="Table7" ref="J2:L6" totalsRowShown="0">
  <autoFilter ref="J2:L6" xr:uid="{B2E18587-0765-4AB8-A22E-6EE763235060}"/>
  <tableColumns count="3">
    <tableColumn id="1" xr3:uid="{64475E45-1188-4F80-91C6-A0285190E8F4}" name="GEO ID"/>
    <tableColumn id="2" xr3:uid="{078B48EB-A318-466E-A3B1-403DEDF02C1D}" name="GEO NAME"/>
    <tableColumn id="3" xr3:uid="{86E4DF84-288B-4F32-AEB6-D4CD6158DDFB}" name="VOLUME" dataDxfId="7">
      <calculatedColumnFormula>SUMIFS(Table1[Vol],Table1[GEO ID],Table7[[#This Row],[GEO ID]])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0089D-8939-4855-A0DC-0A33ABFEABFC}" name="Table1" displayName="Table1" ref="A1:F908" totalsRowShown="0" headerRowDxfId="6">
  <autoFilter ref="A1:F908" xr:uid="{5C676AA3-CF89-496F-BC67-62A863D893A4}"/>
  <tableColumns count="6">
    <tableColumn id="1" xr3:uid="{9E5AC3B1-C841-4808-BD6E-CCDB2BF3B3AC}" name="CLID" dataDxfId="5"/>
    <tableColumn id="2" xr3:uid="{8B317240-6D37-4093-A293-31F08EAEE7A4}" name="Date" dataDxfId="4"/>
    <tableColumn id="3" xr3:uid="{D3AE5CE8-3239-4698-A91D-D9052A4087B6}" name="Vol" dataDxfId="3" dataCellStyle="Comma"/>
    <tableColumn id="4" xr3:uid="{37B11593-AAD1-465D-9FA2-A75B48E1D6EE}" name="GEO ID" dataDxfId="2">
      <calculatedColumnFormula>INDEX(Table4[],MATCH(Table1[[#This Row],[CLID]],Table4[CLID MID],0),2)</calculatedColumnFormula>
    </tableColumn>
    <tableColumn id="5" xr3:uid="{2EB02EDD-2757-41FD-950F-8BDB0F1715FB}" name="GEO NAME" dataDxfId="1">
      <calculatedColumnFormula>INDEX(Table7[[GEO ID]:[GEO NAME]],MATCH(Table1[[#This Row],[GEO ID]],Table7[GEO ID],0),2)</calculatedColumnFormula>
    </tableColumn>
    <tableColumn id="6" xr3:uid="{99C0589E-A956-448F-AD98-A19C557CDA4C}" name="QUARTER" dataDxfId="0">
      <calculatedColumnFormula>"Q"&amp;ROUNDUP(MONTH(Table1[[#This Row],[Date]])/3,0)&amp;" "&amp;YEAR(Table1[[#This Row],[Date]])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69" t="s">
        <v>114</v>
      </c>
      <c r="B1" s="69"/>
      <c r="C1" s="69"/>
      <c r="D1" s="69"/>
      <c r="E1" s="69"/>
      <c r="F1" s="69"/>
      <c r="G1" s="69"/>
    </row>
    <row r="2" spans="1:7" ht="13.2" customHeight="1" x14ac:dyDescent="0.25">
      <c r="A2" s="69"/>
      <c r="B2" s="69"/>
      <c r="C2" s="69"/>
      <c r="D2" s="69"/>
      <c r="E2" s="69"/>
      <c r="F2" s="69"/>
      <c r="G2" s="69"/>
    </row>
    <row r="3" spans="1:7" ht="13.2" customHeight="1" x14ac:dyDescent="0.25">
      <c r="A3" s="69"/>
      <c r="B3" s="69"/>
      <c r="C3" s="69"/>
      <c r="D3" s="69"/>
      <c r="E3" s="69"/>
      <c r="F3" s="69"/>
      <c r="G3" s="69"/>
    </row>
    <row r="4" spans="1:7" ht="13.2" customHeight="1" x14ac:dyDescent="0.25">
      <c r="A4" s="69"/>
      <c r="B4" s="69"/>
      <c r="C4" s="69"/>
      <c r="D4" s="69"/>
      <c r="E4" s="69"/>
      <c r="F4" s="69"/>
      <c r="G4" s="69"/>
    </row>
    <row r="5" spans="1:7" ht="13.2" customHeight="1" x14ac:dyDescent="0.25">
      <c r="A5" s="69"/>
      <c r="B5" s="69"/>
      <c r="C5" s="69"/>
      <c r="D5" s="69"/>
      <c r="E5" s="69"/>
      <c r="F5" s="69"/>
      <c r="G5" s="69"/>
    </row>
    <row r="6" spans="1:7" ht="13.2" customHeight="1" x14ac:dyDescent="0.25">
      <c r="A6" s="69"/>
      <c r="B6" s="69"/>
      <c r="C6" s="69"/>
      <c r="D6" s="69"/>
      <c r="E6" s="69"/>
      <c r="F6" s="69"/>
      <c r="G6" s="69"/>
    </row>
    <row r="7" spans="1:7" ht="13.2" customHeight="1" x14ac:dyDescent="0.25">
      <c r="A7" s="69"/>
      <c r="B7" s="69"/>
      <c r="C7" s="69"/>
      <c r="D7" s="69"/>
      <c r="E7" s="69"/>
      <c r="F7" s="69"/>
      <c r="G7" s="69"/>
    </row>
    <row r="8" spans="1:7" ht="13.2" customHeight="1" x14ac:dyDescent="0.25">
      <c r="A8" s="69"/>
      <c r="B8" s="69"/>
      <c r="C8" s="69"/>
      <c r="D8" s="69"/>
      <c r="E8" s="69"/>
      <c r="F8" s="69"/>
      <c r="G8" s="69"/>
    </row>
    <row r="9" spans="1:7" ht="13.2" customHeight="1" x14ac:dyDescent="0.25">
      <c r="A9" s="69"/>
      <c r="B9" s="69"/>
      <c r="C9" s="69"/>
      <c r="D9" s="69"/>
      <c r="E9" s="69"/>
      <c r="F9" s="69"/>
      <c r="G9" s="69"/>
    </row>
    <row r="10" spans="1:7" ht="13.2" customHeight="1" x14ac:dyDescent="0.25">
      <c r="A10" s="69"/>
      <c r="B10" s="69"/>
      <c r="C10" s="69"/>
      <c r="D10" s="69"/>
      <c r="E10" s="69"/>
      <c r="F10" s="69"/>
      <c r="G10" s="69"/>
    </row>
    <row r="11" spans="1:7" ht="13.2" customHeight="1" x14ac:dyDescent="0.25">
      <c r="A11" s="69"/>
      <c r="B11" s="69"/>
      <c r="C11" s="69"/>
      <c r="D11" s="69"/>
      <c r="E11" s="69"/>
      <c r="F11" s="69"/>
      <c r="G11" s="69"/>
    </row>
    <row r="12" spans="1:7" ht="13.2" customHeight="1" x14ac:dyDescent="0.25">
      <c r="A12" s="69"/>
      <c r="B12" s="69"/>
      <c r="C12" s="69"/>
      <c r="D12" s="69"/>
      <c r="E12" s="69"/>
      <c r="F12" s="69"/>
      <c r="G12" s="69"/>
    </row>
    <row r="13" spans="1:7" ht="13.2" customHeight="1" x14ac:dyDescent="0.25">
      <c r="A13" s="69"/>
      <c r="B13" s="69"/>
      <c r="C13" s="69"/>
      <c r="D13" s="69"/>
      <c r="E13" s="69"/>
      <c r="F13" s="69"/>
      <c r="G13" s="69"/>
    </row>
    <row r="14" spans="1:7" ht="13.2" customHeight="1" x14ac:dyDescent="0.25">
      <c r="A14" s="69"/>
      <c r="B14" s="69"/>
      <c r="C14" s="69"/>
      <c r="D14" s="69"/>
      <c r="E14" s="69"/>
      <c r="F14" s="69"/>
      <c r="G14" s="69"/>
    </row>
    <row r="15" spans="1:7" ht="13.2" customHeight="1" x14ac:dyDescent="0.25">
      <c r="A15" s="69"/>
      <c r="B15" s="69"/>
      <c r="C15" s="69"/>
      <c r="D15" s="69"/>
      <c r="E15" s="69"/>
      <c r="F15" s="69"/>
      <c r="G15" s="69"/>
    </row>
    <row r="16" spans="1:7" ht="13.2" customHeight="1" x14ac:dyDescent="0.25">
      <c r="A16" s="69"/>
      <c r="B16" s="69"/>
      <c r="C16" s="69"/>
      <c r="D16" s="69"/>
      <c r="E16" s="69"/>
      <c r="F16" s="69"/>
      <c r="G16" s="6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28" sqref="G28"/>
    </sheetView>
  </sheetViews>
  <sheetFormatPr defaultRowHeight="13.2" x14ac:dyDescent="0.25"/>
  <cols>
    <col min="1" max="1" width="10.33203125" bestFit="1" customWidth="1"/>
    <col min="2" max="2" width="10" customWidth="1"/>
    <col min="3" max="3" width="11.21875" bestFit="1" customWidth="1"/>
    <col min="10" max="10" width="9.33203125" customWidth="1"/>
    <col min="11" max="11" width="13.109375" customWidth="1"/>
    <col min="12" max="12" width="10.6640625" customWidth="1"/>
  </cols>
  <sheetData>
    <row r="1" spans="1:12" x14ac:dyDescent="0.25">
      <c r="A1" s="1" t="s">
        <v>0</v>
      </c>
      <c r="B1" s="1" t="s">
        <v>60</v>
      </c>
      <c r="C1" s="1" t="s">
        <v>115</v>
      </c>
      <c r="D1" s="1" t="s">
        <v>116</v>
      </c>
    </row>
    <row r="2" spans="1:12" x14ac:dyDescent="0.25">
      <c r="A2" s="1" t="s">
        <v>61</v>
      </c>
      <c r="B2" s="1" t="s">
        <v>57</v>
      </c>
      <c r="C2" s="1" t="str">
        <f>MID(Table4[[#This Row],[CLID]],3,7)</f>
        <v>CL69323</v>
      </c>
      <c r="D2" s="1">
        <f>LEN(Table4[[#This Row],[CLID MID]])</f>
        <v>7</v>
      </c>
      <c r="J2" t="s">
        <v>117</v>
      </c>
      <c r="K2" t="s">
        <v>118</v>
      </c>
      <c r="L2" t="s">
        <v>121</v>
      </c>
    </row>
    <row r="3" spans="1:12" x14ac:dyDescent="0.25">
      <c r="A3" s="1" t="s">
        <v>62</v>
      </c>
      <c r="B3" s="1" t="s">
        <v>57</v>
      </c>
      <c r="C3" s="1" t="str">
        <f>MID(Table4[[#This Row],[CLID]],3,7)</f>
        <v>CL97995</v>
      </c>
      <c r="D3" s="1">
        <f>LEN(Table4[[#This Row],[CLID MID]])</f>
        <v>7</v>
      </c>
      <c r="J3" t="s">
        <v>57</v>
      </c>
      <c r="K3" t="s">
        <v>119</v>
      </c>
      <c r="L3">
        <f>SUMIFS(Table1[Vol],Table1[GEO ID],Table7[[#This Row],[GEO ID]])</f>
        <v>3008286</v>
      </c>
    </row>
    <row r="4" spans="1:12" x14ac:dyDescent="0.25">
      <c r="A4" s="1" t="s">
        <v>63</v>
      </c>
      <c r="B4" s="1" t="s">
        <v>54</v>
      </c>
      <c r="C4" s="1" t="str">
        <f>MID(Table4[[#This Row],[CLID]],3,7)</f>
        <v>CL87299</v>
      </c>
      <c r="D4" s="1">
        <f>LEN(Table4[[#This Row],[CLID MID]])</f>
        <v>7</v>
      </c>
      <c r="J4" t="s">
        <v>54</v>
      </c>
      <c r="K4" t="s">
        <v>120</v>
      </c>
      <c r="L4">
        <f>SUMIFS(Table1[Vol],Table1[GEO ID],Table7[[#This Row],[GEO ID]])</f>
        <v>880760</v>
      </c>
    </row>
    <row r="5" spans="1:12" x14ac:dyDescent="0.25">
      <c r="A5" s="1" t="s">
        <v>64</v>
      </c>
      <c r="B5" s="1" t="s">
        <v>57</v>
      </c>
      <c r="C5" s="1" t="str">
        <f>MID(Table4[[#This Row],[CLID]],3,7)</f>
        <v>CL38496</v>
      </c>
      <c r="D5" s="1">
        <f>LEN(Table4[[#This Row],[CLID MID]])</f>
        <v>7</v>
      </c>
      <c r="J5" t="s">
        <v>56</v>
      </c>
      <c r="K5" t="s">
        <v>123</v>
      </c>
      <c r="L5">
        <f>SUMIFS(Table1[Vol],Table1[GEO ID],Table7[[#This Row],[GEO ID]])</f>
        <v>562005</v>
      </c>
    </row>
    <row r="6" spans="1:12" x14ac:dyDescent="0.25">
      <c r="A6" s="1" t="s">
        <v>65</v>
      </c>
      <c r="B6" s="1" t="s">
        <v>54</v>
      </c>
      <c r="C6" s="1" t="str">
        <f>MID(Table4[[#This Row],[CLID]],3,7)</f>
        <v>CL75562</v>
      </c>
      <c r="D6" s="1">
        <f>LEN(Table4[[#This Row],[CLID MID]])</f>
        <v>7</v>
      </c>
      <c r="J6" t="s">
        <v>55</v>
      </c>
      <c r="K6" t="s">
        <v>122</v>
      </c>
      <c r="L6">
        <f>SUMIFS(Table1[Vol],Table1[GEO ID],Table7[[#This Row],[GEO ID]])</f>
        <v>425262</v>
      </c>
    </row>
    <row r="7" spans="1:12" x14ac:dyDescent="0.25">
      <c r="A7" s="1" t="s">
        <v>66</v>
      </c>
      <c r="B7" s="1" t="s">
        <v>57</v>
      </c>
      <c r="C7" s="1" t="str">
        <f>MID(Table4[[#This Row],[CLID]],3,7)</f>
        <v>CL31601</v>
      </c>
      <c r="D7" s="1">
        <f>LEN(Table4[[#This Row],[CLID MID]])</f>
        <v>7</v>
      </c>
    </row>
    <row r="8" spans="1:12" x14ac:dyDescent="0.25">
      <c r="A8" s="1" t="s">
        <v>67</v>
      </c>
      <c r="B8" s="1" t="s">
        <v>57</v>
      </c>
      <c r="C8" s="1" t="str">
        <f>MID(Table4[[#This Row],[CLID]],3,7)</f>
        <v>CL33189</v>
      </c>
      <c r="D8" s="1">
        <f>LEN(Table4[[#This Row],[CLID MID]])</f>
        <v>7</v>
      </c>
    </row>
    <row r="9" spans="1:12" x14ac:dyDescent="0.25">
      <c r="A9" s="1" t="s">
        <v>68</v>
      </c>
      <c r="B9" s="1" t="s">
        <v>57</v>
      </c>
      <c r="C9" s="1" t="str">
        <f>MID(Table4[[#This Row],[CLID]],3,7)</f>
        <v>CL22140</v>
      </c>
      <c r="D9" s="1">
        <f>LEN(Table4[[#This Row],[CLID MID]])</f>
        <v>7</v>
      </c>
    </row>
    <row r="10" spans="1:12" x14ac:dyDescent="0.25">
      <c r="A10" s="1" t="s">
        <v>69</v>
      </c>
      <c r="B10" s="1" t="s">
        <v>56</v>
      </c>
      <c r="C10" s="1" t="str">
        <f>MID(Table4[[#This Row],[CLID]],3,7)</f>
        <v>CL49960</v>
      </c>
      <c r="D10" s="1">
        <f>LEN(Table4[[#This Row],[CLID MID]])</f>
        <v>7</v>
      </c>
    </row>
    <row r="11" spans="1:12" x14ac:dyDescent="0.25">
      <c r="A11" s="1" t="s">
        <v>70</v>
      </c>
      <c r="B11" s="1" t="s">
        <v>55</v>
      </c>
      <c r="C11" s="1" t="str">
        <f>MID(Table4[[#This Row],[CLID]],3,7)</f>
        <v>CL43946</v>
      </c>
      <c r="D11" s="1">
        <f>LEN(Table4[[#This Row],[CLID MID]])</f>
        <v>7</v>
      </c>
    </row>
    <row r="12" spans="1:12" x14ac:dyDescent="0.25">
      <c r="A12" s="1" t="s">
        <v>71</v>
      </c>
      <c r="B12" s="1" t="s">
        <v>57</v>
      </c>
      <c r="C12" s="1" t="str">
        <f>MID(Table4[[#This Row],[CLID]],3,7)</f>
        <v>CL37714</v>
      </c>
      <c r="D12" s="1">
        <f>LEN(Table4[[#This Row],[CLID MID]])</f>
        <v>7</v>
      </c>
    </row>
    <row r="13" spans="1:12" x14ac:dyDescent="0.25">
      <c r="A13" s="1" t="s">
        <v>72</v>
      </c>
      <c r="B13" s="1" t="s">
        <v>56</v>
      </c>
      <c r="C13" s="1" t="str">
        <f>MID(Table4[[#This Row],[CLID]],3,7)</f>
        <v>CL75274</v>
      </c>
      <c r="D13" s="1">
        <f>LEN(Table4[[#This Row],[CLID MID]])</f>
        <v>7</v>
      </c>
    </row>
    <row r="14" spans="1:12" x14ac:dyDescent="0.25">
      <c r="A14" s="1" t="s">
        <v>73</v>
      </c>
      <c r="B14" s="1" t="s">
        <v>57</v>
      </c>
      <c r="C14" s="1" t="str">
        <f>MID(Table4[[#This Row],[CLID]],3,7)</f>
        <v>CL61534</v>
      </c>
      <c r="D14" s="1">
        <f>LEN(Table4[[#This Row],[CLID MID]])</f>
        <v>7</v>
      </c>
    </row>
    <row r="15" spans="1:12" x14ac:dyDescent="0.25">
      <c r="A15" s="1" t="s">
        <v>74</v>
      </c>
      <c r="B15" s="1" t="s">
        <v>55</v>
      </c>
      <c r="C15" s="1" t="str">
        <f>MID(Table4[[#This Row],[CLID]],3,7)</f>
        <v>CL85641</v>
      </c>
      <c r="D15" s="1">
        <f>LEN(Table4[[#This Row],[CLID MID]])</f>
        <v>7</v>
      </c>
    </row>
    <row r="16" spans="1:12" x14ac:dyDescent="0.25">
      <c r="A16" s="1" t="s">
        <v>75</v>
      </c>
      <c r="B16" s="1" t="s">
        <v>57</v>
      </c>
      <c r="C16" s="1" t="str">
        <f>MID(Table4[[#This Row],[CLID]],3,7)</f>
        <v>CL46663</v>
      </c>
      <c r="D16" s="1">
        <f>LEN(Table4[[#This Row],[CLID MID]])</f>
        <v>7</v>
      </c>
    </row>
    <row r="17" spans="1:4" x14ac:dyDescent="0.25">
      <c r="A17" s="1" t="s">
        <v>76</v>
      </c>
      <c r="B17" s="1" t="s">
        <v>57</v>
      </c>
      <c r="C17" s="1" t="str">
        <f>MID(Table4[[#This Row],[CLID]],3,7)</f>
        <v>CL17270</v>
      </c>
      <c r="D17" s="1">
        <f>LEN(Table4[[#This Row],[CLID MID]])</f>
        <v>7</v>
      </c>
    </row>
    <row r="18" spans="1:4" x14ac:dyDescent="0.25">
      <c r="A18" s="1" t="s">
        <v>77</v>
      </c>
      <c r="B18" s="1" t="s">
        <v>57</v>
      </c>
      <c r="C18" s="1" t="str">
        <f>MID(Table4[[#This Row],[CLID]],3,7)</f>
        <v>CL57593</v>
      </c>
      <c r="D18" s="1">
        <f>LEN(Table4[[#This Row],[CLID MID]])</f>
        <v>7</v>
      </c>
    </row>
    <row r="19" spans="1:4" x14ac:dyDescent="0.25">
      <c r="A19" s="1" t="s">
        <v>78</v>
      </c>
      <c r="B19" s="1" t="s">
        <v>57</v>
      </c>
      <c r="C19" s="1" t="str">
        <f>MID(Table4[[#This Row],[CLID]],3,7)</f>
        <v>CL96680</v>
      </c>
      <c r="D19" s="1">
        <f>LEN(Table4[[#This Row],[CLID MID]])</f>
        <v>7</v>
      </c>
    </row>
    <row r="20" spans="1:4" x14ac:dyDescent="0.25">
      <c r="A20" s="1" t="s">
        <v>79</v>
      </c>
      <c r="B20" s="1" t="s">
        <v>57</v>
      </c>
      <c r="C20" s="1" t="str">
        <f>MID(Table4[[#This Row],[CLID]],3,7)</f>
        <v>CL79204</v>
      </c>
      <c r="D20" s="1">
        <f>LEN(Table4[[#This Row],[CLID MID]])</f>
        <v>7</v>
      </c>
    </row>
    <row r="21" spans="1:4" x14ac:dyDescent="0.25">
      <c r="A21" s="1" t="s">
        <v>80</v>
      </c>
      <c r="B21" s="1" t="s">
        <v>57</v>
      </c>
      <c r="C21" s="1" t="str">
        <f>MID(Table4[[#This Row],[CLID]],3,7)</f>
        <v>CL83029</v>
      </c>
      <c r="D21" s="1">
        <f>LEN(Table4[[#This Row],[CLID MID]])</f>
        <v>7</v>
      </c>
    </row>
    <row r="22" spans="1:4" x14ac:dyDescent="0.25">
      <c r="A22" s="1" t="s">
        <v>81</v>
      </c>
      <c r="B22" s="1" t="s">
        <v>55</v>
      </c>
      <c r="C22" s="1" t="str">
        <f>MID(Table4[[#This Row],[CLID]],3,7)</f>
        <v>CL22675</v>
      </c>
      <c r="D22" s="1">
        <f>LEN(Table4[[#This Row],[CLID MID]])</f>
        <v>7</v>
      </c>
    </row>
    <row r="23" spans="1:4" x14ac:dyDescent="0.25">
      <c r="A23" s="1" t="s">
        <v>82</v>
      </c>
      <c r="B23" s="1" t="s">
        <v>56</v>
      </c>
      <c r="C23" s="1" t="str">
        <f>MID(Table4[[#This Row],[CLID]],3,7)</f>
        <v>CL83083</v>
      </c>
      <c r="D23" s="1">
        <f>LEN(Table4[[#This Row],[CLID MID]])</f>
        <v>7</v>
      </c>
    </row>
    <row r="24" spans="1:4" x14ac:dyDescent="0.25">
      <c r="A24" s="1" t="s">
        <v>83</v>
      </c>
      <c r="B24" s="1" t="s">
        <v>55</v>
      </c>
      <c r="C24" s="1" t="str">
        <f>MID(Table4[[#This Row],[CLID]],3,7)</f>
        <v>CL36191</v>
      </c>
      <c r="D24" s="1">
        <f>LEN(Table4[[#This Row],[CLID MID]])</f>
        <v>7</v>
      </c>
    </row>
    <row r="25" spans="1:4" x14ac:dyDescent="0.25">
      <c r="A25" s="1" t="s">
        <v>84</v>
      </c>
      <c r="B25" s="1" t="s">
        <v>55</v>
      </c>
      <c r="C25" s="1" t="str">
        <f>MID(Table4[[#This Row],[CLID]],3,7)</f>
        <v>CL81431</v>
      </c>
      <c r="D25" s="1">
        <f>LEN(Table4[[#This Row],[CLID MID]])</f>
        <v>7</v>
      </c>
    </row>
    <row r="26" spans="1:4" x14ac:dyDescent="0.25">
      <c r="A26" s="1" t="s">
        <v>85</v>
      </c>
      <c r="B26" s="1" t="s">
        <v>56</v>
      </c>
      <c r="C26" s="1" t="str">
        <f>MID(Table4[[#This Row],[CLID]],3,7)</f>
        <v>CL96487</v>
      </c>
      <c r="D26" s="1">
        <f>LEN(Table4[[#This Row],[CLID MID]])</f>
        <v>7</v>
      </c>
    </row>
    <row r="27" spans="1:4" x14ac:dyDescent="0.25">
      <c r="A27" s="1" t="s">
        <v>86</v>
      </c>
      <c r="B27" s="1" t="s">
        <v>57</v>
      </c>
      <c r="C27" s="1" t="str">
        <f>MID(Table4[[#This Row],[CLID]],3,7)</f>
        <v>CL52426</v>
      </c>
      <c r="D27" s="1">
        <f>LEN(Table4[[#This Row],[CLID MID]])</f>
        <v>7</v>
      </c>
    </row>
    <row r="28" spans="1:4" x14ac:dyDescent="0.25">
      <c r="A28" s="1" t="s">
        <v>87</v>
      </c>
      <c r="B28" s="1" t="s">
        <v>57</v>
      </c>
      <c r="C28" s="1" t="str">
        <f>MID(Table4[[#This Row],[CLID]],3,7)</f>
        <v>CL64939</v>
      </c>
      <c r="D28" s="1">
        <f>LEN(Table4[[#This Row],[CLID MID]])</f>
        <v>7</v>
      </c>
    </row>
    <row r="29" spans="1:4" x14ac:dyDescent="0.25">
      <c r="A29" s="1" t="s">
        <v>88</v>
      </c>
      <c r="B29" s="1" t="s">
        <v>57</v>
      </c>
      <c r="C29" s="1" t="str">
        <f>MID(Table4[[#This Row],[CLID]],3,7)</f>
        <v>CL50651</v>
      </c>
      <c r="D29" s="1">
        <f>LEN(Table4[[#This Row],[CLID MID]])</f>
        <v>7</v>
      </c>
    </row>
    <row r="30" spans="1:4" x14ac:dyDescent="0.25">
      <c r="A30" s="1" t="s">
        <v>89</v>
      </c>
      <c r="B30" s="1" t="s">
        <v>57</v>
      </c>
      <c r="C30" s="1" t="str">
        <f>MID(Table4[[#This Row],[CLID]],3,7)</f>
        <v>CL13213</v>
      </c>
      <c r="D30" s="1">
        <f>LEN(Table4[[#This Row],[CLID MID]])</f>
        <v>7</v>
      </c>
    </row>
    <row r="31" spans="1:4" x14ac:dyDescent="0.25">
      <c r="A31" s="1" t="s">
        <v>90</v>
      </c>
      <c r="B31" s="1" t="s">
        <v>54</v>
      </c>
      <c r="C31" s="1" t="str">
        <f>MID(Table4[[#This Row],[CLID]],3,7)</f>
        <v>CL90358</v>
      </c>
      <c r="D31" s="1">
        <f>LEN(Table4[[#This Row],[CLID MID]])</f>
        <v>7</v>
      </c>
    </row>
    <row r="32" spans="1:4" x14ac:dyDescent="0.25">
      <c r="A32" s="1" t="s">
        <v>91</v>
      </c>
      <c r="B32" s="1" t="s">
        <v>54</v>
      </c>
      <c r="C32" s="1" t="str">
        <f>MID(Table4[[#This Row],[CLID]],3,7)</f>
        <v>CL71409</v>
      </c>
      <c r="D32" s="1">
        <f>LEN(Table4[[#This Row],[CLID MID]])</f>
        <v>7</v>
      </c>
    </row>
    <row r="33" spans="1:4" x14ac:dyDescent="0.25">
      <c r="A33" s="1" t="s">
        <v>92</v>
      </c>
      <c r="B33" s="1" t="s">
        <v>56</v>
      </c>
      <c r="C33" s="1" t="str">
        <f>MID(Table4[[#This Row],[CLID]],3,7)</f>
        <v>CL24510</v>
      </c>
      <c r="D33" s="1">
        <f>LEN(Table4[[#This Row],[CLID MID]])</f>
        <v>7</v>
      </c>
    </row>
    <row r="34" spans="1:4" x14ac:dyDescent="0.25">
      <c r="A34" s="1" t="s">
        <v>93</v>
      </c>
      <c r="B34" s="1" t="s">
        <v>56</v>
      </c>
      <c r="C34" s="1" t="str">
        <f>MID(Table4[[#This Row],[CLID]],3,7)</f>
        <v>CL95487</v>
      </c>
      <c r="D34" s="1">
        <f>LEN(Table4[[#This Row],[CLID MID]])</f>
        <v>7</v>
      </c>
    </row>
    <row r="35" spans="1:4" x14ac:dyDescent="0.25">
      <c r="A35" s="1" t="s">
        <v>94</v>
      </c>
      <c r="B35" s="1" t="s">
        <v>55</v>
      </c>
      <c r="C35" s="1" t="str">
        <f>MID(Table4[[#This Row],[CLID]],3,7)</f>
        <v>CL23634</v>
      </c>
      <c r="D35" s="1">
        <f>LEN(Table4[[#This Row],[CLID MID]])</f>
        <v>7</v>
      </c>
    </row>
    <row r="36" spans="1:4" x14ac:dyDescent="0.25">
      <c r="A36" s="1" t="s">
        <v>95</v>
      </c>
      <c r="B36" s="1" t="s">
        <v>57</v>
      </c>
      <c r="C36" s="1" t="str">
        <f>MID(Table4[[#This Row],[CLID]],3,7)</f>
        <v>CL50297</v>
      </c>
      <c r="D36" s="1">
        <f>LEN(Table4[[#This Row],[CLID MID]])</f>
        <v>7</v>
      </c>
    </row>
    <row r="37" spans="1:4" x14ac:dyDescent="0.25">
      <c r="A37" s="1" t="s">
        <v>96</v>
      </c>
      <c r="B37" s="1" t="s">
        <v>56</v>
      </c>
      <c r="C37" s="1" t="str">
        <f>MID(Table4[[#This Row],[CLID]],3,7)</f>
        <v>CL35993</v>
      </c>
      <c r="D37" s="1">
        <f>LEN(Table4[[#This Row],[CLID MID]])</f>
        <v>7</v>
      </c>
    </row>
    <row r="38" spans="1:4" x14ac:dyDescent="0.25">
      <c r="A38" s="1" t="s">
        <v>97</v>
      </c>
      <c r="B38" s="1" t="s">
        <v>56</v>
      </c>
      <c r="C38" s="1" t="str">
        <f>MID(Table4[[#This Row],[CLID]],3,7)</f>
        <v>CL60563</v>
      </c>
      <c r="D38" s="1">
        <f>LEN(Table4[[#This Row],[CLID MID]])</f>
        <v>7</v>
      </c>
    </row>
    <row r="39" spans="1:4" x14ac:dyDescent="0.25">
      <c r="A39" s="1" t="s">
        <v>98</v>
      </c>
      <c r="B39" s="1" t="s">
        <v>55</v>
      </c>
      <c r="C39" s="1" t="str">
        <f>MID(Table4[[#This Row],[CLID]],3,7)</f>
        <v>CL11420</v>
      </c>
      <c r="D39" s="1">
        <f>LEN(Table4[[#This Row],[CLID MID]])</f>
        <v>7</v>
      </c>
    </row>
    <row r="40" spans="1:4" x14ac:dyDescent="0.25">
      <c r="A40" s="1" t="s">
        <v>99</v>
      </c>
      <c r="B40" s="1" t="s">
        <v>54</v>
      </c>
      <c r="C40" s="1" t="str">
        <f>MID(Table4[[#This Row],[CLID]],3,7)</f>
        <v>CL13257</v>
      </c>
      <c r="D40" s="1">
        <f>LEN(Table4[[#This Row],[CLID MID]])</f>
        <v>7</v>
      </c>
    </row>
    <row r="41" spans="1:4" x14ac:dyDescent="0.25">
      <c r="A41" s="1" t="s">
        <v>100</v>
      </c>
      <c r="B41" s="1" t="s">
        <v>57</v>
      </c>
      <c r="C41" s="1" t="str">
        <f>MID(Table4[[#This Row],[CLID]],3,7)</f>
        <v>CL94846</v>
      </c>
      <c r="D41" s="1">
        <f>LEN(Table4[[#This Row],[CLID MID]])</f>
        <v>7</v>
      </c>
    </row>
    <row r="42" spans="1:4" x14ac:dyDescent="0.25">
      <c r="A42" s="1" t="s">
        <v>101</v>
      </c>
      <c r="B42" s="1" t="s">
        <v>54</v>
      </c>
      <c r="C42" s="1" t="str">
        <f>MID(Table4[[#This Row],[CLID]],3,7)</f>
        <v>CL87149</v>
      </c>
      <c r="D42" s="1">
        <f>LEN(Table4[[#This Row],[CLID MID]])</f>
        <v>7</v>
      </c>
    </row>
    <row r="43" spans="1:4" x14ac:dyDescent="0.25">
      <c r="A43" s="1" t="s">
        <v>102</v>
      </c>
      <c r="B43" s="1" t="s">
        <v>55</v>
      </c>
      <c r="C43" s="1" t="str">
        <f>MID(Table4[[#This Row],[CLID]],3,7)</f>
        <v>CL49900</v>
      </c>
      <c r="D43" s="1">
        <f>LEN(Table4[[#This Row],[CLID MID]])</f>
        <v>7</v>
      </c>
    </row>
    <row r="44" spans="1:4" x14ac:dyDescent="0.25">
      <c r="A44" s="1" t="s">
        <v>103</v>
      </c>
      <c r="B44" s="1" t="s">
        <v>54</v>
      </c>
      <c r="C44" s="1" t="str">
        <f>MID(Table4[[#This Row],[CLID]],3,7)</f>
        <v>CL29380</v>
      </c>
      <c r="D44" s="1">
        <f>LEN(Table4[[#This Row],[CLID MID]])</f>
        <v>7</v>
      </c>
    </row>
    <row r="45" spans="1:4" x14ac:dyDescent="0.25">
      <c r="A45" s="1" t="s">
        <v>104</v>
      </c>
      <c r="B45" s="1" t="s">
        <v>55</v>
      </c>
      <c r="C45" s="1" t="str">
        <f>MID(Table4[[#This Row],[CLID]],3,7)</f>
        <v>CL37879</v>
      </c>
      <c r="D45" s="1">
        <f>LEN(Table4[[#This Row],[CLID MID]])</f>
        <v>7</v>
      </c>
    </row>
    <row r="46" spans="1:4" x14ac:dyDescent="0.25">
      <c r="A46" s="1" t="s">
        <v>105</v>
      </c>
      <c r="B46" s="1" t="s">
        <v>56</v>
      </c>
      <c r="C46" s="1" t="str">
        <f>MID(Table4[[#This Row],[CLID]],3,7)</f>
        <v>CL55399</v>
      </c>
      <c r="D46" s="1">
        <f>LEN(Table4[[#This Row],[CLID MID]])</f>
        <v>7</v>
      </c>
    </row>
    <row r="47" spans="1:4" x14ac:dyDescent="0.25">
      <c r="A47" s="1" t="s">
        <v>106</v>
      </c>
      <c r="B47" s="1" t="s">
        <v>56</v>
      </c>
      <c r="C47" s="1" t="str">
        <f>MID(Table4[[#This Row],[CLID]],3,7)</f>
        <v>CL44634</v>
      </c>
      <c r="D47" s="1">
        <f>LEN(Table4[[#This Row],[CLID MID]])</f>
        <v>7</v>
      </c>
    </row>
    <row r="48" spans="1:4" x14ac:dyDescent="0.25">
      <c r="A48" s="1" t="s">
        <v>107</v>
      </c>
      <c r="B48" s="1" t="s">
        <v>55</v>
      </c>
      <c r="C48" s="1" t="str">
        <f>MID(Table4[[#This Row],[CLID]],3,7)</f>
        <v>CL67438</v>
      </c>
      <c r="D48" s="1">
        <f>LEN(Table4[[#This Row],[CLID MID]])</f>
        <v>7</v>
      </c>
    </row>
    <row r="49" spans="1:4" x14ac:dyDescent="0.25">
      <c r="A49" s="1" t="s">
        <v>108</v>
      </c>
      <c r="B49" s="1" t="s">
        <v>56</v>
      </c>
      <c r="C49" s="1" t="str">
        <f>MID(Table4[[#This Row],[CLID]],3,7)</f>
        <v>CL79103</v>
      </c>
      <c r="D49" s="1">
        <f>LEN(Table4[[#This Row],[CLID MID]])</f>
        <v>7</v>
      </c>
    </row>
    <row r="50" spans="1:4" x14ac:dyDescent="0.25">
      <c r="A50" s="1" t="s">
        <v>109</v>
      </c>
      <c r="B50" s="1" t="s">
        <v>56</v>
      </c>
      <c r="C50" s="1" t="str">
        <f>MID(Table4[[#This Row],[CLID]],3,7)</f>
        <v>CL99768</v>
      </c>
      <c r="D50" s="1">
        <f>LEN(Table4[[#This Row],[CLID MID]])</f>
        <v>7</v>
      </c>
    </row>
    <row r="51" spans="1:4" x14ac:dyDescent="0.25">
      <c r="A51" s="1" t="s">
        <v>110</v>
      </c>
      <c r="B51" s="1" t="s">
        <v>55</v>
      </c>
      <c r="C51" s="1" t="str">
        <f>MID(Table4[[#This Row],[CLID]],3,7)</f>
        <v>CL28683</v>
      </c>
      <c r="D51" s="1">
        <f>LEN(Table4[[#This Row],[CLID MID]])</f>
        <v>7</v>
      </c>
    </row>
    <row r="52" spans="1:4" x14ac:dyDescent="0.25">
      <c r="A52" s="1" t="s">
        <v>111</v>
      </c>
      <c r="B52" s="1" t="s">
        <v>56</v>
      </c>
      <c r="C52" s="1" t="str">
        <f>MID(Table4[[#This Row],[CLID]],3,7)</f>
        <v>CL99496</v>
      </c>
      <c r="D52" s="1">
        <f>LEN(Table4[[#This Row],[CLID MID]])</f>
        <v>7</v>
      </c>
    </row>
    <row r="53" spans="1:4" x14ac:dyDescent="0.25">
      <c r="A53" s="1" t="s">
        <v>112</v>
      </c>
      <c r="B53" s="1" t="s">
        <v>54</v>
      </c>
      <c r="C53" s="1" t="str">
        <f>MID(Table4[[#This Row],[CLID]],3,7)</f>
        <v>CL92654</v>
      </c>
      <c r="D53" s="1">
        <f>LEN(Table4[[#This Row],[CLID MID]])</f>
        <v>7</v>
      </c>
    </row>
    <row r="54" spans="1:4" x14ac:dyDescent="0.25">
      <c r="A54" s="1" t="s">
        <v>113</v>
      </c>
      <c r="B54" s="1" t="s">
        <v>56</v>
      </c>
      <c r="C54" s="1" t="str">
        <f>MID(Table4[[#This Row],[CLID]],3,7)</f>
        <v>CL82440</v>
      </c>
      <c r="D54" s="1">
        <f>LEN(Table4[[#This Row],[CLID MID]])</f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workbookViewId="0">
      <selection activeCell="L17" sqref="L17"/>
    </sheetView>
  </sheetViews>
  <sheetFormatPr defaultRowHeight="13.2" x14ac:dyDescent="0.25"/>
  <cols>
    <col min="1" max="1" width="8.33203125" bestFit="1" customWidth="1"/>
    <col min="2" max="2" width="10.6640625" customWidth="1"/>
    <col min="3" max="3" width="11.21875" bestFit="1" customWidth="1"/>
    <col min="4" max="4" width="9.6640625" bestFit="1" customWidth="1"/>
    <col min="5" max="5" width="13.109375" bestFit="1" customWidth="1"/>
    <col min="10" max="10" width="11.109375" customWidth="1"/>
    <col min="11" max="11" width="10.109375" style="1" bestFit="1" customWidth="1"/>
  </cols>
  <sheetData>
    <row r="1" spans="1:13" x14ac:dyDescent="0.25">
      <c r="A1" s="1" t="s">
        <v>0</v>
      </c>
      <c r="B1" s="1" t="s">
        <v>58</v>
      </c>
      <c r="C1" s="1" t="s">
        <v>59</v>
      </c>
      <c r="D1" s="1" t="s">
        <v>117</v>
      </c>
      <c r="E1" s="1" t="s">
        <v>118</v>
      </c>
      <c r="F1" s="1" t="s">
        <v>124</v>
      </c>
    </row>
    <row r="2" spans="1:13" x14ac:dyDescent="0.25">
      <c r="A2" s="2" t="s">
        <v>23</v>
      </c>
      <c r="B2" s="2">
        <v>43921</v>
      </c>
      <c r="C2" s="3">
        <v>884</v>
      </c>
      <c r="D2" t="str">
        <f>INDEX(Table4[],MATCH(Table1[[#This Row],[CLID]],Table4[CLID MID],0),2)</f>
        <v>GEO1004</v>
      </c>
      <c r="E2" t="str">
        <f>INDEX(Table7[[GEO ID]:[GEO NAME]],MATCH(Table1[[#This Row],[GEO ID]],Table7[GEO ID],0),2)</f>
        <v>LATAM</v>
      </c>
      <c r="F2" t="str">
        <f>"Q"&amp;ROUNDUP(MONTH(Table1[[#This Row],[Date]])/3,0)&amp;" "&amp;YEAR(Table1[[#This Row],[Date]])</f>
        <v>Q1 2020</v>
      </c>
      <c r="J2" s="2"/>
      <c r="L2" t="s">
        <v>168</v>
      </c>
    </row>
    <row r="3" spans="1:13" x14ac:dyDescent="0.25">
      <c r="A3" s="2" t="s">
        <v>23</v>
      </c>
      <c r="B3" s="2">
        <v>43951</v>
      </c>
      <c r="C3" s="3">
        <v>886</v>
      </c>
      <c r="D3" t="str">
        <f>INDEX(Table4[],MATCH(Table1[[#This Row],[CLID]],Table4[CLID MID],0),2)</f>
        <v>GEO1004</v>
      </c>
      <c r="E3" t="str">
        <f>INDEX(Table7[[GEO ID]:[GEO NAME]],MATCH(Table1[[#This Row],[GEO ID]],Table7[GEO ID],0),2)</f>
        <v>LATAM</v>
      </c>
      <c r="F3" t="str">
        <f>"Q"&amp;ROUNDUP(MONTH(Table1[[#This Row],[Date]])/3,0)&amp;" "&amp;YEAR(Table1[[#This Row],[Date]])</f>
        <v>Q2 2020</v>
      </c>
      <c r="J3" s="2"/>
      <c r="L3" t="s">
        <v>154</v>
      </c>
    </row>
    <row r="4" spans="1:13" x14ac:dyDescent="0.25">
      <c r="A4" s="2" t="s">
        <v>23</v>
      </c>
      <c r="B4" s="2">
        <v>43982</v>
      </c>
      <c r="C4" s="3">
        <v>968</v>
      </c>
      <c r="D4" t="str">
        <f>INDEX(Table4[],MATCH(Table1[[#This Row],[CLID]],Table4[CLID MID],0),2)</f>
        <v>GEO1004</v>
      </c>
      <c r="E4" t="str">
        <f>INDEX(Table7[[GEO ID]:[GEO NAME]],MATCH(Table1[[#This Row],[GEO ID]],Table7[GEO ID],0),2)</f>
        <v>LATAM</v>
      </c>
      <c r="F4" t="str">
        <f>"Q"&amp;ROUNDUP(MONTH(Table1[[#This Row],[Date]])/3,0)&amp;" "&amp;YEAR(Table1[[#This Row],[Date]])</f>
        <v>Q2 2020</v>
      </c>
      <c r="J4" s="2"/>
      <c r="L4" t="s">
        <v>171</v>
      </c>
    </row>
    <row r="5" spans="1:13" x14ac:dyDescent="0.25">
      <c r="A5" s="2" t="s">
        <v>23</v>
      </c>
      <c r="B5" s="2">
        <v>44012</v>
      </c>
      <c r="C5" s="3">
        <v>564</v>
      </c>
      <c r="D5" t="str">
        <f>INDEX(Table4[],MATCH(Table1[[#This Row],[CLID]],Table4[CLID MID],0),2)</f>
        <v>GEO1004</v>
      </c>
      <c r="E5" t="str">
        <f>INDEX(Table7[[GEO ID]:[GEO NAME]],MATCH(Table1[[#This Row],[GEO ID]],Table7[GEO ID],0),2)</f>
        <v>LATAM</v>
      </c>
      <c r="F5" t="str">
        <f>"Q"&amp;ROUNDUP(MONTH(Table1[[#This Row],[Date]])/3,0)&amp;" "&amp;YEAR(Table1[[#This Row],[Date]])</f>
        <v>Q2 2020</v>
      </c>
      <c r="J5" s="2"/>
      <c r="L5" t="s">
        <v>172</v>
      </c>
    </row>
    <row r="6" spans="1:13" x14ac:dyDescent="0.25">
      <c r="A6" s="2" t="s">
        <v>23</v>
      </c>
      <c r="B6" s="2">
        <v>44043</v>
      </c>
      <c r="C6" s="3">
        <v>648</v>
      </c>
      <c r="D6" t="str">
        <f>INDEX(Table4[],MATCH(Table1[[#This Row],[CLID]],Table4[CLID MID],0),2)</f>
        <v>GEO1004</v>
      </c>
      <c r="E6" t="str">
        <f>INDEX(Table7[[GEO ID]:[GEO NAME]],MATCH(Table1[[#This Row],[GEO ID]],Table7[GEO ID],0),2)</f>
        <v>LATAM</v>
      </c>
      <c r="F6" t="str">
        <f>"Q"&amp;ROUNDUP(MONTH(Table1[[#This Row],[Date]])/3,0)&amp;" "&amp;YEAR(Table1[[#This Row],[Date]])</f>
        <v>Q3 2020</v>
      </c>
      <c r="J6" s="2"/>
      <c r="L6" t="s">
        <v>169</v>
      </c>
    </row>
    <row r="7" spans="1:13" x14ac:dyDescent="0.25">
      <c r="A7" s="2" t="s">
        <v>23</v>
      </c>
      <c r="B7" s="2">
        <v>44074</v>
      </c>
      <c r="C7" s="3">
        <v>406</v>
      </c>
      <c r="D7" t="str">
        <f>INDEX(Table4[],MATCH(Table1[[#This Row],[CLID]],Table4[CLID MID],0),2)</f>
        <v>GEO1004</v>
      </c>
      <c r="E7" t="str">
        <f>INDEX(Table7[[GEO ID]:[GEO NAME]],MATCH(Table1[[#This Row],[GEO ID]],Table7[GEO ID],0),2)</f>
        <v>LATAM</v>
      </c>
      <c r="F7" t="str">
        <f>"Q"&amp;ROUNDUP(MONTH(Table1[[#This Row],[Date]])/3,0)&amp;" "&amp;YEAR(Table1[[#This Row],[Date]])</f>
        <v>Q3 2020</v>
      </c>
      <c r="J7" s="2"/>
      <c r="L7" t="s">
        <v>153</v>
      </c>
    </row>
    <row r="8" spans="1:13" x14ac:dyDescent="0.25">
      <c r="A8" s="2" t="s">
        <v>23</v>
      </c>
      <c r="B8" s="2">
        <v>44104</v>
      </c>
      <c r="C8" s="3">
        <v>569</v>
      </c>
      <c r="D8" t="str">
        <f>INDEX(Table4[],MATCH(Table1[[#This Row],[CLID]],Table4[CLID MID],0),2)</f>
        <v>GEO1004</v>
      </c>
      <c r="E8" t="str">
        <f>INDEX(Table7[[GEO ID]:[GEO NAME]],MATCH(Table1[[#This Row],[GEO ID]],Table7[GEO ID],0),2)</f>
        <v>LATAM</v>
      </c>
      <c r="F8" t="str">
        <f>"Q"&amp;ROUNDUP(MONTH(Table1[[#This Row],[Date]])/3,0)&amp;" "&amp;YEAR(Table1[[#This Row],[Date]])</f>
        <v>Q3 2020</v>
      </c>
      <c r="J8" s="2"/>
    </row>
    <row r="9" spans="1:13" x14ac:dyDescent="0.25">
      <c r="A9" s="2" t="s">
        <v>23</v>
      </c>
      <c r="B9" s="2">
        <v>44135</v>
      </c>
      <c r="C9" s="3">
        <v>487</v>
      </c>
      <c r="D9" t="str">
        <f>INDEX(Table4[],MATCH(Table1[[#This Row],[CLID]],Table4[CLID MID],0),2)</f>
        <v>GEO1004</v>
      </c>
      <c r="E9" t="str">
        <f>INDEX(Table7[[GEO ID]:[GEO NAME]],MATCH(Table1[[#This Row],[GEO ID]],Table7[GEO ID],0),2)</f>
        <v>LATAM</v>
      </c>
      <c r="F9" t="str">
        <f>"Q"&amp;ROUNDUP(MONTH(Table1[[#This Row],[Date]])/3,0)&amp;" "&amp;YEAR(Table1[[#This Row],[Date]])</f>
        <v>Q4 2020</v>
      </c>
      <c r="J9" s="2"/>
    </row>
    <row r="10" spans="1:13" x14ac:dyDescent="0.25">
      <c r="A10" s="2" t="s">
        <v>23</v>
      </c>
      <c r="B10" s="2">
        <v>44165</v>
      </c>
      <c r="C10" s="3">
        <v>729</v>
      </c>
      <c r="D10" t="str">
        <f>INDEX(Table4[],MATCH(Table1[[#This Row],[CLID]],Table4[CLID MID],0),2)</f>
        <v>GEO1004</v>
      </c>
      <c r="E10" t="str">
        <f>INDEX(Table7[[GEO ID]:[GEO NAME]],MATCH(Table1[[#This Row],[GEO ID]],Table7[GEO ID],0),2)</f>
        <v>LATAM</v>
      </c>
      <c r="F10" t="str">
        <f>"Q"&amp;ROUNDUP(MONTH(Table1[[#This Row],[Date]])/3,0)&amp;" "&amp;YEAR(Table1[[#This Row],[Date]])</f>
        <v>Q4 2020</v>
      </c>
      <c r="J10" s="2"/>
    </row>
    <row r="11" spans="1:13" x14ac:dyDescent="0.25">
      <c r="A11" s="2" t="s">
        <v>23</v>
      </c>
      <c r="B11" s="2">
        <v>44196</v>
      </c>
      <c r="C11" s="3">
        <v>565</v>
      </c>
      <c r="D11" t="str">
        <f>INDEX(Table4[],MATCH(Table1[[#This Row],[CLID]],Table4[CLID MID],0),2)</f>
        <v>GEO1004</v>
      </c>
      <c r="E11" t="str">
        <f>INDEX(Table7[[GEO ID]:[GEO NAME]],MATCH(Table1[[#This Row],[GEO ID]],Table7[GEO ID],0),2)</f>
        <v>LATAM</v>
      </c>
      <c r="F11" t="str">
        <f>"Q"&amp;ROUNDUP(MONTH(Table1[[#This Row],[Date]])/3,0)&amp;" "&amp;YEAR(Table1[[#This Row],[Date]])</f>
        <v>Q4 2020</v>
      </c>
      <c r="J11" s="2"/>
    </row>
    <row r="12" spans="1:13" x14ac:dyDescent="0.25">
      <c r="A12" s="2" t="s">
        <v>23</v>
      </c>
      <c r="B12" s="2">
        <v>44377</v>
      </c>
      <c r="C12" s="3">
        <v>561</v>
      </c>
      <c r="D12" t="str">
        <f>INDEX(Table4[],MATCH(Table1[[#This Row],[CLID]],Table4[CLID MID],0),2)</f>
        <v>GEO1004</v>
      </c>
      <c r="E12" t="str">
        <f>INDEX(Table7[[GEO ID]:[GEO NAME]],MATCH(Table1[[#This Row],[GEO ID]],Table7[GEO ID],0),2)</f>
        <v>LATAM</v>
      </c>
      <c r="F12" t="str">
        <f>"Q"&amp;ROUNDUP(MONTH(Table1[[#This Row],[Date]])/3,0)&amp;" "&amp;YEAR(Table1[[#This Row],[Date]])</f>
        <v>Q2 2021</v>
      </c>
      <c r="J12" s="2"/>
    </row>
    <row r="13" spans="1:13" x14ac:dyDescent="0.25">
      <c r="A13" s="2" t="s">
        <v>23</v>
      </c>
      <c r="B13" s="2">
        <v>44347</v>
      </c>
      <c r="C13" s="3">
        <v>1014</v>
      </c>
      <c r="D13" t="str">
        <f>INDEX(Table4[],MATCH(Table1[[#This Row],[CLID]],Table4[CLID MID],0),2)</f>
        <v>GEO1004</v>
      </c>
      <c r="E13" t="str">
        <f>INDEX(Table7[[GEO ID]:[GEO NAME]],MATCH(Table1[[#This Row],[GEO ID]],Table7[GEO ID],0),2)</f>
        <v>LATAM</v>
      </c>
      <c r="F13" t="str">
        <f>"Q"&amp;ROUNDUP(MONTH(Table1[[#This Row],[Date]])/3,0)&amp;" "&amp;YEAR(Table1[[#This Row],[Date]])</f>
        <v>Q2 2021</v>
      </c>
      <c r="J13" s="2"/>
      <c r="M13">
        <f>ROUND(10/3,0)</f>
        <v>3</v>
      </c>
    </row>
    <row r="14" spans="1:13" x14ac:dyDescent="0.25">
      <c r="A14" s="2" t="s">
        <v>23</v>
      </c>
      <c r="B14" s="2">
        <v>44316</v>
      </c>
      <c r="C14" s="3">
        <v>878</v>
      </c>
      <c r="D14" t="str">
        <f>INDEX(Table4[],MATCH(Table1[[#This Row],[CLID]],Table4[CLID MID],0),2)</f>
        <v>GEO1004</v>
      </c>
      <c r="E14" t="str">
        <f>INDEX(Table7[[GEO ID]:[GEO NAME]],MATCH(Table1[[#This Row],[GEO ID]],Table7[GEO ID],0),2)</f>
        <v>LATAM</v>
      </c>
      <c r="F14" t="str">
        <f>"Q"&amp;ROUNDUP(MONTH(Table1[[#This Row],[Date]])/3,0)&amp;" "&amp;YEAR(Table1[[#This Row],[Date]])</f>
        <v>Q2 2021</v>
      </c>
      <c r="J14" s="2"/>
    </row>
    <row r="15" spans="1:13" x14ac:dyDescent="0.25">
      <c r="A15" s="2" t="s">
        <v>23</v>
      </c>
      <c r="B15" s="2">
        <v>44286</v>
      </c>
      <c r="C15" s="3">
        <v>922</v>
      </c>
      <c r="D15" t="str">
        <f>INDEX(Table4[],MATCH(Table1[[#This Row],[CLID]],Table4[CLID MID],0),2)</f>
        <v>GEO1004</v>
      </c>
      <c r="E15" t="str">
        <f>INDEX(Table7[[GEO ID]:[GEO NAME]],MATCH(Table1[[#This Row],[GEO ID]],Table7[GEO ID],0),2)</f>
        <v>LATAM</v>
      </c>
      <c r="F15" t="str">
        <f>"Q"&amp;ROUNDUP(MONTH(Table1[[#This Row],[Date]])/3,0)&amp;" "&amp;YEAR(Table1[[#This Row],[Date]])</f>
        <v>Q1 2021</v>
      </c>
      <c r="J15" s="2"/>
    </row>
    <row r="16" spans="1:13" x14ac:dyDescent="0.25">
      <c r="A16" s="2" t="s">
        <v>23</v>
      </c>
      <c r="B16" s="2">
        <v>44255</v>
      </c>
      <c r="C16" s="3">
        <v>668</v>
      </c>
      <c r="D16" t="str">
        <f>INDEX(Table4[],MATCH(Table1[[#This Row],[CLID]],Table4[CLID MID],0),2)</f>
        <v>GEO1004</v>
      </c>
      <c r="E16" t="str">
        <f>INDEX(Table7[[GEO ID]:[GEO NAME]],MATCH(Table1[[#This Row],[GEO ID]],Table7[GEO ID],0),2)</f>
        <v>LATAM</v>
      </c>
      <c r="F16" t="str">
        <f>"Q"&amp;ROUNDUP(MONTH(Table1[[#This Row],[Date]])/3,0)&amp;" "&amp;YEAR(Table1[[#This Row],[Date]])</f>
        <v>Q1 2021</v>
      </c>
      <c r="J16" s="2"/>
    </row>
    <row r="17" spans="1:10" x14ac:dyDescent="0.25">
      <c r="A17" s="2" t="s">
        <v>23</v>
      </c>
      <c r="B17" s="2">
        <v>44227</v>
      </c>
      <c r="C17" s="3">
        <v>725</v>
      </c>
      <c r="D17" t="str">
        <f>INDEX(Table4[],MATCH(Table1[[#This Row],[CLID]],Table4[CLID MID],0),2)</f>
        <v>GEO1004</v>
      </c>
      <c r="E17" t="str">
        <f>INDEX(Table7[[GEO ID]:[GEO NAME]],MATCH(Table1[[#This Row],[GEO ID]],Table7[GEO ID],0),2)</f>
        <v>LATAM</v>
      </c>
      <c r="F17" t="str">
        <f>"Q"&amp;ROUNDUP(MONTH(Table1[[#This Row],[Date]])/3,0)&amp;" "&amp;YEAR(Table1[[#This Row],[Date]])</f>
        <v>Q1 2021</v>
      </c>
      <c r="J17" s="2"/>
    </row>
    <row r="18" spans="1:10" x14ac:dyDescent="0.25">
      <c r="A18" s="2" t="s">
        <v>33</v>
      </c>
      <c r="B18" s="2">
        <v>43861</v>
      </c>
      <c r="C18" s="3">
        <v>1194</v>
      </c>
      <c r="D18" t="str">
        <f>INDEX(Table4[],MATCH(Table1[[#This Row],[CLID]],Table4[CLID MID],0),2)</f>
        <v>GEO1001</v>
      </c>
      <c r="E18" t="str">
        <f>INDEX(Table7[[GEO ID]:[GEO NAME]],MATCH(Table1[[#This Row],[GEO ID]],Table7[GEO ID],0),2)</f>
        <v>NAM</v>
      </c>
      <c r="F18" t="str">
        <f>"Q"&amp;ROUNDUP(MONTH(Table1[[#This Row],[Date]])/3,0)&amp;" "&amp;YEAR(Table1[[#This Row],[Date]])</f>
        <v>Q1 2020</v>
      </c>
      <c r="J18" s="2"/>
    </row>
    <row r="19" spans="1:10" x14ac:dyDescent="0.25">
      <c r="A19" s="2" t="s">
        <v>33</v>
      </c>
      <c r="B19" s="2">
        <v>43890</v>
      </c>
      <c r="C19" s="3">
        <v>942</v>
      </c>
      <c r="D19" t="str">
        <f>INDEX(Table4[],MATCH(Table1[[#This Row],[CLID]],Table4[CLID MID],0),2)</f>
        <v>GEO1001</v>
      </c>
      <c r="E19" t="str">
        <f>INDEX(Table7[[GEO ID]:[GEO NAME]],MATCH(Table1[[#This Row],[GEO ID]],Table7[GEO ID],0),2)</f>
        <v>NAM</v>
      </c>
      <c r="F19" t="str">
        <f>"Q"&amp;ROUNDUP(MONTH(Table1[[#This Row],[Date]])/3,0)&amp;" "&amp;YEAR(Table1[[#This Row],[Date]])</f>
        <v>Q1 2020</v>
      </c>
      <c r="J19" s="2"/>
    </row>
    <row r="20" spans="1:10" x14ac:dyDescent="0.25">
      <c r="A20" s="2" t="s">
        <v>33</v>
      </c>
      <c r="B20" s="2">
        <v>43921</v>
      </c>
      <c r="C20" s="3">
        <v>1448</v>
      </c>
      <c r="D20" t="str">
        <f>INDEX(Table4[],MATCH(Table1[[#This Row],[CLID]],Table4[CLID MID],0),2)</f>
        <v>GEO1001</v>
      </c>
      <c r="E20" t="str">
        <f>INDEX(Table7[[GEO ID]:[GEO NAME]],MATCH(Table1[[#This Row],[GEO ID]],Table7[GEO ID],0),2)</f>
        <v>NAM</v>
      </c>
      <c r="F20" t="str">
        <f>"Q"&amp;ROUNDUP(MONTH(Table1[[#This Row],[Date]])/3,0)&amp;" "&amp;YEAR(Table1[[#This Row],[Date]])</f>
        <v>Q1 2020</v>
      </c>
      <c r="J20" s="2"/>
    </row>
    <row r="21" spans="1:10" x14ac:dyDescent="0.25">
      <c r="A21" s="2" t="s">
        <v>33</v>
      </c>
      <c r="B21" s="2">
        <v>43951</v>
      </c>
      <c r="C21" s="3">
        <v>1323</v>
      </c>
      <c r="D21" t="str">
        <f>INDEX(Table4[],MATCH(Table1[[#This Row],[CLID]],Table4[CLID MID],0),2)</f>
        <v>GEO1001</v>
      </c>
      <c r="E21" t="str">
        <f>INDEX(Table7[[GEO ID]:[GEO NAME]],MATCH(Table1[[#This Row],[GEO ID]],Table7[GEO ID],0),2)</f>
        <v>NAM</v>
      </c>
      <c r="F21" t="str">
        <f>"Q"&amp;ROUNDUP(MONTH(Table1[[#This Row],[Date]])/3,0)&amp;" "&amp;YEAR(Table1[[#This Row],[Date]])</f>
        <v>Q2 2020</v>
      </c>
      <c r="J21" s="2"/>
    </row>
    <row r="22" spans="1:10" x14ac:dyDescent="0.25">
      <c r="A22" s="2" t="s">
        <v>33</v>
      </c>
      <c r="B22" s="2">
        <v>43982</v>
      </c>
      <c r="C22" s="3">
        <v>1573</v>
      </c>
      <c r="D22" t="str">
        <f>INDEX(Table4[],MATCH(Table1[[#This Row],[CLID]],Table4[CLID MID],0),2)</f>
        <v>GEO1001</v>
      </c>
      <c r="E22" t="str">
        <f>INDEX(Table7[[GEO ID]:[GEO NAME]],MATCH(Table1[[#This Row],[GEO ID]],Table7[GEO ID],0),2)</f>
        <v>NAM</v>
      </c>
      <c r="F22" t="str">
        <f>"Q"&amp;ROUNDUP(MONTH(Table1[[#This Row],[Date]])/3,0)&amp;" "&amp;YEAR(Table1[[#This Row],[Date]])</f>
        <v>Q2 2020</v>
      </c>
      <c r="J22" s="2"/>
    </row>
    <row r="23" spans="1:10" x14ac:dyDescent="0.25">
      <c r="A23" s="2" t="s">
        <v>33</v>
      </c>
      <c r="B23" s="2">
        <v>44012</v>
      </c>
      <c r="C23" s="3">
        <v>820</v>
      </c>
      <c r="D23" t="str">
        <f>INDEX(Table4[],MATCH(Table1[[#This Row],[CLID]],Table4[CLID MID],0),2)</f>
        <v>GEO1001</v>
      </c>
      <c r="E23" t="str">
        <f>INDEX(Table7[[GEO ID]:[GEO NAME]],MATCH(Table1[[#This Row],[GEO ID]],Table7[GEO ID],0),2)</f>
        <v>NAM</v>
      </c>
      <c r="F23" t="str">
        <f>"Q"&amp;ROUNDUP(MONTH(Table1[[#This Row],[Date]])/3,0)&amp;" "&amp;YEAR(Table1[[#This Row],[Date]])</f>
        <v>Q2 2020</v>
      </c>
      <c r="J23" s="2"/>
    </row>
    <row r="24" spans="1:10" x14ac:dyDescent="0.25">
      <c r="A24" s="2" t="s">
        <v>33</v>
      </c>
      <c r="B24" s="2">
        <v>44043</v>
      </c>
      <c r="C24" s="3">
        <v>1069</v>
      </c>
      <c r="D24" t="str">
        <f>INDEX(Table4[],MATCH(Table1[[#This Row],[CLID]],Table4[CLID MID],0),2)</f>
        <v>GEO1001</v>
      </c>
      <c r="E24" t="str">
        <f>INDEX(Table7[[GEO ID]:[GEO NAME]],MATCH(Table1[[#This Row],[GEO ID]],Table7[GEO ID],0),2)</f>
        <v>NAM</v>
      </c>
      <c r="F24" t="str">
        <f>"Q"&amp;ROUNDUP(MONTH(Table1[[#This Row],[Date]])/3,0)&amp;" "&amp;YEAR(Table1[[#This Row],[Date]])</f>
        <v>Q3 2020</v>
      </c>
      <c r="J24" s="2"/>
    </row>
    <row r="25" spans="1:10" x14ac:dyDescent="0.25">
      <c r="A25" s="2" t="s">
        <v>33</v>
      </c>
      <c r="B25" s="2">
        <v>44074</v>
      </c>
      <c r="C25" s="3">
        <v>571</v>
      </c>
      <c r="D25" t="str">
        <f>INDEX(Table4[],MATCH(Table1[[#This Row],[CLID]],Table4[CLID MID],0),2)</f>
        <v>GEO1001</v>
      </c>
      <c r="E25" t="str">
        <f>INDEX(Table7[[GEO ID]:[GEO NAME]],MATCH(Table1[[#This Row],[GEO ID]],Table7[GEO ID],0),2)</f>
        <v>NAM</v>
      </c>
      <c r="F25" t="str">
        <f>"Q"&amp;ROUNDUP(MONTH(Table1[[#This Row],[Date]])/3,0)&amp;" "&amp;YEAR(Table1[[#This Row],[Date]])</f>
        <v>Q3 2020</v>
      </c>
      <c r="J25" s="2"/>
    </row>
    <row r="26" spans="1:10" x14ac:dyDescent="0.25">
      <c r="A26" s="2" t="s">
        <v>33</v>
      </c>
      <c r="B26" s="2">
        <v>44104</v>
      </c>
      <c r="C26" s="3">
        <v>947</v>
      </c>
      <c r="D26" t="str">
        <f>INDEX(Table4[],MATCH(Table1[[#This Row],[CLID]],Table4[CLID MID],0),2)</f>
        <v>GEO1001</v>
      </c>
      <c r="E26" t="str">
        <f>INDEX(Table7[[GEO ID]:[GEO NAME]],MATCH(Table1[[#This Row],[GEO ID]],Table7[GEO ID],0),2)</f>
        <v>NAM</v>
      </c>
      <c r="F26" t="str">
        <f>"Q"&amp;ROUNDUP(MONTH(Table1[[#This Row],[Date]])/3,0)&amp;" "&amp;YEAR(Table1[[#This Row],[Date]])</f>
        <v>Q3 2020</v>
      </c>
      <c r="J26" s="2"/>
    </row>
    <row r="27" spans="1:10" x14ac:dyDescent="0.25">
      <c r="A27" s="2" t="s">
        <v>33</v>
      </c>
      <c r="B27" s="2">
        <v>44135</v>
      </c>
      <c r="C27" s="3">
        <v>694</v>
      </c>
      <c r="D27" t="str">
        <f>INDEX(Table4[],MATCH(Table1[[#This Row],[CLID]],Table4[CLID MID],0),2)</f>
        <v>GEO1001</v>
      </c>
      <c r="E27" t="str">
        <f>INDEX(Table7[[GEO ID]:[GEO NAME]],MATCH(Table1[[#This Row],[GEO ID]],Table7[GEO ID],0),2)</f>
        <v>NAM</v>
      </c>
      <c r="F27" t="str">
        <f>"Q"&amp;ROUNDUP(MONTH(Table1[[#This Row],[Date]])/3,0)&amp;" "&amp;YEAR(Table1[[#This Row],[Date]])</f>
        <v>Q4 2020</v>
      </c>
      <c r="J27" s="2"/>
    </row>
    <row r="28" spans="1:10" x14ac:dyDescent="0.25">
      <c r="A28" s="2" t="s">
        <v>33</v>
      </c>
      <c r="B28" s="2">
        <v>44165</v>
      </c>
      <c r="C28" s="3">
        <v>1197</v>
      </c>
      <c r="D28" t="str">
        <f>INDEX(Table4[],MATCH(Table1[[#This Row],[CLID]],Table4[CLID MID],0),2)</f>
        <v>GEO1001</v>
      </c>
      <c r="E28" t="str">
        <f>INDEX(Table7[[GEO ID]:[GEO NAME]],MATCH(Table1[[#This Row],[GEO ID]],Table7[GEO ID],0),2)</f>
        <v>NAM</v>
      </c>
      <c r="F28" t="str">
        <f>"Q"&amp;ROUNDUP(MONTH(Table1[[#This Row],[Date]])/3,0)&amp;" "&amp;YEAR(Table1[[#This Row],[Date]])</f>
        <v>Q4 2020</v>
      </c>
      <c r="J28" s="2"/>
    </row>
    <row r="29" spans="1:10" x14ac:dyDescent="0.25">
      <c r="A29" s="2" t="s">
        <v>33</v>
      </c>
      <c r="B29" s="2">
        <v>44196</v>
      </c>
      <c r="C29" s="3">
        <v>822</v>
      </c>
      <c r="D29" t="str">
        <f>INDEX(Table4[],MATCH(Table1[[#This Row],[CLID]],Table4[CLID MID],0),2)</f>
        <v>GEO1001</v>
      </c>
      <c r="E29" t="str">
        <f>INDEX(Table7[[GEO ID]:[GEO NAME]],MATCH(Table1[[#This Row],[GEO ID]],Table7[GEO ID],0),2)</f>
        <v>NAM</v>
      </c>
      <c r="F29" t="str">
        <f>"Q"&amp;ROUNDUP(MONTH(Table1[[#This Row],[Date]])/3,0)&amp;" "&amp;YEAR(Table1[[#This Row],[Date]])</f>
        <v>Q4 2020</v>
      </c>
      <c r="J29" s="2"/>
    </row>
    <row r="30" spans="1:10" x14ac:dyDescent="0.25">
      <c r="A30" s="2" t="s">
        <v>33</v>
      </c>
      <c r="B30" s="2">
        <v>44377</v>
      </c>
      <c r="C30" s="3">
        <v>846</v>
      </c>
      <c r="D30" t="str">
        <f>INDEX(Table4[],MATCH(Table1[[#This Row],[CLID]],Table4[CLID MID],0),2)</f>
        <v>GEO1001</v>
      </c>
      <c r="E30" t="str">
        <f>INDEX(Table7[[GEO ID]:[GEO NAME]],MATCH(Table1[[#This Row],[GEO ID]],Table7[GEO ID],0),2)</f>
        <v>NAM</v>
      </c>
      <c r="F30" t="str">
        <f>"Q"&amp;ROUNDUP(MONTH(Table1[[#This Row],[Date]])/3,0)&amp;" "&amp;YEAR(Table1[[#This Row],[Date]])</f>
        <v>Q2 2021</v>
      </c>
      <c r="J30" s="2"/>
    </row>
    <row r="31" spans="1:10" x14ac:dyDescent="0.25">
      <c r="A31" s="2" t="s">
        <v>33</v>
      </c>
      <c r="B31" s="2">
        <v>44347</v>
      </c>
      <c r="C31" s="3">
        <v>1553</v>
      </c>
      <c r="D31" t="str">
        <f>INDEX(Table4[],MATCH(Table1[[#This Row],[CLID]],Table4[CLID MID],0),2)</f>
        <v>GEO1001</v>
      </c>
      <c r="E31" t="str">
        <f>INDEX(Table7[[GEO ID]:[GEO NAME]],MATCH(Table1[[#This Row],[GEO ID]],Table7[GEO ID],0),2)</f>
        <v>NAM</v>
      </c>
      <c r="F31" t="str">
        <f>"Q"&amp;ROUNDUP(MONTH(Table1[[#This Row],[Date]])/3,0)&amp;" "&amp;YEAR(Table1[[#This Row],[Date]])</f>
        <v>Q2 2021</v>
      </c>
      <c r="J31" s="2"/>
    </row>
    <row r="32" spans="1:10" x14ac:dyDescent="0.25">
      <c r="A32" s="2" t="s">
        <v>33</v>
      </c>
      <c r="B32" s="2">
        <v>44316</v>
      </c>
      <c r="C32" s="3">
        <v>1344</v>
      </c>
      <c r="D32" t="str">
        <f>INDEX(Table4[],MATCH(Table1[[#This Row],[CLID]],Table4[CLID MID],0),2)</f>
        <v>GEO1001</v>
      </c>
      <c r="E32" t="str">
        <f>INDEX(Table7[[GEO ID]:[GEO NAME]],MATCH(Table1[[#This Row],[GEO ID]],Table7[GEO ID],0),2)</f>
        <v>NAM</v>
      </c>
      <c r="F32" t="str">
        <f>"Q"&amp;ROUNDUP(MONTH(Table1[[#This Row],[Date]])/3,0)&amp;" "&amp;YEAR(Table1[[#This Row],[Date]])</f>
        <v>Q2 2021</v>
      </c>
      <c r="J32" s="2"/>
    </row>
    <row r="33" spans="1:10" x14ac:dyDescent="0.25">
      <c r="A33" s="2" t="s">
        <v>33</v>
      </c>
      <c r="B33" s="2">
        <v>44286</v>
      </c>
      <c r="C33" s="3">
        <v>1436</v>
      </c>
      <c r="D33" t="str">
        <f>INDEX(Table4[],MATCH(Table1[[#This Row],[CLID]],Table4[CLID MID],0),2)</f>
        <v>GEO1001</v>
      </c>
      <c r="E33" t="str">
        <f>INDEX(Table7[[GEO ID]:[GEO NAME]],MATCH(Table1[[#This Row],[GEO ID]],Table7[GEO ID],0),2)</f>
        <v>NAM</v>
      </c>
      <c r="F33" t="str">
        <f>"Q"&amp;ROUNDUP(MONTH(Table1[[#This Row],[Date]])/3,0)&amp;" "&amp;YEAR(Table1[[#This Row],[Date]])</f>
        <v>Q1 2021</v>
      </c>
      <c r="J33" s="2"/>
    </row>
    <row r="34" spans="1:10" x14ac:dyDescent="0.25">
      <c r="A34" s="2" t="s">
        <v>33</v>
      </c>
      <c r="B34" s="2">
        <v>44255</v>
      </c>
      <c r="C34" s="3">
        <v>970</v>
      </c>
      <c r="D34" t="str">
        <f>INDEX(Table4[],MATCH(Table1[[#This Row],[CLID]],Table4[CLID MID],0),2)</f>
        <v>GEO1001</v>
      </c>
      <c r="E34" t="str">
        <f>INDEX(Table7[[GEO ID]:[GEO NAME]],MATCH(Table1[[#This Row],[GEO ID]],Table7[GEO ID],0),2)</f>
        <v>NAM</v>
      </c>
      <c r="F34" t="str">
        <f>"Q"&amp;ROUNDUP(MONTH(Table1[[#This Row],[Date]])/3,0)&amp;" "&amp;YEAR(Table1[[#This Row],[Date]])</f>
        <v>Q1 2021</v>
      </c>
      <c r="J34" s="2"/>
    </row>
    <row r="35" spans="1:10" x14ac:dyDescent="0.25">
      <c r="A35" s="2" t="s">
        <v>33</v>
      </c>
      <c r="B35" s="2">
        <v>44227</v>
      </c>
      <c r="C35" s="3">
        <v>1207</v>
      </c>
      <c r="D35" t="str">
        <f>INDEX(Table4[],MATCH(Table1[[#This Row],[CLID]],Table4[CLID MID],0),2)</f>
        <v>GEO1001</v>
      </c>
      <c r="E35" t="str">
        <f>INDEX(Table7[[GEO ID]:[GEO NAME]],MATCH(Table1[[#This Row],[GEO ID]],Table7[GEO ID],0),2)</f>
        <v>NAM</v>
      </c>
      <c r="F35" t="str">
        <f>"Q"&amp;ROUNDUP(MONTH(Table1[[#This Row],[Date]])/3,0)&amp;" "&amp;YEAR(Table1[[#This Row],[Date]])</f>
        <v>Q1 2021</v>
      </c>
      <c r="J35" s="2"/>
    </row>
    <row r="36" spans="1:10" x14ac:dyDescent="0.25">
      <c r="A36" s="2" t="s">
        <v>22</v>
      </c>
      <c r="B36" s="2">
        <v>43861</v>
      </c>
      <c r="C36" s="3">
        <v>532</v>
      </c>
      <c r="D36" t="str">
        <f>INDEX(Table4[],MATCH(Table1[[#This Row],[CLID]],Table4[CLID MID],0),2)</f>
        <v>GEO1003</v>
      </c>
      <c r="E36" t="str">
        <f>INDEX(Table7[[GEO ID]:[GEO NAME]],MATCH(Table1[[#This Row],[GEO ID]],Table7[GEO ID],0),2)</f>
        <v>EMEA</v>
      </c>
      <c r="F36" t="str">
        <f>"Q"&amp;ROUNDUP(MONTH(Table1[[#This Row],[Date]])/3,0)&amp;" "&amp;YEAR(Table1[[#This Row],[Date]])</f>
        <v>Q1 2020</v>
      </c>
      <c r="J36" s="2"/>
    </row>
    <row r="37" spans="1:10" x14ac:dyDescent="0.25">
      <c r="A37" s="2" t="s">
        <v>22</v>
      </c>
      <c r="B37" s="2">
        <v>43890</v>
      </c>
      <c r="C37" s="3">
        <v>760</v>
      </c>
      <c r="D37" t="str">
        <f>INDEX(Table4[],MATCH(Table1[[#This Row],[CLID]],Table4[CLID MID],0),2)</f>
        <v>GEO1003</v>
      </c>
      <c r="E37" t="str">
        <f>INDEX(Table7[[GEO ID]:[GEO NAME]],MATCH(Table1[[#This Row],[GEO ID]],Table7[GEO ID],0),2)</f>
        <v>EMEA</v>
      </c>
      <c r="F37" t="str">
        <f>"Q"&amp;ROUNDUP(MONTH(Table1[[#This Row],[Date]])/3,0)&amp;" "&amp;YEAR(Table1[[#This Row],[Date]])</f>
        <v>Q1 2020</v>
      </c>
      <c r="J37" s="2"/>
    </row>
    <row r="38" spans="1:10" x14ac:dyDescent="0.25">
      <c r="A38" s="2" t="s">
        <v>22</v>
      </c>
      <c r="B38" s="2">
        <v>43921</v>
      </c>
      <c r="C38" s="3">
        <v>682</v>
      </c>
      <c r="D38" t="str">
        <f>INDEX(Table4[],MATCH(Table1[[#This Row],[CLID]],Table4[CLID MID],0),2)</f>
        <v>GEO1003</v>
      </c>
      <c r="E38" t="str">
        <f>INDEX(Table7[[GEO ID]:[GEO NAME]],MATCH(Table1[[#This Row],[GEO ID]],Table7[GEO ID],0),2)</f>
        <v>EMEA</v>
      </c>
      <c r="F38" t="str">
        <f>"Q"&amp;ROUNDUP(MONTH(Table1[[#This Row],[Date]])/3,0)&amp;" "&amp;YEAR(Table1[[#This Row],[Date]])</f>
        <v>Q1 2020</v>
      </c>
      <c r="J38" s="2"/>
    </row>
    <row r="39" spans="1:10" x14ac:dyDescent="0.25">
      <c r="A39" s="2" t="s">
        <v>22</v>
      </c>
      <c r="B39" s="2">
        <v>43951</v>
      </c>
      <c r="C39" s="3">
        <v>984</v>
      </c>
      <c r="D39" t="str">
        <f>INDEX(Table4[],MATCH(Table1[[#This Row],[CLID]],Table4[CLID MID],0),2)</f>
        <v>GEO1003</v>
      </c>
      <c r="E39" t="str">
        <f>INDEX(Table7[[GEO ID]:[GEO NAME]],MATCH(Table1[[#This Row],[GEO ID]],Table7[GEO ID],0),2)</f>
        <v>EMEA</v>
      </c>
      <c r="F39" t="str">
        <f>"Q"&amp;ROUNDUP(MONTH(Table1[[#This Row],[Date]])/3,0)&amp;" "&amp;YEAR(Table1[[#This Row],[Date]])</f>
        <v>Q2 2020</v>
      </c>
      <c r="J39" s="2"/>
    </row>
    <row r="40" spans="1:10" x14ac:dyDescent="0.25">
      <c r="A40" s="2" t="s">
        <v>22</v>
      </c>
      <c r="B40" s="2">
        <v>43982</v>
      </c>
      <c r="C40" s="3">
        <v>760</v>
      </c>
      <c r="D40" t="str">
        <f>INDEX(Table4[],MATCH(Table1[[#This Row],[CLID]],Table4[CLID MID],0),2)</f>
        <v>GEO1003</v>
      </c>
      <c r="E40" t="str">
        <f>INDEX(Table7[[GEO ID]:[GEO NAME]],MATCH(Table1[[#This Row],[GEO ID]],Table7[GEO ID],0),2)</f>
        <v>EMEA</v>
      </c>
      <c r="F40" t="str">
        <f>"Q"&amp;ROUNDUP(MONTH(Table1[[#This Row],[Date]])/3,0)&amp;" "&amp;YEAR(Table1[[#This Row],[Date]])</f>
        <v>Q2 2020</v>
      </c>
      <c r="J40" s="2"/>
    </row>
    <row r="41" spans="1:10" x14ac:dyDescent="0.25">
      <c r="A41" s="2" t="s">
        <v>22</v>
      </c>
      <c r="B41" s="2">
        <v>44012</v>
      </c>
      <c r="C41" s="3">
        <v>681</v>
      </c>
      <c r="D41" t="str">
        <f>INDEX(Table4[],MATCH(Table1[[#This Row],[CLID]],Table4[CLID MID],0),2)</f>
        <v>GEO1003</v>
      </c>
      <c r="E41" t="str">
        <f>INDEX(Table7[[GEO ID]:[GEO NAME]],MATCH(Table1[[#This Row],[GEO ID]],Table7[GEO ID],0),2)</f>
        <v>EMEA</v>
      </c>
      <c r="F41" t="str">
        <f>"Q"&amp;ROUNDUP(MONTH(Table1[[#This Row],[Date]])/3,0)&amp;" "&amp;YEAR(Table1[[#This Row],[Date]])</f>
        <v>Q2 2020</v>
      </c>
      <c r="J41" s="2"/>
    </row>
    <row r="42" spans="1:10" x14ac:dyDescent="0.25">
      <c r="A42" s="2" t="s">
        <v>22</v>
      </c>
      <c r="B42" s="2">
        <v>44043</v>
      </c>
      <c r="C42" s="3">
        <v>457</v>
      </c>
      <c r="D42" t="str">
        <f>INDEX(Table4[],MATCH(Table1[[#This Row],[CLID]],Table4[CLID MID],0),2)</f>
        <v>GEO1003</v>
      </c>
      <c r="E42" t="str">
        <f>INDEX(Table7[[GEO ID]:[GEO NAME]],MATCH(Table1[[#This Row],[GEO ID]],Table7[GEO ID],0),2)</f>
        <v>EMEA</v>
      </c>
      <c r="F42" t="str">
        <f>"Q"&amp;ROUNDUP(MONTH(Table1[[#This Row],[Date]])/3,0)&amp;" "&amp;YEAR(Table1[[#This Row],[Date]])</f>
        <v>Q3 2020</v>
      </c>
      <c r="J42" s="2"/>
    </row>
    <row r="43" spans="1:10" x14ac:dyDescent="0.25">
      <c r="A43" s="2" t="s">
        <v>22</v>
      </c>
      <c r="B43" s="2">
        <v>44074</v>
      </c>
      <c r="C43" s="3">
        <v>528</v>
      </c>
      <c r="D43" t="str">
        <f>INDEX(Table4[],MATCH(Table1[[#This Row],[CLID]],Table4[CLID MID],0),2)</f>
        <v>GEO1003</v>
      </c>
      <c r="E43" t="str">
        <f>INDEX(Table7[[GEO ID]:[GEO NAME]],MATCH(Table1[[#This Row],[GEO ID]],Table7[GEO ID],0),2)</f>
        <v>EMEA</v>
      </c>
      <c r="F43" t="str">
        <f>"Q"&amp;ROUNDUP(MONTH(Table1[[#This Row],[Date]])/3,0)&amp;" "&amp;YEAR(Table1[[#This Row],[Date]])</f>
        <v>Q3 2020</v>
      </c>
      <c r="J43" s="2"/>
    </row>
    <row r="44" spans="1:10" x14ac:dyDescent="0.25">
      <c r="A44" s="2" t="s">
        <v>22</v>
      </c>
      <c r="B44" s="2">
        <v>44104</v>
      </c>
      <c r="C44" s="3">
        <v>377</v>
      </c>
      <c r="D44" t="str">
        <f>INDEX(Table4[],MATCH(Table1[[#This Row],[CLID]],Table4[CLID MID],0),2)</f>
        <v>GEO1003</v>
      </c>
      <c r="E44" t="str">
        <f>INDEX(Table7[[GEO ID]:[GEO NAME]],MATCH(Table1[[#This Row],[GEO ID]],Table7[GEO ID],0),2)</f>
        <v>EMEA</v>
      </c>
      <c r="F44" t="str">
        <f>"Q"&amp;ROUNDUP(MONTH(Table1[[#This Row],[Date]])/3,0)&amp;" "&amp;YEAR(Table1[[#This Row],[Date]])</f>
        <v>Q3 2020</v>
      </c>
      <c r="J44" s="2"/>
    </row>
    <row r="45" spans="1:10" x14ac:dyDescent="0.25">
      <c r="A45" s="2" t="s">
        <v>22</v>
      </c>
      <c r="B45" s="2">
        <v>44135</v>
      </c>
      <c r="C45" s="3">
        <v>606</v>
      </c>
      <c r="D45" t="str">
        <f>INDEX(Table4[],MATCH(Table1[[#This Row],[CLID]],Table4[CLID MID],0),2)</f>
        <v>GEO1003</v>
      </c>
      <c r="E45" t="str">
        <f>INDEX(Table7[[GEO ID]:[GEO NAME]],MATCH(Table1[[#This Row],[GEO ID]],Table7[GEO ID],0),2)</f>
        <v>EMEA</v>
      </c>
      <c r="F45" t="str">
        <f>"Q"&amp;ROUNDUP(MONTH(Table1[[#This Row],[Date]])/3,0)&amp;" "&amp;YEAR(Table1[[#This Row],[Date]])</f>
        <v>Q4 2020</v>
      </c>
      <c r="J45" s="2"/>
    </row>
    <row r="46" spans="1:10" x14ac:dyDescent="0.25">
      <c r="A46" s="2" t="s">
        <v>22</v>
      </c>
      <c r="B46" s="2">
        <v>44165</v>
      </c>
      <c r="C46" s="3">
        <v>534</v>
      </c>
      <c r="D46" t="str">
        <f>INDEX(Table4[],MATCH(Table1[[#This Row],[CLID]],Table4[CLID MID],0),2)</f>
        <v>GEO1003</v>
      </c>
      <c r="E46" t="str">
        <f>INDEX(Table7[[GEO ID]:[GEO NAME]],MATCH(Table1[[#This Row],[GEO ID]],Table7[GEO ID],0),2)</f>
        <v>EMEA</v>
      </c>
      <c r="F46" t="str">
        <f>"Q"&amp;ROUNDUP(MONTH(Table1[[#This Row],[Date]])/3,0)&amp;" "&amp;YEAR(Table1[[#This Row],[Date]])</f>
        <v>Q4 2020</v>
      </c>
      <c r="J46" s="2"/>
    </row>
    <row r="47" spans="1:10" x14ac:dyDescent="0.25">
      <c r="A47" s="2" t="s">
        <v>22</v>
      </c>
      <c r="B47" s="2">
        <v>44196</v>
      </c>
      <c r="C47" s="3">
        <v>681</v>
      </c>
      <c r="D47" t="str">
        <f>INDEX(Table4[],MATCH(Table1[[#This Row],[CLID]],Table4[CLID MID],0),2)</f>
        <v>GEO1003</v>
      </c>
      <c r="E47" t="str">
        <f>INDEX(Table7[[GEO ID]:[GEO NAME]],MATCH(Table1[[#This Row],[GEO ID]],Table7[GEO ID],0),2)</f>
        <v>EMEA</v>
      </c>
      <c r="F47" t="str">
        <f>"Q"&amp;ROUNDUP(MONTH(Table1[[#This Row],[Date]])/3,0)&amp;" "&amp;YEAR(Table1[[#This Row],[Date]])</f>
        <v>Q4 2020</v>
      </c>
      <c r="J47" s="2"/>
    </row>
    <row r="48" spans="1:10" x14ac:dyDescent="0.25">
      <c r="A48" s="2" t="s">
        <v>22</v>
      </c>
      <c r="B48" s="2">
        <v>44347</v>
      </c>
      <c r="C48" s="3">
        <v>764</v>
      </c>
      <c r="D48" t="str">
        <f>INDEX(Table4[],MATCH(Table1[[#This Row],[CLID]],Table4[CLID MID],0),2)</f>
        <v>GEO1003</v>
      </c>
      <c r="E48" t="str">
        <f>INDEX(Table7[[GEO ID]:[GEO NAME]],MATCH(Table1[[#This Row],[GEO ID]],Table7[GEO ID],0),2)</f>
        <v>EMEA</v>
      </c>
      <c r="F48" t="str">
        <f>"Q"&amp;ROUNDUP(MONTH(Table1[[#This Row],[Date]])/3,0)&amp;" "&amp;YEAR(Table1[[#This Row],[Date]])</f>
        <v>Q2 2021</v>
      </c>
      <c r="J48" s="2"/>
    </row>
    <row r="49" spans="1:10" x14ac:dyDescent="0.25">
      <c r="A49" s="2" t="s">
        <v>22</v>
      </c>
      <c r="B49" s="2">
        <v>44316</v>
      </c>
      <c r="C49" s="3">
        <v>973</v>
      </c>
      <c r="D49" t="str">
        <f>INDEX(Table4[],MATCH(Table1[[#This Row],[CLID]],Table4[CLID MID],0),2)</f>
        <v>GEO1003</v>
      </c>
      <c r="E49" t="str">
        <f>INDEX(Table7[[GEO ID]:[GEO NAME]],MATCH(Table1[[#This Row],[GEO ID]],Table7[GEO ID],0),2)</f>
        <v>EMEA</v>
      </c>
      <c r="F49" t="str">
        <f>"Q"&amp;ROUNDUP(MONTH(Table1[[#This Row],[Date]])/3,0)&amp;" "&amp;YEAR(Table1[[#This Row],[Date]])</f>
        <v>Q2 2021</v>
      </c>
      <c r="J49" s="2"/>
    </row>
    <row r="50" spans="1:10" x14ac:dyDescent="0.25">
      <c r="A50" s="2" t="s">
        <v>22</v>
      </c>
      <c r="B50" s="2">
        <v>44286</v>
      </c>
      <c r="C50" s="3">
        <v>688</v>
      </c>
      <c r="D50" t="str">
        <f>INDEX(Table4[],MATCH(Table1[[#This Row],[CLID]],Table4[CLID MID],0),2)</f>
        <v>GEO1003</v>
      </c>
      <c r="E50" t="str">
        <f>INDEX(Table7[[GEO ID]:[GEO NAME]],MATCH(Table1[[#This Row],[GEO ID]],Table7[GEO ID],0),2)</f>
        <v>EMEA</v>
      </c>
      <c r="F50" t="str">
        <f>"Q"&amp;ROUNDUP(MONTH(Table1[[#This Row],[Date]])/3,0)&amp;" "&amp;YEAR(Table1[[#This Row],[Date]])</f>
        <v>Q1 2021</v>
      </c>
      <c r="J50" s="2"/>
    </row>
    <row r="51" spans="1:10" x14ac:dyDescent="0.25">
      <c r="A51" s="2" t="s">
        <v>22</v>
      </c>
      <c r="B51" s="2">
        <v>44255</v>
      </c>
      <c r="C51" s="3">
        <v>750</v>
      </c>
      <c r="D51" t="str">
        <f>INDEX(Table4[],MATCH(Table1[[#This Row],[CLID]],Table4[CLID MID],0),2)</f>
        <v>GEO1003</v>
      </c>
      <c r="E51" t="str">
        <f>INDEX(Table7[[GEO ID]:[GEO NAME]],MATCH(Table1[[#This Row],[GEO ID]],Table7[GEO ID],0),2)</f>
        <v>EMEA</v>
      </c>
      <c r="F51" t="str">
        <f>"Q"&amp;ROUNDUP(MONTH(Table1[[#This Row],[Date]])/3,0)&amp;" "&amp;YEAR(Table1[[#This Row],[Date]])</f>
        <v>Q1 2021</v>
      </c>
      <c r="J51" s="2"/>
    </row>
    <row r="52" spans="1:10" x14ac:dyDescent="0.25">
      <c r="A52" s="2" t="s">
        <v>22</v>
      </c>
      <c r="B52" s="2">
        <v>44227</v>
      </c>
      <c r="C52" s="3">
        <v>554</v>
      </c>
      <c r="D52" t="str">
        <f>INDEX(Table4[],MATCH(Table1[[#This Row],[CLID]],Table4[CLID MID],0),2)</f>
        <v>GEO1003</v>
      </c>
      <c r="E52" t="str">
        <f>INDEX(Table7[[GEO ID]:[GEO NAME]],MATCH(Table1[[#This Row],[GEO ID]],Table7[GEO ID],0),2)</f>
        <v>EMEA</v>
      </c>
      <c r="F52" t="str">
        <f>"Q"&amp;ROUNDUP(MONTH(Table1[[#This Row],[Date]])/3,0)&amp;" "&amp;YEAR(Table1[[#This Row],[Date]])</f>
        <v>Q1 2021</v>
      </c>
      <c r="J52" s="2"/>
    </row>
    <row r="53" spans="1:10" x14ac:dyDescent="0.25">
      <c r="A53" s="2" t="s">
        <v>49</v>
      </c>
      <c r="B53" s="2">
        <v>44012</v>
      </c>
      <c r="C53" s="3">
        <v>1342</v>
      </c>
      <c r="D53" t="str">
        <f>INDEX(Table4[],MATCH(Table1[[#This Row],[CLID]],Table4[CLID MID],0),2)</f>
        <v>GEO1001</v>
      </c>
      <c r="E53" t="str">
        <f>INDEX(Table7[[GEO ID]:[GEO NAME]],MATCH(Table1[[#This Row],[GEO ID]],Table7[GEO ID],0),2)</f>
        <v>NAM</v>
      </c>
      <c r="F53" t="str">
        <f>"Q"&amp;ROUNDUP(MONTH(Table1[[#This Row],[Date]])/3,0)&amp;" "&amp;YEAR(Table1[[#This Row],[Date]])</f>
        <v>Q2 2020</v>
      </c>
      <c r="J53" s="2"/>
    </row>
    <row r="54" spans="1:10" x14ac:dyDescent="0.25">
      <c r="A54" s="2" t="s">
        <v>49</v>
      </c>
      <c r="B54" s="2">
        <v>44043</v>
      </c>
      <c r="C54" s="3">
        <v>1526</v>
      </c>
      <c r="D54" t="str">
        <f>INDEX(Table4[],MATCH(Table1[[#This Row],[CLID]],Table4[CLID MID],0),2)</f>
        <v>GEO1001</v>
      </c>
      <c r="E54" t="str">
        <f>INDEX(Table7[[GEO ID]:[GEO NAME]],MATCH(Table1[[#This Row],[GEO ID]],Table7[GEO ID],0),2)</f>
        <v>NAM</v>
      </c>
      <c r="F54" t="str">
        <f>"Q"&amp;ROUNDUP(MONTH(Table1[[#This Row],[Date]])/3,0)&amp;" "&amp;YEAR(Table1[[#This Row],[Date]])</f>
        <v>Q3 2020</v>
      </c>
      <c r="J54" s="2"/>
    </row>
    <row r="55" spans="1:10" x14ac:dyDescent="0.25">
      <c r="A55" s="2" t="s">
        <v>49</v>
      </c>
      <c r="B55" s="2">
        <v>44074</v>
      </c>
      <c r="C55" s="3">
        <v>958</v>
      </c>
      <c r="D55" t="str">
        <f>INDEX(Table4[],MATCH(Table1[[#This Row],[CLID]],Table4[CLID MID],0),2)</f>
        <v>GEO1001</v>
      </c>
      <c r="E55" t="str">
        <f>INDEX(Table7[[GEO ID]:[GEO NAME]],MATCH(Table1[[#This Row],[GEO ID]],Table7[GEO ID],0),2)</f>
        <v>NAM</v>
      </c>
      <c r="F55" t="str">
        <f>"Q"&amp;ROUNDUP(MONTH(Table1[[#This Row],[Date]])/3,0)&amp;" "&amp;YEAR(Table1[[#This Row],[Date]])</f>
        <v>Q3 2020</v>
      </c>
      <c r="J55" s="2"/>
    </row>
    <row r="56" spans="1:10" x14ac:dyDescent="0.25">
      <c r="A56" s="2" t="s">
        <v>49</v>
      </c>
      <c r="B56" s="2">
        <v>44104</v>
      </c>
      <c r="C56" s="3">
        <v>1340</v>
      </c>
      <c r="D56" t="str">
        <f>INDEX(Table4[],MATCH(Table1[[#This Row],[CLID]],Table4[CLID MID],0),2)</f>
        <v>GEO1001</v>
      </c>
      <c r="E56" t="str">
        <f>INDEX(Table7[[GEO ID]:[GEO NAME]],MATCH(Table1[[#This Row],[GEO ID]],Table7[GEO ID],0),2)</f>
        <v>NAM</v>
      </c>
      <c r="F56" t="str">
        <f>"Q"&amp;ROUNDUP(MONTH(Table1[[#This Row],[Date]])/3,0)&amp;" "&amp;YEAR(Table1[[#This Row],[Date]])</f>
        <v>Q3 2020</v>
      </c>
      <c r="J56" s="2"/>
    </row>
    <row r="57" spans="1:10" x14ac:dyDescent="0.25">
      <c r="A57" s="2" t="s">
        <v>49</v>
      </c>
      <c r="B57" s="2">
        <v>44135</v>
      </c>
      <c r="C57" s="3">
        <v>1150</v>
      </c>
      <c r="D57" t="str">
        <f>INDEX(Table4[],MATCH(Table1[[#This Row],[CLID]],Table4[CLID MID],0),2)</f>
        <v>GEO1001</v>
      </c>
      <c r="E57" t="str">
        <f>INDEX(Table7[[GEO ID]:[GEO NAME]],MATCH(Table1[[#This Row],[GEO ID]],Table7[GEO ID],0),2)</f>
        <v>NAM</v>
      </c>
      <c r="F57" t="str">
        <f>"Q"&amp;ROUNDUP(MONTH(Table1[[#This Row],[Date]])/3,0)&amp;" "&amp;YEAR(Table1[[#This Row],[Date]])</f>
        <v>Q4 2020</v>
      </c>
      <c r="J57" s="2"/>
    </row>
    <row r="58" spans="1:10" x14ac:dyDescent="0.25">
      <c r="A58" s="2" t="s">
        <v>49</v>
      </c>
      <c r="B58" s="2">
        <v>44165</v>
      </c>
      <c r="C58" s="3">
        <v>1721</v>
      </c>
      <c r="D58" t="str">
        <f>INDEX(Table4[],MATCH(Table1[[#This Row],[CLID]],Table4[CLID MID],0),2)</f>
        <v>GEO1001</v>
      </c>
      <c r="E58" t="str">
        <f>INDEX(Table7[[GEO ID]:[GEO NAME]],MATCH(Table1[[#This Row],[GEO ID]],Table7[GEO ID],0),2)</f>
        <v>NAM</v>
      </c>
      <c r="F58" t="str">
        <f>"Q"&amp;ROUNDUP(MONTH(Table1[[#This Row],[Date]])/3,0)&amp;" "&amp;YEAR(Table1[[#This Row],[Date]])</f>
        <v>Q4 2020</v>
      </c>
      <c r="J58" s="2"/>
    </row>
    <row r="59" spans="1:10" x14ac:dyDescent="0.25">
      <c r="A59" s="2" t="s">
        <v>49</v>
      </c>
      <c r="B59" s="2">
        <v>44196</v>
      </c>
      <c r="C59" s="3">
        <v>1342</v>
      </c>
      <c r="D59" t="str">
        <f>INDEX(Table4[],MATCH(Table1[[#This Row],[CLID]],Table4[CLID MID],0),2)</f>
        <v>GEO1001</v>
      </c>
      <c r="E59" t="str">
        <f>INDEX(Table7[[GEO ID]:[GEO NAME]],MATCH(Table1[[#This Row],[GEO ID]],Table7[GEO ID],0),2)</f>
        <v>NAM</v>
      </c>
      <c r="F59" t="str">
        <f>"Q"&amp;ROUNDUP(MONTH(Table1[[#This Row],[Date]])/3,0)&amp;" "&amp;YEAR(Table1[[#This Row],[Date]])</f>
        <v>Q4 2020</v>
      </c>
      <c r="J59" s="2"/>
    </row>
    <row r="60" spans="1:10" x14ac:dyDescent="0.25">
      <c r="A60" s="2" t="s">
        <v>49</v>
      </c>
      <c r="B60" s="2">
        <v>44377</v>
      </c>
      <c r="C60" s="3">
        <v>1325</v>
      </c>
      <c r="D60" t="str">
        <f>INDEX(Table4[],MATCH(Table1[[#This Row],[CLID]],Table4[CLID MID],0),2)</f>
        <v>GEO1001</v>
      </c>
      <c r="E60" t="str">
        <f>INDEX(Table7[[GEO ID]:[GEO NAME]],MATCH(Table1[[#This Row],[GEO ID]],Table7[GEO ID],0),2)</f>
        <v>NAM</v>
      </c>
      <c r="F60" t="str">
        <f>"Q"&amp;ROUNDUP(MONTH(Table1[[#This Row],[Date]])/3,0)&amp;" "&amp;YEAR(Table1[[#This Row],[Date]])</f>
        <v>Q2 2021</v>
      </c>
      <c r="J60" s="2"/>
    </row>
    <row r="61" spans="1:10" x14ac:dyDescent="0.25">
      <c r="A61" s="2" t="s">
        <v>49</v>
      </c>
      <c r="B61" s="2">
        <v>44347</v>
      </c>
      <c r="C61" s="3">
        <v>2403</v>
      </c>
      <c r="D61" t="str">
        <f>INDEX(Table4[],MATCH(Table1[[#This Row],[CLID]],Table4[CLID MID],0),2)</f>
        <v>GEO1001</v>
      </c>
      <c r="E61" t="str">
        <f>INDEX(Table7[[GEO ID]:[GEO NAME]],MATCH(Table1[[#This Row],[GEO ID]],Table7[GEO ID],0),2)</f>
        <v>NAM</v>
      </c>
      <c r="F61" t="str">
        <f>"Q"&amp;ROUNDUP(MONTH(Table1[[#This Row],[Date]])/3,0)&amp;" "&amp;YEAR(Table1[[#This Row],[Date]])</f>
        <v>Q2 2021</v>
      </c>
      <c r="J61" s="2"/>
    </row>
    <row r="62" spans="1:10" x14ac:dyDescent="0.25">
      <c r="A62" s="2" t="s">
        <v>49</v>
      </c>
      <c r="B62" s="2">
        <v>44316</v>
      </c>
      <c r="C62" s="3">
        <v>2089</v>
      </c>
      <c r="D62" t="str">
        <f>INDEX(Table4[],MATCH(Table1[[#This Row],[CLID]],Table4[CLID MID],0),2)</f>
        <v>GEO1001</v>
      </c>
      <c r="E62" t="str">
        <f>INDEX(Table7[[GEO ID]:[GEO NAME]],MATCH(Table1[[#This Row],[GEO ID]],Table7[GEO ID],0),2)</f>
        <v>NAM</v>
      </c>
      <c r="F62" t="str">
        <f>"Q"&amp;ROUNDUP(MONTH(Table1[[#This Row],[Date]])/3,0)&amp;" "&amp;YEAR(Table1[[#This Row],[Date]])</f>
        <v>Q2 2021</v>
      </c>
      <c r="J62" s="2"/>
    </row>
    <row r="63" spans="1:10" x14ac:dyDescent="0.25">
      <c r="A63" s="2" t="s">
        <v>49</v>
      </c>
      <c r="B63" s="2">
        <v>44286</v>
      </c>
      <c r="C63" s="3">
        <v>2185</v>
      </c>
      <c r="D63" t="str">
        <f>INDEX(Table4[],MATCH(Table1[[#This Row],[CLID]],Table4[CLID MID],0),2)</f>
        <v>GEO1001</v>
      </c>
      <c r="E63" t="str">
        <f>INDEX(Table7[[GEO ID]:[GEO NAME]],MATCH(Table1[[#This Row],[GEO ID]],Table7[GEO ID],0),2)</f>
        <v>NAM</v>
      </c>
      <c r="F63" t="str">
        <f>"Q"&amp;ROUNDUP(MONTH(Table1[[#This Row],[Date]])/3,0)&amp;" "&amp;YEAR(Table1[[#This Row],[Date]])</f>
        <v>Q1 2021</v>
      </c>
      <c r="J63" s="2"/>
    </row>
    <row r="64" spans="1:10" x14ac:dyDescent="0.25">
      <c r="A64" s="2" t="s">
        <v>49</v>
      </c>
      <c r="B64" s="2">
        <v>44255</v>
      </c>
      <c r="C64" s="3">
        <v>1542</v>
      </c>
      <c r="D64" t="str">
        <f>INDEX(Table4[],MATCH(Table1[[#This Row],[CLID]],Table4[CLID MID],0),2)</f>
        <v>GEO1001</v>
      </c>
      <c r="E64" t="str">
        <f>INDEX(Table7[[GEO ID]:[GEO NAME]],MATCH(Table1[[#This Row],[GEO ID]],Table7[GEO ID],0),2)</f>
        <v>NAM</v>
      </c>
      <c r="F64" t="str">
        <f>"Q"&amp;ROUNDUP(MONTH(Table1[[#This Row],[Date]])/3,0)&amp;" "&amp;YEAR(Table1[[#This Row],[Date]])</f>
        <v>Q1 2021</v>
      </c>
      <c r="J64" s="2"/>
    </row>
    <row r="65" spans="1:10" x14ac:dyDescent="0.25">
      <c r="A65" s="2" t="s">
        <v>49</v>
      </c>
      <c r="B65" s="2">
        <v>44227</v>
      </c>
      <c r="C65" s="3">
        <v>1804</v>
      </c>
      <c r="D65" t="str">
        <f>INDEX(Table4[],MATCH(Table1[[#This Row],[CLID]],Table4[CLID MID],0),2)</f>
        <v>GEO1001</v>
      </c>
      <c r="E65" t="str">
        <f>INDEX(Table7[[GEO ID]:[GEO NAME]],MATCH(Table1[[#This Row],[GEO ID]],Table7[GEO ID],0),2)</f>
        <v>NAM</v>
      </c>
      <c r="F65" t="str">
        <f>"Q"&amp;ROUNDUP(MONTH(Table1[[#This Row],[Date]])/3,0)&amp;" "&amp;YEAR(Table1[[#This Row],[Date]])</f>
        <v>Q1 2021</v>
      </c>
      <c r="J65" s="2"/>
    </row>
    <row r="66" spans="1:10" x14ac:dyDescent="0.25">
      <c r="A66" s="2" t="s">
        <v>35</v>
      </c>
      <c r="B66" s="2">
        <v>43861</v>
      </c>
      <c r="C66" s="3">
        <v>12887</v>
      </c>
      <c r="D66" t="str">
        <f>INDEX(Table4[],MATCH(Table1[[#This Row],[CLID]],Table4[CLID MID],0),2)</f>
        <v>GEO1001</v>
      </c>
      <c r="E66" t="str">
        <f>INDEX(Table7[[GEO ID]:[GEO NAME]],MATCH(Table1[[#This Row],[GEO ID]],Table7[GEO ID],0),2)</f>
        <v>NAM</v>
      </c>
      <c r="F66" t="str">
        <f>"Q"&amp;ROUNDUP(MONTH(Table1[[#This Row],[Date]])/3,0)&amp;" "&amp;YEAR(Table1[[#This Row],[Date]])</f>
        <v>Q1 2020</v>
      </c>
      <c r="J66" s="2"/>
    </row>
    <row r="67" spans="1:10" x14ac:dyDescent="0.25">
      <c r="A67" s="2" t="s">
        <v>35</v>
      </c>
      <c r="B67" s="2">
        <v>43890</v>
      </c>
      <c r="C67" s="3">
        <v>18411</v>
      </c>
      <c r="D67" t="str">
        <f>INDEX(Table4[],MATCH(Table1[[#This Row],[CLID]],Table4[CLID MID],0),2)</f>
        <v>GEO1001</v>
      </c>
      <c r="E67" t="str">
        <f>INDEX(Table7[[GEO ID]:[GEO NAME]],MATCH(Table1[[#This Row],[GEO ID]],Table7[GEO ID],0),2)</f>
        <v>NAM</v>
      </c>
      <c r="F67" t="str">
        <f>"Q"&amp;ROUNDUP(MONTH(Table1[[#This Row],[Date]])/3,0)&amp;" "&amp;YEAR(Table1[[#This Row],[Date]])</f>
        <v>Q1 2020</v>
      </c>
      <c r="J67" s="2"/>
    </row>
    <row r="68" spans="1:10" x14ac:dyDescent="0.25">
      <c r="A68" s="2" t="s">
        <v>35</v>
      </c>
      <c r="B68" s="2">
        <v>43921</v>
      </c>
      <c r="C68" s="3">
        <v>16571</v>
      </c>
      <c r="D68" t="str">
        <f>INDEX(Table4[],MATCH(Table1[[#This Row],[CLID]],Table4[CLID MID],0),2)</f>
        <v>GEO1001</v>
      </c>
      <c r="E68" t="str">
        <f>INDEX(Table7[[GEO ID]:[GEO NAME]],MATCH(Table1[[#This Row],[GEO ID]],Table7[GEO ID],0),2)</f>
        <v>NAM</v>
      </c>
      <c r="F68" t="str">
        <f>"Q"&amp;ROUNDUP(MONTH(Table1[[#This Row],[Date]])/3,0)&amp;" "&amp;YEAR(Table1[[#This Row],[Date]])</f>
        <v>Q1 2020</v>
      </c>
      <c r="J68" s="2"/>
    </row>
    <row r="69" spans="1:10" x14ac:dyDescent="0.25">
      <c r="A69" s="2" t="s">
        <v>35</v>
      </c>
      <c r="B69" s="2">
        <v>43951</v>
      </c>
      <c r="C69" s="3">
        <v>23929</v>
      </c>
      <c r="D69" t="str">
        <f>INDEX(Table4[],MATCH(Table1[[#This Row],[CLID]],Table4[CLID MID],0),2)</f>
        <v>GEO1001</v>
      </c>
      <c r="E69" t="str">
        <f>INDEX(Table7[[GEO ID]:[GEO NAME]],MATCH(Table1[[#This Row],[GEO ID]],Table7[GEO ID],0),2)</f>
        <v>NAM</v>
      </c>
      <c r="F69" t="str">
        <f>"Q"&amp;ROUNDUP(MONTH(Table1[[#This Row],[Date]])/3,0)&amp;" "&amp;YEAR(Table1[[#This Row],[Date]])</f>
        <v>Q2 2020</v>
      </c>
      <c r="J69" s="2"/>
    </row>
    <row r="70" spans="1:10" x14ac:dyDescent="0.25">
      <c r="A70" s="2" t="s">
        <v>35</v>
      </c>
      <c r="B70" s="2">
        <v>43982</v>
      </c>
      <c r="C70" s="3">
        <v>18409</v>
      </c>
      <c r="D70" t="str">
        <f>INDEX(Table4[],MATCH(Table1[[#This Row],[CLID]],Table4[CLID MID],0),2)</f>
        <v>GEO1001</v>
      </c>
      <c r="E70" t="str">
        <f>INDEX(Table7[[GEO ID]:[GEO NAME]],MATCH(Table1[[#This Row],[GEO ID]],Table7[GEO ID],0),2)</f>
        <v>NAM</v>
      </c>
      <c r="F70" t="str">
        <f>"Q"&amp;ROUNDUP(MONTH(Table1[[#This Row],[Date]])/3,0)&amp;" "&amp;YEAR(Table1[[#This Row],[Date]])</f>
        <v>Q2 2020</v>
      </c>
      <c r="J70" s="2"/>
    </row>
    <row r="71" spans="1:10" x14ac:dyDescent="0.25">
      <c r="A71" s="2" t="s">
        <v>35</v>
      </c>
      <c r="B71" s="2">
        <v>44012</v>
      </c>
      <c r="C71" s="3">
        <v>16572</v>
      </c>
      <c r="D71" t="str">
        <f>INDEX(Table4[],MATCH(Table1[[#This Row],[CLID]],Table4[CLID MID],0),2)</f>
        <v>GEO1001</v>
      </c>
      <c r="E71" t="str">
        <f>INDEX(Table7[[GEO ID]:[GEO NAME]],MATCH(Table1[[#This Row],[GEO ID]],Table7[GEO ID],0),2)</f>
        <v>NAM</v>
      </c>
      <c r="F71" t="str">
        <f>"Q"&amp;ROUNDUP(MONTH(Table1[[#This Row],[Date]])/3,0)&amp;" "&amp;YEAR(Table1[[#This Row],[Date]])</f>
        <v>Q2 2020</v>
      </c>
      <c r="J71" s="2"/>
    </row>
    <row r="72" spans="1:10" x14ac:dyDescent="0.25">
      <c r="A72" s="2" t="s">
        <v>35</v>
      </c>
      <c r="B72" s="2">
        <v>44043</v>
      </c>
      <c r="C72" s="3">
        <v>11044</v>
      </c>
      <c r="D72" t="str">
        <f>INDEX(Table4[],MATCH(Table1[[#This Row],[CLID]],Table4[CLID MID],0),2)</f>
        <v>GEO1001</v>
      </c>
      <c r="E72" t="str">
        <f>INDEX(Table7[[GEO ID]:[GEO NAME]],MATCH(Table1[[#This Row],[GEO ID]],Table7[GEO ID],0),2)</f>
        <v>NAM</v>
      </c>
      <c r="F72" t="str">
        <f>"Q"&amp;ROUNDUP(MONTH(Table1[[#This Row],[Date]])/3,0)&amp;" "&amp;YEAR(Table1[[#This Row],[Date]])</f>
        <v>Q3 2020</v>
      </c>
      <c r="J72" s="2"/>
    </row>
    <row r="73" spans="1:10" x14ac:dyDescent="0.25">
      <c r="A73" s="2" t="s">
        <v>35</v>
      </c>
      <c r="B73" s="2">
        <v>44074</v>
      </c>
      <c r="C73" s="3">
        <v>12885</v>
      </c>
      <c r="D73" t="str">
        <f>INDEX(Table4[],MATCH(Table1[[#This Row],[CLID]],Table4[CLID MID],0),2)</f>
        <v>GEO1001</v>
      </c>
      <c r="E73" t="str">
        <f>INDEX(Table7[[GEO ID]:[GEO NAME]],MATCH(Table1[[#This Row],[GEO ID]],Table7[GEO ID],0),2)</f>
        <v>NAM</v>
      </c>
      <c r="F73" t="str">
        <f>"Q"&amp;ROUNDUP(MONTH(Table1[[#This Row],[Date]])/3,0)&amp;" "&amp;YEAR(Table1[[#This Row],[Date]])</f>
        <v>Q3 2020</v>
      </c>
      <c r="J73" s="2"/>
    </row>
    <row r="74" spans="1:10" x14ac:dyDescent="0.25">
      <c r="A74" s="2" t="s">
        <v>35</v>
      </c>
      <c r="B74" s="2">
        <v>44104</v>
      </c>
      <c r="C74" s="3">
        <v>9208</v>
      </c>
      <c r="D74" t="str">
        <f>INDEX(Table4[],MATCH(Table1[[#This Row],[CLID]],Table4[CLID MID],0),2)</f>
        <v>GEO1001</v>
      </c>
      <c r="E74" t="str">
        <f>INDEX(Table7[[GEO ID]:[GEO NAME]],MATCH(Table1[[#This Row],[GEO ID]],Table7[GEO ID],0),2)</f>
        <v>NAM</v>
      </c>
      <c r="F74" t="str">
        <f>"Q"&amp;ROUNDUP(MONTH(Table1[[#This Row],[Date]])/3,0)&amp;" "&amp;YEAR(Table1[[#This Row],[Date]])</f>
        <v>Q3 2020</v>
      </c>
      <c r="J74" s="2"/>
    </row>
    <row r="75" spans="1:10" x14ac:dyDescent="0.25">
      <c r="A75" s="2" t="s">
        <v>35</v>
      </c>
      <c r="B75" s="2">
        <v>44135</v>
      </c>
      <c r="C75" s="3">
        <v>14725</v>
      </c>
      <c r="D75" t="str">
        <f>INDEX(Table4[],MATCH(Table1[[#This Row],[CLID]],Table4[CLID MID],0),2)</f>
        <v>GEO1001</v>
      </c>
      <c r="E75" t="str">
        <f>INDEX(Table7[[GEO ID]:[GEO NAME]],MATCH(Table1[[#This Row],[GEO ID]],Table7[GEO ID],0),2)</f>
        <v>NAM</v>
      </c>
      <c r="F75" t="str">
        <f>"Q"&amp;ROUNDUP(MONTH(Table1[[#This Row],[Date]])/3,0)&amp;" "&amp;YEAR(Table1[[#This Row],[Date]])</f>
        <v>Q4 2020</v>
      </c>
      <c r="J75" s="2"/>
    </row>
    <row r="76" spans="1:10" x14ac:dyDescent="0.25">
      <c r="A76" s="2" t="s">
        <v>35</v>
      </c>
      <c r="B76" s="2">
        <v>44165</v>
      </c>
      <c r="C76" s="3">
        <v>12888</v>
      </c>
      <c r="D76" t="str">
        <f>INDEX(Table4[],MATCH(Table1[[#This Row],[CLID]],Table4[CLID MID],0),2)</f>
        <v>GEO1001</v>
      </c>
      <c r="E76" t="str">
        <f>INDEX(Table7[[GEO ID]:[GEO NAME]],MATCH(Table1[[#This Row],[GEO ID]],Table7[GEO ID],0),2)</f>
        <v>NAM</v>
      </c>
      <c r="F76" t="str">
        <f>"Q"&amp;ROUNDUP(MONTH(Table1[[#This Row],[Date]])/3,0)&amp;" "&amp;YEAR(Table1[[#This Row],[Date]])</f>
        <v>Q4 2020</v>
      </c>
      <c r="J76" s="2"/>
    </row>
    <row r="77" spans="1:10" x14ac:dyDescent="0.25">
      <c r="A77" s="2" t="s">
        <v>35</v>
      </c>
      <c r="B77" s="2">
        <v>44196</v>
      </c>
      <c r="C77" s="3">
        <v>16571</v>
      </c>
      <c r="D77" t="str">
        <f>INDEX(Table4[],MATCH(Table1[[#This Row],[CLID]],Table4[CLID MID],0),2)</f>
        <v>GEO1001</v>
      </c>
      <c r="E77" t="str">
        <f>INDEX(Table7[[GEO ID]:[GEO NAME]],MATCH(Table1[[#This Row],[GEO ID]],Table7[GEO ID],0),2)</f>
        <v>NAM</v>
      </c>
      <c r="F77" t="str">
        <f>"Q"&amp;ROUNDUP(MONTH(Table1[[#This Row],[Date]])/3,0)&amp;" "&amp;YEAR(Table1[[#This Row],[Date]])</f>
        <v>Q4 2020</v>
      </c>
      <c r="J77" s="2"/>
    </row>
    <row r="78" spans="1:10" x14ac:dyDescent="0.25">
      <c r="A78" s="2" t="s">
        <v>35</v>
      </c>
      <c r="B78" s="2">
        <v>44377</v>
      </c>
      <c r="C78" s="3">
        <v>17235</v>
      </c>
      <c r="D78" t="str">
        <f>INDEX(Table4[],MATCH(Table1[[#This Row],[CLID]],Table4[CLID MID],0),2)</f>
        <v>GEO1001</v>
      </c>
      <c r="E78" t="str">
        <f>INDEX(Table7[[GEO ID]:[GEO NAME]],MATCH(Table1[[#This Row],[GEO ID]],Table7[GEO ID],0),2)</f>
        <v>NAM</v>
      </c>
      <c r="F78" t="str">
        <f>"Q"&amp;ROUNDUP(MONTH(Table1[[#This Row],[Date]])/3,0)&amp;" "&amp;YEAR(Table1[[#This Row],[Date]])</f>
        <v>Q2 2021</v>
      </c>
      <c r="J78" s="2"/>
    </row>
    <row r="79" spans="1:10" x14ac:dyDescent="0.25">
      <c r="A79" s="2" t="s">
        <v>35</v>
      </c>
      <c r="B79" s="2">
        <v>44347</v>
      </c>
      <c r="C79" s="3">
        <v>19146</v>
      </c>
      <c r="D79" t="str">
        <f>INDEX(Table4[],MATCH(Table1[[#This Row],[CLID]],Table4[CLID MID],0),2)</f>
        <v>GEO1001</v>
      </c>
      <c r="E79" t="str">
        <f>INDEX(Table7[[GEO ID]:[GEO NAME]],MATCH(Table1[[#This Row],[GEO ID]],Table7[GEO ID],0),2)</f>
        <v>NAM</v>
      </c>
      <c r="F79" t="str">
        <f>"Q"&amp;ROUNDUP(MONTH(Table1[[#This Row],[Date]])/3,0)&amp;" "&amp;YEAR(Table1[[#This Row],[Date]])</f>
        <v>Q2 2021</v>
      </c>
      <c r="J79" s="2"/>
    </row>
    <row r="80" spans="1:10" x14ac:dyDescent="0.25">
      <c r="A80" s="2" t="s">
        <v>35</v>
      </c>
      <c r="B80" s="2">
        <v>44316</v>
      </c>
      <c r="C80" s="3">
        <v>23690</v>
      </c>
      <c r="D80" t="str">
        <f>INDEX(Table4[],MATCH(Table1[[#This Row],[CLID]],Table4[CLID MID],0),2)</f>
        <v>GEO1001</v>
      </c>
      <c r="E80" t="str">
        <f>INDEX(Table7[[GEO ID]:[GEO NAME]],MATCH(Table1[[#This Row],[GEO ID]],Table7[GEO ID],0),2)</f>
        <v>NAM</v>
      </c>
      <c r="F80" t="str">
        <f>"Q"&amp;ROUNDUP(MONTH(Table1[[#This Row],[Date]])/3,0)&amp;" "&amp;YEAR(Table1[[#This Row],[Date]])</f>
        <v>Q2 2021</v>
      </c>
      <c r="J80" s="2"/>
    </row>
    <row r="81" spans="1:10" x14ac:dyDescent="0.25">
      <c r="A81" s="2" t="s">
        <v>35</v>
      </c>
      <c r="B81" s="2">
        <v>44286</v>
      </c>
      <c r="C81" s="3">
        <v>17229</v>
      </c>
      <c r="D81" t="str">
        <f>INDEX(Table4[],MATCH(Table1[[#This Row],[CLID]],Table4[CLID MID],0),2)</f>
        <v>GEO1001</v>
      </c>
      <c r="E81" t="str">
        <f>INDEX(Table7[[GEO ID]:[GEO NAME]],MATCH(Table1[[#This Row],[GEO ID]],Table7[GEO ID],0),2)</f>
        <v>NAM</v>
      </c>
      <c r="F81" t="str">
        <f>"Q"&amp;ROUNDUP(MONTH(Table1[[#This Row],[Date]])/3,0)&amp;" "&amp;YEAR(Table1[[#This Row],[Date]])</f>
        <v>Q1 2021</v>
      </c>
      <c r="J81" s="2"/>
    </row>
    <row r="82" spans="1:10" x14ac:dyDescent="0.25">
      <c r="A82" s="2" t="s">
        <v>35</v>
      </c>
      <c r="B82" s="2">
        <v>44255</v>
      </c>
      <c r="C82" s="3">
        <v>19330</v>
      </c>
      <c r="D82" t="str">
        <f>INDEX(Table4[],MATCH(Table1[[#This Row],[CLID]],Table4[CLID MID],0),2)</f>
        <v>GEO1001</v>
      </c>
      <c r="E82" t="str">
        <f>INDEX(Table7[[GEO ID]:[GEO NAME]],MATCH(Table1[[#This Row],[GEO ID]],Table7[GEO ID],0),2)</f>
        <v>NAM</v>
      </c>
      <c r="F82" t="str">
        <f>"Q"&amp;ROUNDUP(MONTH(Table1[[#This Row],[Date]])/3,0)&amp;" "&amp;YEAR(Table1[[#This Row],[Date]])</f>
        <v>Q1 2021</v>
      </c>
      <c r="J82" s="2"/>
    </row>
    <row r="83" spans="1:10" x14ac:dyDescent="0.25">
      <c r="A83" s="2" t="s">
        <v>35</v>
      </c>
      <c r="B83" s="2">
        <v>44227</v>
      </c>
      <c r="C83" s="3">
        <v>12826</v>
      </c>
      <c r="D83" t="str">
        <f>INDEX(Table4[],MATCH(Table1[[#This Row],[CLID]],Table4[CLID MID],0),2)</f>
        <v>GEO1001</v>
      </c>
      <c r="E83" t="str">
        <f>INDEX(Table7[[GEO ID]:[GEO NAME]],MATCH(Table1[[#This Row],[GEO ID]],Table7[GEO ID],0),2)</f>
        <v>NAM</v>
      </c>
      <c r="F83" t="str">
        <f>"Q"&amp;ROUNDUP(MONTH(Table1[[#This Row],[Date]])/3,0)&amp;" "&amp;YEAR(Table1[[#This Row],[Date]])</f>
        <v>Q1 2021</v>
      </c>
      <c r="J83" s="2"/>
    </row>
    <row r="84" spans="1:10" x14ac:dyDescent="0.25">
      <c r="A84" s="2" t="s">
        <v>44</v>
      </c>
      <c r="B84" s="2">
        <v>44104</v>
      </c>
      <c r="C84" s="3">
        <v>1249</v>
      </c>
      <c r="D84" t="str">
        <f>INDEX(Table4[],MATCH(Table1[[#This Row],[CLID]],Table4[CLID MID],0),2)</f>
        <v>GEO1004</v>
      </c>
      <c r="E84" t="str">
        <f>INDEX(Table7[[GEO ID]:[GEO NAME]],MATCH(Table1[[#This Row],[GEO ID]],Table7[GEO ID],0),2)</f>
        <v>LATAM</v>
      </c>
      <c r="F84" t="str">
        <f>"Q"&amp;ROUNDUP(MONTH(Table1[[#This Row],[Date]])/3,0)&amp;" "&amp;YEAR(Table1[[#This Row],[Date]])</f>
        <v>Q3 2020</v>
      </c>
      <c r="J84" s="2"/>
    </row>
    <row r="85" spans="1:10" x14ac:dyDescent="0.25">
      <c r="A85" s="2" t="s">
        <v>44</v>
      </c>
      <c r="B85" s="2">
        <v>44135</v>
      </c>
      <c r="C85" s="3">
        <v>913</v>
      </c>
      <c r="D85" t="str">
        <f>INDEX(Table4[],MATCH(Table1[[#This Row],[CLID]],Table4[CLID MID],0),2)</f>
        <v>GEO1004</v>
      </c>
      <c r="E85" t="str">
        <f>INDEX(Table7[[GEO ID]:[GEO NAME]],MATCH(Table1[[#This Row],[GEO ID]],Table7[GEO ID],0),2)</f>
        <v>LATAM</v>
      </c>
      <c r="F85" t="str">
        <f>"Q"&amp;ROUNDUP(MONTH(Table1[[#This Row],[Date]])/3,0)&amp;" "&amp;YEAR(Table1[[#This Row],[Date]])</f>
        <v>Q4 2020</v>
      </c>
      <c r="J85" s="2"/>
    </row>
    <row r="86" spans="1:10" x14ac:dyDescent="0.25">
      <c r="A86" s="2" t="s">
        <v>44</v>
      </c>
      <c r="B86" s="2">
        <v>44165</v>
      </c>
      <c r="C86" s="3">
        <v>1574</v>
      </c>
      <c r="D86" t="str">
        <f>INDEX(Table4[],MATCH(Table1[[#This Row],[CLID]],Table4[CLID MID],0),2)</f>
        <v>GEO1004</v>
      </c>
      <c r="E86" t="str">
        <f>INDEX(Table7[[GEO ID]:[GEO NAME]],MATCH(Table1[[#This Row],[GEO ID]],Table7[GEO ID],0),2)</f>
        <v>LATAM</v>
      </c>
      <c r="F86" t="str">
        <f>"Q"&amp;ROUNDUP(MONTH(Table1[[#This Row],[Date]])/3,0)&amp;" "&amp;YEAR(Table1[[#This Row],[Date]])</f>
        <v>Q4 2020</v>
      </c>
      <c r="J86" s="2"/>
    </row>
    <row r="87" spans="1:10" x14ac:dyDescent="0.25">
      <c r="A87" s="2" t="s">
        <v>44</v>
      </c>
      <c r="B87" s="2">
        <v>44196</v>
      </c>
      <c r="C87" s="3">
        <v>1082</v>
      </c>
      <c r="D87" t="str">
        <f>INDEX(Table4[],MATCH(Table1[[#This Row],[CLID]],Table4[CLID MID],0),2)</f>
        <v>GEO1004</v>
      </c>
      <c r="E87" t="str">
        <f>INDEX(Table7[[GEO ID]:[GEO NAME]],MATCH(Table1[[#This Row],[GEO ID]],Table7[GEO ID],0),2)</f>
        <v>LATAM</v>
      </c>
      <c r="F87" t="str">
        <f>"Q"&amp;ROUNDUP(MONTH(Table1[[#This Row],[Date]])/3,0)&amp;" "&amp;YEAR(Table1[[#This Row],[Date]])</f>
        <v>Q4 2020</v>
      </c>
      <c r="J87" s="2"/>
    </row>
    <row r="88" spans="1:10" x14ac:dyDescent="0.25">
      <c r="A88" s="2" t="s">
        <v>44</v>
      </c>
      <c r="B88" s="2">
        <v>44286</v>
      </c>
      <c r="C88" s="3">
        <v>1945</v>
      </c>
      <c r="D88" t="str">
        <f>INDEX(Table4[],MATCH(Table1[[#This Row],[CLID]],Table4[CLID MID],0),2)</f>
        <v>GEO1004</v>
      </c>
      <c r="E88" t="str">
        <f>INDEX(Table7[[GEO ID]:[GEO NAME]],MATCH(Table1[[#This Row],[GEO ID]],Table7[GEO ID],0),2)</f>
        <v>LATAM</v>
      </c>
      <c r="F88" t="str">
        <f>"Q"&amp;ROUNDUP(MONTH(Table1[[#This Row],[Date]])/3,0)&amp;" "&amp;YEAR(Table1[[#This Row],[Date]])</f>
        <v>Q1 2021</v>
      </c>
      <c r="J88" s="2"/>
    </row>
    <row r="89" spans="1:10" x14ac:dyDescent="0.25">
      <c r="A89" s="2" t="s">
        <v>44</v>
      </c>
      <c r="B89" s="2">
        <v>44255</v>
      </c>
      <c r="C89" s="3">
        <v>1296</v>
      </c>
      <c r="D89" t="str">
        <f>INDEX(Table4[],MATCH(Table1[[#This Row],[CLID]],Table4[CLID MID],0),2)</f>
        <v>GEO1004</v>
      </c>
      <c r="E89" t="str">
        <f>INDEX(Table7[[GEO ID]:[GEO NAME]],MATCH(Table1[[#This Row],[GEO ID]],Table7[GEO ID],0),2)</f>
        <v>LATAM</v>
      </c>
      <c r="F89" t="str">
        <f>"Q"&amp;ROUNDUP(MONTH(Table1[[#This Row],[Date]])/3,0)&amp;" "&amp;YEAR(Table1[[#This Row],[Date]])</f>
        <v>Q1 2021</v>
      </c>
      <c r="J89" s="2"/>
    </row>
    <row r="90" spans="1:10" x14ac:dyDescent="0.25">
      <c r="A90" s="2" t="s">
        <v>44</v>
      </c>
      <c r="B90" s="2">
        <v>44227</v>
      </c>
      <c r="C90" s="3">
        <v>1568</v>
      </c>
      <c r="D90" t="str">
        <f>INDEX(Table4[],MATCH(Table1[[#This Row],[CLID]],Table4[CLID MID],0),2)</f>
        <v>GEO1004</v>
      </c>
      <c r="E90" t="str">
        <f>INDEX(Table7[[GEO ID]:[GEO NAME]],MATCH(Table1[[#This Row],[GEO ID]],Table7[GEO ID],0),2)</f>
        <v>LATAM</v>
      </c>
      <c r="F90" t="str">
        <f>"Q"&amp;ROUNDUP(MONTH(Table1[[#This Row],[Date]])/3,0)&amp;" "&amp;YEAR(Table1[[#This Row],[Date]])</f>
        <v>Q1 2021</v>
      </c>
      <c r="J90" s="2"/>
    </row>
    <row r="91" spans="1:10" x14ac:dyDescent="0.25">
      <c r="A91" s="2" t="s">
        <v>28</v>
      </c>
      <c r="B91" s="2">
        <v>43861</v>
      </c>
      <c r="C91" s="3">
        <v>756</v>
      </c>
      <c r="D91" t="str">
        <f>INDEX(Table4[],MATCH(Table1[[#This Row],[CLID]],Table4[CLID MID],0),2)</f>
        <v>GEO1004</v>
      </c>
      <c r="E91" t="str">
        <f>INDEX(Table7[[GEO ID]:[GEO NAME]],MATCH(Table1[[#This Row],[GEO ID]],Table7[GEO ID],0),2)</f>
        <v>LATAM</v>
      </c>
      <c r="F91" t="str">
        <f>"Q"&amp;ROUNDUP(MONTH(Table1[[#This Row],[Date]])/3,0)&amp;" "&amp;YEAR(Table1[[#This Row],[Date]])</f>
        <v>Q1 2020</v>
      </c>
      <c r="J91" s="2"/>
    </row>
    <row r="92" spans="1:10" x14ac:dyDescent="0.25">
      <c r="A92" s="2" t="s">
        <v>28</v>
      </c>
      <c r="B92" s="2">
        <v>43890</v>
      </c>
      <c r="C92" s="3">
        <v>954</v>
      </c>
      <c r="D92" t="str">
        <f>INDEX(Table4[],MATCH(Table1[[#This Row],[CLID]],Table4[CLID MID],0),2)</f>
        <v>GEO1004</v>
      </c>
      <c r="E92" t="str">
        <f>INDEX(Table7[[GEO ID]:[GEO NAME]],MATCH(Table1[[#This Row],[GEO ID]],Table7[GEO ID],0),2)</f>
        <v>LATAM</v>
      </c>
      <c r="F92" t="str">
        <f>"Q"&amp;ROUNDUP(MONTH(Table1[[#This Row],[Date]])/3,0)&amp;" "&amp;YEAR(Table1[[#This Row],[Date]])</f>
        <v>Q1 2020</v>
      </c>
      <c r="J92" s="2"/>
    </row>
    <row r="93" spans="1:10" x14ac:dyDescent="0.25">
      <c r="A93" s="2" t="s">
        <v>28</v>
      </c>
      <c r="B93" s="2">
        <v>43921</v>
      </c>
      <c r="C93" s="3">
        <v>955</v>
      </c>
      <c r="D93" t="str">
        <f>INDEX(Table4[],MATCH(Table1[[#This Row],[CLID]],Table4[CLID MID],0),2)</f>
        <v>GEO1004</v>
      </c>
      <c r="E93" t="str">
        <f>INDEX(Table7[[GEO ID]:[GEO NAME]],MATCH(Table1[[#This Row],[GEO ID]],Table7[GEO ID],0),2)</f>
        <v>LATAM</v>
      </c>
      <c r="F93" t="str">
        <f>"Q"&amp;ROUNDUP(MONTH(Table1[[#This Row],[Date]])/3,0)&amp;" "&amp;YEAR(Table1[[#This Row],[Date]])</f>
        <v>Q1 2020</v>
      </c>
      <c r="J93" s="2"/>
    </row>
    <row r="94" spans="1:10" x14ac:dyDescent="0.25">
      <c r="A94" s="2" t="s">
        <v>28</v>
      </c>
      <c r="B94" s="2">
        <v>43951</v>
      </c>
      <c r="C94" s="3">
        <v>1261</v>
      </c>
      <c r="D94" t="str">
        <f>INDEX(Table4[],MATCH(Table1[[#This Row],[CLID]],Table4[CLID MID],0),2)</f>
        <v>GEO1004</v>
      </c>
      <c r="E94" t="str">
        <f>INDEX(Table7[[GEO ID]:[GEO NAME]],MATCH(Table1[[#This Row],[GEO ID]],Table7[GEO ID],0),2)</f>
        <v>LATAM</v>
      </c>
      <c r="F94" t="str">
        <f>"Q"&amp;ROUNDUP(MONTH(Table1[[#This Row],[Date]])/3,0)&amp;" "&amp;YEAR(Table1[[#This Row],[Date]])</f>
        <v>Q2 2020</v>
      </c>
      <c r="J94" s="2"/>
    </row>
    <row r="95" spans="1:10" x14ac:dyDescent="0.25">
      <c r="A95" s="2" t="s">
        <v>28</v>
      </c>
      <c r="B95" s="2">
        <v>43982</v>
      </c>
      <c r="C95" s="3">
        <v>1058</v>
      </c>
      <c r="D95" t="str">
        <f>INDEX(Table4[],MATCH(Table1[[#This Row],[CLID]],Table4[CLID MID],0),2)</f>
        <v>GEO1004</v>
      </c>
      <c r="E95" t="str">
        <f>INDEX(Table7[[GEO ID]:[GEO NAME]],MATCH(Table1[[#This Row],[GEO ID]],Table7[GEO ID],0),2)</f>
        <v>LATAM</v>
      </c>
      <c r="F95" t="str">
        <f>"Q"&amp;ROUNDUP(MONTH(Table1[[#This Row],[Date]])/3,0)&amp;" "&amp;YEAR(Table1[[#This Row],[Date]])</f>
        <v>Q2 2020</v>
      </c>
      <c r="J95" s="2"/>
    </row>
    <row r="96" spans="1:10" x14ac:dyDescent="0.25">
      <c r="A96" s="2" t="s">
        <v>28</v>
      </c>
      <c r="B96" s="2">
        <v>44012</v>
      </c>
      <c r="C96" s="3">
        <v>855</v>
      </c>
      <c r="D96" t="str">
        <f>INDEX(Table4[],MATCH(Table1[[#This Row],[CLID]],Table4[CLID MID],0),2)</f>
        <v>GEO1004</v>
      </c>
      <c r="E96" t="str">
        <f>INDEX(Table7[[GEO ID]:[GEO NAME]],MATCH(Table1[[#This Row],[GEO ID]],Table7[GEO ID],0),2)</f>
        <v>LATAM</v>
      </c>
      <c r="F96" t="str">
        <f>"Q"&amp;ROUNDUP(MONTH(Table1[[#This Row],[Date]])/3,0)&amp;" "&amp;YEAR(Table1[[#This Row],[Date]])</f>
        <v>Q2 2020</v>
      </c>
      <c r="J96" s="2"/>
    </row>
    <row r="97" spans="1:10" x14ac:dyDescent="0.25">
      <c r="A97" s="2" t="s">
        <v>28</v>
      </c>
      <c r="B97" s="2">
        <v>44043</v>
      </c>
      <c r="C97" s="3">
        <v>654</v>
      </c>
      <c r="D97" t="str">
        <f>INDEX(Table4[],MATCH(Table1[[#This Row],[CLID]],Table4[CLID MID],0),2)</f>
        <v>GEO1004</v>
      </c>
      <c r="E97" t="str">
        <f>INDEX(Table7[[GEO ID]:[GEO NAME]],MATCH(Table1[[#This Row],[GEO ID]],Table7[GEO ID],0),2)</f>
        <v>LATAM</v>
      </c>
      <c r="F97" t="str">
        <f>"Q"&amp;ROUNDUP(MONTH(Table1[[#This Row],[Date]])/3,0)&amp;" "&amp;YEAR(Table1[[#This Row],[Date]])</f>
        <v>Q3 2020</v>
      </c>
      <c r="J97" s="2"/>
    </row>
    <row r="98" spans="1:10" x14ac:dyDescent="0.25">
      <c r="A98" s="2" t="s">
        <v>28</v>
      </c>
      <c r="B98" s="2">
        <v>44074</v>
      </c>
      <c r="C98" s="3">
        <v>656</v>
      </c>
      <c r="D98" t="str">
        <f>INDEX(Table4[],MATCH(Table1[[#This Row],[CLID]],Table4[CLID MID],0),2)</f>
        <v>GEO1004</v>
      </c>
      <c r="E98" t="str">
        <f>INDEX(Table7[[GEO ID]:[GEO NAME]],MATCH(Table1[[#This Row],[GEO ID]],Table7[GEO ID],0),2)</f>
        <v>LATAM</v>
      </c>
      <c r="F98" t="str">
        <f>"Q"&amp;ROUNDUP(MONTH(Table1[[#This Row],[Date]])/3,0)&amp;" "&amp;YEAR(Table1[[#This Row],[Date]])</f>
        <v>Q3 2020</v>
      </c>
      <c r="J98" s="2"/>
    </row>
    <row r="99" spans="1:10" x14ac:dyDescent="0.25">
      <c r="A99" s="2" t="s">
        <v>28</v>
      </c>
      <c r="B99" s="2">
        <v>44104</v>
      </c>
      <c r="C99" s="3">
        <v>554</v>
      </c>
      <c r="D99" t="str">
        <f>INDEX(Table4[],MATCH(Table1[[#This Row],[CLID]],Table4[CLID MID],0),2)</f>
        <v>GEO1004</v>
      </c>
      <c r="E99" t="str">
        <f>INDEX(Table7[[GEO ID]:[GEO NAME]],MATCH(Table1[[#This Row],[GEO ID]],Table7[GEO ID],0),2)</f>
        <v>LATAM</v>
      </c>
      <c r="F99" t="str">
        <f>"Q"&amp;ROUNDUP(MONTH(Table1[[#This Row],[Date]])/3,0)&amp;" "&amp;YEAR(Table1[[#This Row],[Date]])</f>
        <v>Q3 2020</v>
      </c>
      <c r="J99" s="2"/>
    </row>
    <row r="100" spans="1:10" x14ac:dyDescent="0.25">
      <c r="A100" s="2" t="s">
        <v>28</v>
      </c>
      <c r="B100" s="2">
        <v>44135</v>
      </c>
      <c r="C100" s="3">
        <v>760</v>
      </c>
      <c r="D100" t="str">
        <f>INDEX(Table4[],MATCH(Table1[[#This Row],[CLID]],Table4[CLID MID],0),2)</f>
        <v>GEO1004</v>
      </c>
      <c r="E100" t="str">
        <f>INDEX(Table7[[GEO ID]:[GEO NAME]],MATCH(Table1[[#This Row],[GEO ID]],Table7[GEO ID],0),2)</f>
        <v>LATAM</v>
      </c>
      <c r="F100" t="str">
        <f>"Q"&amp;ROUNDUP(MONTH(Table1[[#This Row],[Date]])/3,0)&amp;" "&amp;YEAR(Table1[[#This Row],[Date]])</f>
        <v>Q4 2020</v>
      </c>
      <c r="J100" s="2"/>
    </row>
    <row r="101" spans="1:10" x14ac:dyDescent="0.25">
      <c r="A101" s="2" t="s">
        <v>28</v>
      </c>
      <c r="B101" s="2">
        <v>44165</v>
      </c>
      <c r="C101" s="3">
        <v>759</v>
      </c>
      <c r="D101" t="str">
        <f>INDEX(Table4[],MATCH(Table1[[#This Row],[CLID]],Table4[CLID MID],0),2)</f>
        <v>GEO1004</v>
      </c>
      <c r="E101" t="str">
        <f>INDEX(Table7[[GEO ID]:[GEO NAME]],MATCH(Table1[[#This Row],[GEO ID]],Table7[GEO ID],0),2)</f>
        <v>LATAM</v>
      </c>
      <c r="F101" t="str">
        <f>"Q"&amp;ROUNDUP(MONTH(Table1[[#This Row],[Date]])/3,0)&amp;" "&amp;YEAR(Table1[[#This Row],[Date]])</f>
        <v>Q4 2020</v>
      </c>
      <c r="J101" s="2"/>
    </row>
    <row r="102" spans="1:10" x14ac:dyDescent="0.25">
      <c r="A102" s="2" t="s">
        <v>28</v>
      </c>
      <c r="B102" s="2">
        <v>44196</v>
      </c>
      <c r="C102" s="3">
        <v>857</v>
      </c>
      <c r="D102" t="str">
        <f>INDEX(Table4[],MATCH(Table1[[#This Row],[CLID]],Table4[CLID MID],0),2)</f>
        <v>GEO1004</v>
      </c>
      <c r="E102" t="str">
        <f>INDEX(Table7[[GEO ID]:[GEO NAME]],MATCH(Table1[[#This Row],[GEO ID]],Table7[GEO ID],0),2)</f>
        <v>LATAM</v>
      </c>
      <c r="F102" t="str">
        <f>"Q"&amp;ROUNDUP(MONTH(Table1[[#This Row],[Date]])/3,0)&amp;" "&amp;YEAR(Table1[[#This Row],[Date]])</f>
        <v>Q4 2020</v>
      </c>
      <c r="J102" s="2"/>
    </row>
    <row r="103" spans="1:10" x14ac:dyDescent="0.25">
      <c r="A103" s="2" t="s">
        <v>28</v>
      </c>
      <c r="B103" s="2">
        <v>44377</v>
      </c>
      <c r="C103" s="3">
        <v>865</v>
      </c>
      <c r="D103" t="str">
        <f>INDEX(Table4[],MATCH(Table1[[#This Row],[CLID]],Table4[CLID MID],0),2)</f>
        <v>GEO1004</v>
      </c>
      <c r="E103" t="str">
        <f>INDEX(Table7[[GEO ID]:[GEO NAME]],MATCH(Table1[[#This Row],[GEO ID]],Table7[GEO ID],0),2)</f>
        <v>LATAM</v>
      </c>
      <c r="F103" t="str">
        <f>"Q"&amp;ROUNDUP(MONTH(Table1[[#This Row],[Date]])/3,0)&amp;" "&amp;YEAR(Table1[[#This Row],[Date]])</f>
        <v>Q2 2021</v>
      </c>
      <c r="J103" s="2"/>
    </row>
    <row r="104" spans="1:10" x14ac:dyDescent="0.25">
      <c r="A104" s="2" t="s">
        <v>28</v>
      </c>
      <c r="B104" s="2">
        <v>44347</v>
      </c>
      <c r="C104" s="3">
        <v>1078</v>
      </c>
      <c r="D104" t="str">
        <f>INDEX(Table4[],MATCH(Table1[[#This Row],[CLID]],Table4[CLID MID],0),2)</f>
        <v>GEO1004</v>
      </c>
      <c r="E104" t="str">
        <f>INDEX(Table7[[GEO ID]:[GEO NAME]],MATCH(Table1[[#This Row],[GEO ID]],Table7[GEO ID],0),2)</f>
        <v>LATAM</v>
      </c>
      <c r="F104" t="str">
        <f>"Q"&amp;ROUNDUP(MONTH(Table1[[#This Row],[Date]])/3,0)&amp;" "&amp;YEAR(Table1[[#This Row],[Date]])</f>
        <v>Q2 2021</v>
      </c>
      <c r="J104" s="2"/>
    </row>
    <row r="105" spans="1:10" x14ac:dyDescent="0.25">
      <c r="A105" s="2" t="s">
        <v>28</v>
      </c>
      <c r="B105" s="2">
        <v>44316</v>
      </c>
      <c r="C105" s="3">
        <v>1305</v>
      </c>
      <c r="D105" t="str">
        <f>INDEX(Table4[],MATCH(Table1[[#This Row],[CLID]],Table4[CLID MID],0),2)</f>
        <v>GEO1004</v>
      </c>
      <c r="E105" t="str">
        <f>INDEX(Table7[[GEO ID]:[GEO NAME]],MATCH(Table1[[#This Row],[GEO ID]],Table7[GEO ID],0),2)</f>
        <v>LATAM</v>
      </c>
      <c r="F105" t="str">
        <f>"Q"&amp;ROUNDUP(MONTH(Table1[[#This Row],[Date]])/3,0)&amp;" "&amp;YEAR(Table1[[#This Row],[Date]])</f>
        <v>Q2 2021</v>
      </c>
      <c r="J105" s="2"/>
    </row>
    <row r="106" spans="1:10" x14ac:dyDescent="0.25">
      <c r="A106" s="2" t="s">
        <v>28</v>
      </c>
      <c r="B106" s="2">
        <v>44286</v>
      </c>
      <c r="C106" s="3">
        <v>950</v>
      </c>
      <c r="D106" t="str">
        <f>INDEX(Table4[],MATCH(Table1[[#This Row],[CLID]],Table4[CLID MID],0),2)</f>
        <v>GEO1004</v>
      </c>
      <c r="E106" t="str">
        <f>INDEX(Table7[[GEO ID]:[GEO NAME]],MATCH(Table1[[#This Row],[GEO ID]],Table7[GEO ID],0),2)</f>
        <v>LATAM</v>
      </c>
      <c r="F106" t="str">
        <f>"Q"&amp;ROUNDUP(MONTH(Table1[[#This Row],[Date]])/3,0)&amp;" "&amp;YEAR(Table1[[#This Row],[Date]])</f>
        <v>Q1 2021</v>
      </c>
      <c r="J106" s="2"/>
    </row>
    <row r="107" spans="1:10" x14ac:dyDescent="0.25">
      <c r="A107" s="2" t="s">
        <v>28</v>
      </c>
      <c r="B107" s="2">
        <v>44255</v>
      </c>
      <c r="C107" s="3">
        <v>968</v>
      </c>
      <c r="D107" t="str">
        <f>INDEX(Table4[],MATCH(Table1[[#This Row],[CLID]],Table4[CLID MID],0),2)</f>
        <v>GEO1004</v>
      </c>
      <c r="E107" t="str">
        <f>INDEX(Table7[[GEO ID]:[GEO NAME]],MATCH(Table1[[#This Row],[GEO ID]],Table7[GEO ID],0),2)</f>
        <v>LATAM</v>
      </c>
      <c r="F107" t="str">
        <f>"Q"&amp;ROUNDUP(MONTH(Table1[[#This Row],[Date]])/3,0)&amp;" "&amp;YEAR(Table1[[#This Row],[Date]])</f>
        <v>Q1 2021</v>
      </c>
      <c r="J107" s="2"/>
    </row>
    <row r="108" spans="1:10" x14ac:dyDescent="0.25">
      <c r="A108" s="2" t="s">
        <v>28</v>
      </c>
      <c r="B108" s="2">
        <v>44227</v>
      </c>
      <c r="C108" s="3">
        <v>749</v>
      </c>
      <c r="D108" t="str">
        <f>INDEX(Table4[],MATCH(Table1[[#This Row],[CLID]],Table4[CLID MID],0),2)</f>
        <v>GEO1004</v>
      </c>
      <c r="E108" t="str">
        <f>INDEX(Table7[[GEO ID]:[GEO NAME]],MATCH(Table1[[#This Row],[GEO ID]],Table7[GEO ID],0),2)</f>
        <v>LATAM</v>
      </c>
      <c r="F108" t="str">
        <f>"Q"&amp;ROUNDUP(MONTH(Table1[[#This Row],[Date]])/3,0)&amp;" "&amp;YEAR(Table1[[#This Row],[Date]])</f>
        <v>Q1 2021</v>
      </c>
      <c r="J108" s="2"/>
    </row>
    <row r="109" spans="1:10" x14ac:dyDescent="0.25">
      <c r="A109" s="2" t="s">
        <v>30</v>
      </c>
      <c r="B109" s="2">
        <v>43861</v>
      </c>
      <c r="C109" s="3">
        <v>945</v>
      </c>
      <c r="D109" t="str">
        <f>INDEX(Table4[],MATCH(Table1[[#This Row],[CLID]],Table4[CLID MID],0),2)</f>
        <v>GEO1002</v>
      </c>
      <c r="E109" t="str">
        <f>INDEX(Table7[[GEO ID]:[GEO NAME]],MATCH(Table1[[#This Row],[GEO ID]],Table7[GEO ID],0),2)</f>
        <v>APAC</v>
      </c>
      <c r="F109" t="str">
        <f>"Q"&amp;ROUNDUP(MONTH(Table1[[#This Row],[Date]])/3,0)&amp;" "&amp;YEAR(Table1[[#This Row],[Date]])</f>
        <v>Q1 2020</v>
      </c>
      <c r="J109" s="2"/>
    </row>
    <row r="110" spans="1:10" x14ac:dyDescent="0.25">
      <c r="A110" s="2" t="s">
        <v>30</v>
      </c>
      <c r="B110" s="2">
        <v>43890</v>
      </c>
      <c r="C110" s="3">
        <v>941</v>
      </c>
      <c r="D110" t="str">
        <f>INDEX(Table4[],MATCH(Table1[[#This Row],[CLID]],Table4[CLID MID],0),2)</f>
        <v>GEO1002</v>
      </c>
      <c r="E110" t="str">
        <f>INDEX(Table7[[GEO ID]:[GEO NAME]],MATCH(Table1[[#This Row],[GEO ID]],Table7[GEO ID],0),2)</f>
        <v>APAC</v>
      </c>
      <c r="F110" t="str">
        <f>"Q"&amp;ROUNDUP(MONTH(Table1[[#This Row],[Date]])/3,0)&amp;" "&amp;YEAR(Table1[[#This Row],[Date]])</f>
        <v>Q1 2020</v>
      </c>
      <c r="J110" s="2"/>
    </row>
    <row r="111" spans="1:10" x14ac:dyDescent="0.25">
      <c r="A111" s="2" t="s">
        <v>30</v>
      </c>
      <c r="B111" s="2">
        <v>43921</v>
      </c>
      <c r="C111" s="3">
        <v>1164</v>
      </c>
      <c r="D111" t="str">
        <f>INDEX(Table4[],MATCH(Table1[[#This Row],[CLID]],Table4[CLID MID],0),2)</f>
        <v>GEO1002</v>
      </c>
      <c r="E111" t="str">
        <f>INDEX(Table7[[GEO ID]:[GEO NAME]],MATCH(Table1[[#This Row],[GEO ID]],Table7[GEO ID],0),2)</f>
        <v>APAC</v>
      </c>
      <c r="F111" t="str">
        <f>"Q"&amp;ROUNDUP(MONTH(Table1[[#This Row],[Date]])/3,0)&amp;" "&amp;YEAR(Table1[[#This Row],[Date]])</f>
        <v>Q1 2020</v>
      </c>
      <c r="J111" s="2"/>
    </row>
    <row r="112" spans="1:10" x14ac:dyDescent="0.25">
      <c r="A112" s="2" t="s">
        <v>30</v>
      </c>
      <c r="B112" s="2">
        <v>43951</v>
      </c>
      <c r="C112" s="3">
        <v>1276</v>
      </c>
      <c r="D112" t="str">
        <f>INDEX(Table4[],MATCH(Table1[[#This Row],[CLID]],Table4[CLID MID],0),2)</f>
        <v>GEO1002</v>
      </c>
      <c r="E112" t="str">
        <f>INDEX(Table7[[GEO ID]:[GEO NAME]],MATCH(Table1[[#This Row],[GEO ID]],Table7[GEO ID],0),2)</f>
        <v>APAC</v>
      </c>
      <c r="F112" t="str">
        <f>"Q"&amp;ROUNDUP(MONTH(Table1[[#This Row],[Date]])/3,0)&amp;" "&amp;YEAR(Table1[[#This Row],[Date]])</f>
        <v>Q2 2020</v>
      </c>
      <c r="J112" s="2"/>
    </row>
    <row r="113" spans="1:10" x14ac:dyDescent="0.25">
      <c r="A113" s="2" t="s">
        <v>30</v>
      </c>
      <c r="B113" s="2">
        <v>43982</v>
      </c>
      <c r="C113" s="3">
        <v>1275</v>
      </c>
      <c r="D113" t="str">
        <f>INDEX(Table4[],MATCH(Table1[[#This Row],[CLID]],Table4[CLID MID],0),2)</f>
        <v>GEO1002</v>
      </c>
      <c r="E113" t="str">
        <f>INDEX(Table7[[GEO ID]:[GEO NAME]],MATCH(Table1[[#This Row],[GEO ID]],Table7[GEO ID],0),2)</f>
        <v>APAC</v>
      </c>
      <c r="F113" t="str">
        <f>"Q"&amp;ROUNDUP(MONTH(Table1[[#This Row],[Date]])/3,0)&amp;" "&amp;YEAR(Table1[[#This Row],[Date]])</f>
        <v>Q2 2020</v>
      </c>
      <c r="J113" s="2"/>
    </row>
    <row r="114" spans="1:10" x14ac:dyDescent="0.25">
      <c r="A114" s="2" t="s">
        <v>30</v>
      </c>
      <c r="B114" s="2">
        <v>44012</v>
      </c>
      <c r="C114" s="3">
        <v>834</v>
      </c>
      <c r="D114" t="str">
        <f>INDEX(Table4[],MATCH(Table1[[#This Row],[CLID]],Table4[CLID MID],0),2)</f>
        <v>GEO1002</v>
      </c>
      <c r="E114" t="str">
        <f>INDEX(Table7[[GEO ID]:[GEO NAME]],MATCH(Table1[[#This Row],[GEO ID]],Table7[GEO ID],0),2)</f>
        <v>APAC</v>
      </c>
      <c r="F114" t="str">
        <f>"Q"&amp;ROUNDUP(MONTH(Table1[[#This Row],[Date]])/3,0)&amp;" "&amp;YEAR(Table1[[#This Row],[Date]])</f>
        <v>Q2 2020</v>
      </c>
      <c r="J114" s="2"/>
    </row>
    <row r="115" spans="1:10" x14ac:dyDescent="0.25">
      <c r="A115" s="2" t="s">
        <v>30</v>
      </c>
      <c r="B115" s="2">
        <v>44043</v>
      </c>
      <c r="C115" s="3">
        <v>833</v>
      </c>
      <c r="D115" t="str">
        <f>INDEX(Table4[],MATCH(Table1[[#This Row],[CLID]],Table4[CLID MID],0),2)</f>
        <v>GEO1002</v>
      </c>
      <c r="E115" t="str">
        <f>INDEX(Table7[[GEO ID]:[GEO NAME]],MATCH(Table1[[#This Row],[GEO ID]],Table7[GEO ID],0),2)</f>
        <v>APAC</v>
      </c>
      <c r="F115" t="str">
        <f>"Q"&amp;ROUNDUP(MONTH(Table1[[#This Row],[Date]])/3,0)&amp;" "&amp;YEAR(Table1[[#This Row],[Date]])</f>
        <v>Q3 2020</v>
      </c>
      <c r="J115" s="2"/>
    </row>
    <row r="116" spans="1:10" x14ac:dyDescent="0.25">
      <c r="A116" s="2" t="s">
        <v>30</v>
      </c>
      <c r="B116" s="2">
        <v>44074</v>
      </c>
      <c r="C116" s="3">
        <v>610</v>
      </c>
      <c r="D116" t="str">
        <f>INDEX(Table4[],MATCH(Table1[[#This Row],[CLID]],Table4[CLID MID],0),2)</f>
        <v>GEO1002</v>
      </c>
      <c r="E116" t="str">
        <f>INDEX(Table7[[GEO ID]:[GEO NAME]],MATCH(Table1[[#This Row],[GEO ID]],Table7[GEO ID],0),2)</f>
        <v>APAC</v>
      </c>
      <c r="F116" t="str">
        <f>"Q"&amp;ROUNDUP(MONTH(Table1[[#This Row],[Date]])/3,0)&amp;" "&amp;YEAR(Table1[[#This Row],[Date]])</f>
        <v>Q3 2020</v>
      </c>
      <c r="J116" s="2"/>
    </row>
    <row r="117" spans="1:10" x14ac:dyDescent="0.25">
      <c r="A117" s="2" t="s">
        <v>30</v>
      </c>
      <c r="B117" s="2">
        <v>44104</v>
      </c>
      <c r="C117" s="3">
        <v>722</v>
      </c>
      <c r="D117" t="str">
        <f>INDEX(Table4[],MATCH(Table1[[#This Row],[CLID]],Table4[CLID MID],0),2)</f>
        <v>GEO1002</v>
      </c>
      <c r="E117" t="str">
        <f>INDEX(Table7[[GEO ID]:[GEO NAME]],MATCH(Table1[[#This Row],[GEO ID]],Table7[GEO ID],0),2)</f>
        <v>APAC</v>
      </c>
      <c r="F117" t="str">
        <f>"Q"&amp;ROUNDUP(MONTH(Table1[[#This Row],[Date]])/3,0)&amp;" "&amp;YEAR(Table1[[#This Row],[Date]])</f>
        <v>Q3 2020</v>
      </c>
      <c r="J117" s="2"/>
    </row>
    <row r="118" spans="1:10" x14ac:dyDescent="0.25">
      <c r="A118" s="2" t="s">
        <v>30</v>
      </c>
      <c r="B118" s="2">
        <v>44135</v>
      </c>
      <c r="C118" s="3">
        <v>722</v>
      </c>
      <c r="D118" t="str">
        <f>INDEX(Table4[],MATCH(Table1[[#This Row],[CLID]],Table4[CLID MID],0),2)</f>
        <v>GEO1002</v>
      </c>
      <c r="E118" t="str">
        <f>INDEX(Table7[[GEO ID]:[GEO NAME]],MATCH(Table1[[#This Row],[GEO ID]],Table7[GEO ID],0),2)</f>
        <v>APAC</v>
      </c>
      <c r="F118" t="str">
        <f>"Q"&amp;ROUNDUP(MONTH(Table1[[#This Row],[Date]])/3,0)&amp;" "&amp;YEAR(Table1[[#This Row],[Date]])</f>
        <v>Q4 2020</v>
      </c>
      <c r="J118" s="2"/>
    </row>
    <row r="119" spans="1:10" x14ac:dyDescent="0.25">
      <c r="A119" s="2" t="s">
        <v>30</v>
      </c>
      <c r="B119" s="2">
        <v>44165</v>
      </c>
      <c r="C119" s="3">
        <v>939</v>
      </c>
      <c r="D119" t="str">
        <f>INDEX(Table4[],MATCH(Table1[[#This Row],[CLID]],Table4[CLID MID],0),2)</f>
        <v>GEO1002</v>
      </c>
      <c r="E119" t="str">
        <f>INDEX(Table7[[GEO ID]:[GEO NAME]],MATCH(Table1[[#This Row],[GEO ID]],Table7[GEO ID],0),2)</f>
        <v>APAC</v>
      </c>
      <c r="F119" t="str">
        <f>"Q"&amp;ROUNDUP(MONTH(Table1[[#This Row],[Date]])/3,0)&amp;" "&amp;YEAR(Table1[[#This Row],[Date]])</f>
        <v>Q4 2020</v>
      </c>
      <c r="J119" s="2"/>
    </row>
    <row r="120" spans="1:10" x14ac:dyDescent="0.25">
      <c r="A120" s="2" t="s">
        <v>30</v>
      </c>
      <c r="B120" s="2">
        <v>44196</v>
      </c>
      <c r="C120" s="3">
        <v>829</v>
      </c>
      <c r="D120" t="str">
        <f>INDEX(Table4[],MATCH(Table1[[#This Row],[CLID]],Table4[CLID MID],0),2)</f>
        <v>GEO1002</v>
      </c>
      <c r="E120" t="str">
        <f>INDEX(Table7[[GEO ID]:[GEO NAME]],MATCH(Table1[[#This Row],[GEO ID]],Table7[GEO ID],0),2)</f>
        <v>APAC</v>
      </c>
      <c r="F120" t="str">
        <f>"Q"&amp;ROUNDUP(MONTH(Table1[[#This Row],[Date]])/3,0)&amp;" "&amp;YEAR(Table1[[#This Row],[Date]])</f>
        <v>Q4 2020</v>
      </c>
      <c r="J120" s="2"/>
    </row>
    <row r="121" spans="1:10" x14ac:dyDescent="0.25">
      <c r="A121" s="2" t="s">
        <v>30</v>
      </c>
      <c r="B121" s="2">
        <v>44377</v>
      </c>
      <c r="C121" s="3">
        <v>848</v>
      </c>
      <c r="D121" t="str">
        <f>INDEX(Table4[],MATCH(Table1[[#This Row],[CLID]],Table4[CLID MID],0),2)</f>
        <v>GEO1002</v>
      </c>
      <c r="E121" t="str">
        <f>INDEX(Table7[[GEO ID]:[GEO NAME]],MATCH(Table1[[#This Row],[GEO ID]],Table7[GEO ID],0),2)</f>
        <v>APAC</v>
      </c>
      <c r="F121" t="str">
        <f>"Q"&amp;ROUNDUP(MONTH(Table1[[#This Row],[Date]])/3,0)&amp;" "&amp;YEAR(Table1[[#This Row],[Date]])</f>
        <v>Q2 2021</v>
      </c>
      <c r="J121" s="2"/>
    </row>
    <row r="122" spans="1:10" x14ac:dyDescent="0.25">
      <c r="A122" s="2" t="s">
        <v>30</v>
      </c>
      <c r="B122" s="2">
        <v>44347</v>
      </c>
      <c r="C122" s="3">
        <v>1326</v>
      </c>
      <c r="D122" t="str">
        <f>INDEX(Table4[],MATCH(Table1[[#This Row],[CLID]],Table4[CLID MID],0),2)</f>
        <v>GEO1002</v>
      </c>
      <c r="E122" t="str">
        <f>INDEX(Table7[[GEO ID]:[GEO NAME]],MATCH(Table1[[#This Row],[GEO ID]],Table7[GEO ID],0),2)</f>
        <v>APAC</v>
      </c>
      <c r="F122" t="str">
        <f>"Q"&amp;ROUNDUP(MONTH(Table1[[#This Row],[Date]])/3,0)&amp;" "&amp;YEAR(Table1[[#This Row],[Date]])</f>
        <v>Q2 2021</v>
      </c>
      <c r="J122" s="2"/>
    </row>
    <row r="123" spans="1:10" x14ac:dyDescent="0.25">
      <c r="A123" s="2" t="s">
        <v>30</v>
      </c>
      <c r="B123" s="2">
        <v>44316</v>
      </c>
      <c r="C123" s="3">
        <v>1309</v>
      </c>
      <c r="D123" t="str">
        <f>INDEX(Table4[],MATCH(Table1[[#This Row],[CLID]],Table4[CLID MID],0),2)</f>
        <v>GEO1002</v>
      </c>
      <c r="E123" t="str">
        <f>INDEX(Table7[[GEO ID]:[GEO NAME]],MATCH(Table1[[#This Row],[GEO ID]],Table7[GEO ID],0),2)</f>
        <v>APAC</v>
      </c>
      <c r="F123" t="str">
        <f>"Q"&amp;ROUNDUP(MONTH(Table1[[#This Row],[Date]])/3,0)&amp;" "&amp;YEAR(Table1[[#This Row],[Date]])</f>
        <v>Q2 2021</v>
      </c>
      <c r="J123" s="2"/>
    </row>
    <row r="124" spans="1:10" x14ac:dyDescent="0.25">
      <c r="A124" s="2" t="s">
        <v>30</v>
      </c>
      <c r="B124" s="2">
        <v>44286</v>
      </c>
      <c r="C124" s="3">
        <v>1173</v>
      </c>
      <c r="D124" t="str">
        <f>INDEX(Table4[],MATCH(Table1[[#This Row],[CLID]],Table4[CLID MID],0),2)</f>
        <v>GEO1002</v>
      </c>
      <c r="E124" t="str">
        <f>INDEX(Table7[[GEO ID]:[GEO NAME]],MATCH(Table1[[#This Row],[GEO ID]],Table7[GEO ID],0),2)</f>
        <v>APAC</v>
      </c>
      <c r="F124" t="str">
        <f>"Q"&amp;ROUNDUP(MONTH(Table1[[#This Row],[Date]])/3,0)&amp;" "&amp;YEAR(Table1[[#This Row],[Date]])</f>
        <v>Q1 2021</v>
      </c>
      <c r="J124" s="2"/>
    </row>
    <row r="125" spans="1:10" x14ac:dyDescent="0.25">
      <c r="A125" s="2" t="s">
        <v>30</v>
      </c>
      <c r="B125" s="2">
        <v>44255</v>
      </c>
      <c r="C125" s="3">
        <v>935</v>
      </c>
      <c r="D125" t="str">
        <f>INDEX(Table4[],MATCH(Table1[[#This Row],[CLID]],Table4[CLID MID],0),2)</f>
        <v>GEO1002</v>
      </c>
      <c r="E125" t="str">
        <f>INDEX(Table7[[GEO ID]:[GEO NAME]],MATCH(Table1[[#This Row],[GEO ID]],Table7[GEO ID],0),2)</f>
        <v>APAC</v>
      </c>
      <c r="F125" t="str">
        <f>"Q"&amp;ROUNDUP(MONTH(Table1[[#This Row],[Date]])/3,0)&amp;" "&amp;YEAR(Table1[[#This Row],[Date]])</f>
        <v>Q1 2021</v>
      </c>
      <c r="J125" s="2"/>
    </row>
    <row r="126" spans="1:10" x14ac:dyDescent="0.25">
      <c r="A126" s="2" t="s">
        <v>30</v>
      </c>
      <c r="B126" s="2">
        <v>44227</v>
      </c>
      <c r="C126" s="3">
        <v>973</v>
      </c>
      <c r="D126" t="str">
        <f>INDEX(Table4[],MATCH(Table1[[#This Row],[CLID]],Table4[CLID MID],0),2)</f>
        <v>GEO1002</v>
      </c>
      <c r="E126" t="str">
        <f>INDEX(Table7[[GEO ID]:[GEO NAME]],MATCH(Table1[[#This Row],[GEO ID]],Table7[GEO ID],0),2)</f>
        <v>APAC</v>
      </c>
      <c r="F126" t="str">
        <f>"Q"&amp;ROUNDUP(MONTH(Table1[[#This Row],[Date]])/3,0)&amp;" "&amp;YEAR(Table1[[#This Row],[Date]])</f>
        <v>Q1 2021</v>
      </c>
      <c r="J126" s="2"/>
    </row>
    <row r="127" spans="1:10" x14ac:dyDescent="0.25">
      <c r="A127" s="2" t="s">
        <v>6</v>
      </c>
      <c r="B127" s="2">
        <v>43861</v>
      </c>
      <c r="C127" s="3">
        <v>188</v>
      </c>
      <c r="D127" t="str">
        <f>INDEX(Table4[],MATCH(Table1[[#This Row],[CLID]],Table4[CLID MID],0),2)</f>
        <v>GEO1004</v>
      </c>
      <c r="E127" t="str">
        <f>INDEX(Table7[[GEO ID]:[GEO NAME]],MATCH(Table1[[#This Row],[GEO ID]],Table7[GEO ID],0),2)</f>
        <v>LATAM</v>
      </c>
      <c r="F127" t="str">
        <f>"Q"&amp;ROUNDUP(MONTH(Table1[[#This Row],[Date]])/3,0)&amp;" "&amp;YEAR(Table1[[#This Row],[Date]])</f>
        <v>Q1 2020</v>
      </c>
      <c r="J127" s="2"/>
    </row>
    <row r="128" spans="1:10" x14ac:dyDescent="0.25">
      <c r="A128" s="2" t="s">
        <v>6</v>
      </c>
      <c r="B128" s="2">
        <v>43890</v>
      </c>
      <c r="C128" s="3">
        <v>168</v>
      </c>
      <c r="D128" t="str">
        <f>INDEX(Table4[],MATCH(Table1[[#This Row],[CLID]],Table4[CLID MID],0),2)</f>
        <v>GEO1004</v>
      </c>
      <c r="E128" t="str">
        <f>INDEX(Table7[[GEO ID]:[GEO NAME]],MATCH(Table1[[#This Row],[GEO ID]],Table7[GEO ID],0),2)</f>
        <v>LATAM</v>
      </c>
      <c r="F128" t="str">
        <f>"Q"&amp;ROUNDUP(MONTH(Table1[[#This Row],[Date]])/3,0)&amp;" "&amp;YEAR(Table1[[#This Row],[Date]])</f>
        <v>Q1 2020</v>
      </c>
      <c r="J128" s="2"/>
    </row>
    <row r="129" spans="1:10" x14ac:dyDescent="0.25">
      <c r="A129" s="2" t="s">
        <v>6</v>
      </c>
      <c r="B129" s="2">
        <v>43921</v>
      </c>
      <c r="C129" s="3">
        <v>226</v>
      </c>
      <c r="D129" t="str">
        <f>INDEX(Table4[],MATCH(Table1[[#This Row],[CLID]],Table4[CLID MID],0),2)</f>
        <v>GEO1004</v>
      </c>
      <c r="E129" t="str">
        <f>INDEX(Table7[[GEO ID]:[GEO NAME]],MATCH(Table1[[#This Row],[GEO ID]],Table7[GEO ID],0),2)</f>
        <v>LATAM</v>
      </c>
      <c r="F129" t="str">
        <f>"Q"&amp;ROUNDUP(MONTH(Table1[[#This Row],[Date]])/3,0)&amp;" "&amp;YEAR(Table1[[#This Row],[Date]])</f>
        <v>Q1 2020</v>
      </c>
      <c r="J129" s="2"/>
    </row>
    <row r="130" spans="1:10" x14ac:dyDescent="0.25">
      <c r="A130" s="2" t="s">
        <v>6</v>
      </c>
      <c r="B130" s="2">
        <v>43951</v>
      </c>
      <c r="C130" s="3">
        <v>223</v>
      </c>
      <c r="D130" t="str">
        <f>INDEX(Table4[],MATCH(Table1[[#This Row],[CLID]],Table4[CLID MID],0),2)</f>
        <v>GEO1004</v>
      </c>
      <c r="E130" t="str">
        <f>INDEX(Table7[[GEO ID]:[GEO NAME]],MATCH(Table1[[#This Row],[GEO ID]],Table7[GEO ID],0),2)</f>
        <v>LATAM</v>
      </c>
      <c r="F130" t="str">
        <f>"Q"&amp;ROUNDUP(MONTH(Table1[[#This Row],[Date]])/3,0)&amp;" "&amp;YEAR(Table1[[#This Row],[Date]])</f>
        <v>Q2 2020</v>
      </c>
      <c r="J130" s="2"/>
    </row>
    <row r="131" spans="1:10" x14ac:dyDescent="0.25">
      <c r="A131" s="2" t="s">
        <v>6</v>
      </c>
      <c r="B131" s="2">
        <v>43982</v>
      </c>
      <c r="C131" s="3">
        <v>247</v>
      </c>
      <c r="D131" t="str">
        <f>INDEX(Table4[],MATCH(Table1[[#This Row],[CLID]],Table4[CLID MID],0),2)</f>
        <v>GEO1004</v>
      </c>
      <c r="E131" t="str">
        <f>INDEX(Table7[[GEO ID]:[GEO NAME]],MATCH(Table1[[#This Row],[GEO ID]],Table7[GEO ID],0),2)</f>
        <v>LATAM</v>
      </c>
      <c r="F131" t="str">
        <f>"Q"&amp;ROUNDUP(MONTH(Table1[[#This Row],[Date]])/3,0)&amp;" "&amp;YEAR(Table1[[#This Row],[Date]])</f>
        <v>Q2 2020</v>
      </c>
      <c r="J131" s="2"/>
    </row>
    <row r="132" spans="1:10" x14ac:dyDescent="0.25">
      <c r="A132" s="2" t="s">
        <v>6</v>
      </c>
      <c r="B132" s="2">
        <v>44012</v>
      </c>
      <c r="C132" s="3">
        <v>142</v>
      </c>
      <c r="D132" t="str">
        <f>INDEX(Table4[],MATCH(Table1[[#This Row],[CLID]],Table4[CLID MID],0),2)</f>
        <v>GEO1004</v>
      </c>
      <c r="E132" t="str">
        <f>INDEX(Table7[[GEO ID]:[GEO NAME]],MATCH(Table1[[#This Row],[GEO ID]],Table7[GEO ID],0),2)</f>
        <v>LATAM</v>
      </c>
      <c r="F132" t="str">
        <f>"Q"&amp;ROUNDUP(MONTH(Table1[[#This Row],[Date]])/3,0)&amp;" "&amp;YEAR(Table1[[#This Row],[Date]])</f>
        <v>Q2 2020</v>
      </c>
      <c r="J132" s="2"/>
    </row>
    <row r="133" spans="1:10" x14ac:dyDescent="0.25">
      <c r="A133" s="2" t="s">
        <v>6</v>
      </c>
      <c r="B133" s="2">
        <v>44043</v>
      </c>
      <c r="C133" s="3">
        <v>163</v>
      </c>
      <c r="D133" t="str">
        <f>INDEX(Table4[],MATCH(Table1[[#This Row],[CLID]],Table4[CLID MID],0),2)</f>
        <v>GEO1004</v>
      </c>
      <c r="E133" t="str">
        <f>INDEX(Table7[[GEO ID]:[GEO NAME]],MATCH(Table1[[#This Row],[GEO ID]],Table7[GEO ID],0),2)</f>
        <v>LATAM</v>
      </c>
      <c r="F133" t="str">
        <f>"Q"&amp;ROUNDUP(MONTH(Table1[[#This Row],[Date]])/3,0)&amp;" "&amp;YEAR(Table1[[#This Row],[Date]])</f>
        <v>Q3 2020</v>
      </c>
      <c r="J133" s="2"/>
    </row>
    <row r="134" spans="1:10" x14ac:dyDescent="0.25">
      <c r="A134" s="2" t="s">
        <v>6</v>
      </c>
      <c r="B134" s="2">
        <v>44074</v>
      </c>
      <c r="C134" s="3">
        <v>101</v>
      </c>
      <c r="D134" t="str">
        <f>INDEX(Table4[],MATCH(Table1[[#This Row],[CLID]],Table4[CLID MID],0),2)</f>
        <v>GEO1004</v>
      </c>
      <c r="E134" t="str">
        <f>INDEX(Table7[[GEO ID]:[GEO NAME]],MATCH(Table1[[#This Row],[GEO ID]],Table7[GEO ID],0),2)</f>
        <v>LATAM</v>
      </c>
      <c r="F134" t="str">
        <f>"Q"&amp;ROUNDUP(MONTH(Table1[[#This Row],[Date]])/3,0)&amp;" "&amp;YEAR(Table1[[#This Row],[Date]])</f>
        <v>Q3 2020</v>
      </c>
      <c r="J134" s="2"/>
    </row>
    <row r="135" spans="1:10" x14ac:dyDescent="0.25">
      <c r="A135" s="2" t="s">
        <v>6</v>
      </c>
      <c r="B135" s="2">
        <v>44104</v>
      </c>
      <c r="C135" s="3">
        <v>142</v>
      </c>
      <c r="D135" t="str">
        <f>INDEX(Table4[],MATCH(Table1[[#This Row],[CLID]],Table4[CLID MID],0),2)</f>
        <v>GEO1004</v>
      </c>
      <c r="E135" t="str">
        <f>INDEX(Table7[[GEO ID]:[GEO NAME]],MATCH(Table1[[#This Row],[GEO ID]],Table7[GEO ID],0),2)</f>
        <v>LATAM</v>
      </c>
      <c r="F135" t="str">
        <f>"Q"&amp;ROUNDUP(MONTH(Table1[[#This Row],[Date]])/3,0)&amp;" "&amp;YEAR(Table1[[#This Row],[Date]])</f>
        <v>Q3 2020</v>
      </c>
      <c r="J135" s="2"/>
    </row>
    <row r="136" spans="1:10" x14ac:dyDescent="0.25">
      <c r="A136" s="2" t="s">
        <v>6</v>
      </c>
      <c r="B136" s="2">
        <v>44135</v>
      </c>
      <c r="C136" s="3">
        <v>123</v>
      </c>
      <c r="D136" t="str">
        <f>INDEX(Table4[],MATCH(Table1[[#This Row],[CLID]],Table4[CLID MID],0),2)</f>
        <v>GEO1004</v>
      </c>
      <c r="E136" t="str">
        <f>INDEX(Table7[[GEO ID]:[GEO NAME]],MATCH(Table1[[#This Row],[GEO ID]],Table7[GEO ID],0),2)</f>
        <v>LATAM</v>
      </c>
      <c r="F136" t="str">
        <f>"Q"&amp;ROUNDUP(MONTH(Table1[[#This Row],[Date]])/3,0)&amp;" "&amp;YEAR(Table1[[#This Row],[Date]])</f>
        <v>Q4 2020</v>
      </c>
      <c r="J136" s="2"/>
    </row>
    <row r="137" spans="1:10" x14ac:dyDescent="0.25">
      <c r="A137" s="2" t="s">
        <v>6</v>
      </c>
      <c r="B137" s="2">
        <v>44165</v>
      </c>
      <c r="C137" s="3">
        <v>183</v>
      </c>
      <c r="D137" t="str">
        <f>INDEX(Table4[],MATCH(Table1[[#This Row],[CLID]],Table4[CLID MID],0),2)</f>
        <v>GEO1004</v>
      </c>
      <c r="E137" t="str">
        <f>INDEX(Table7[[GEO ID]:[GEO NAME]],MATCH(Table1[[#This Row],[GEO ID]],Table7[GEO ID],0),2)</f>
        <v>LATAM</v>
      </c>
      <c r="F137" t="str">
        <f>"Q"&amp;ROUNDUP(MONTH(Table1[[#This Row],[Date]])/3,0)&amp;" "&amp;YEAR(Table1[[#This Row],[Date]])</f>
        <v>Q4 2020</v>
      </c>
      <c r="J137" s="2"/>
    </row>
    <row r="138" spans="1:10" x14ac:dyDescent="0.25">
      <c r="A138" s="2" t="s">
        <v>6</v>
      </c>
      <c r="B138" s="2">
        <v>44196</v>
      </c>
      <c r="C138" s="3">
        <v>144</v>
      </c>
      <c r="D138" t="str">
        <f>INDEX(Table4[],MATCH(Table1[[#This Row],[CLID]],Table4[CLID MID],0),2)</f>
        <v>GEO1004</v>
      </c>
      <c r="E138" t="str">
        <f>INDEX(Table7[[GEO ID]:[GEO NAME]],MATCH(Table1[[#This Row],[GEO ID]],Table7[GEO ID],0),2)</f>
        <v>LATAM</v>
      </c>
      <c r="F138" t="str">
        <f>"Q"&amp;ROUNDUP(MONTH(Table1[[#This Row],[Date]])/3,0)&amp;" "&amp;YEAR(Table1[[#This Row],[Date]])</f>
        <v>Q4 2020</v>
      </c>
      <c r="J138" s="2"/>
    </row>
    <row r="139" spans="1:10" x14ac:dyDescent="0.25">
      <c r="A139" s="2" t="s">
        <v>6</v>
      </c>
      <c r="B139" s="2">
        <v>44377</v>
      </c>
      <c r="C139" s="3">
        <v>145</v>
      </c>
      <c r="D139" t="str">
        <f>INDEX(Table4[],MATCH(Table1[[#This Row],[CLID]],Table4[CLID MID],0),2)</f>
        <v>GEO1004</v>
      </c>
      <c r="E139" t="str">
        <f>INDEX(Table7[[GEO ID]:[GEO NAME]],MATCH(Table1[[#This Row],[GEO ID]],Table7[GEO ID],0),2)</f>
        <v>LATAM</v>
      </c>
      <c r="F139" t="str">
        <f>"Q"&amp;ROUNDUP(MONTH(Table1[[#This Row],[Date]])/3,0)&amp;" "&amp;YEAR(Table1[[#This Row],[Date]])</f>
        <v>Q2 2021</v>
      </c>
      <c r="J139" s="2"/>
    </row>
    <row r="140" spans="1:10" x14ac:dyDescent="0.25">
      <c r="A140" s="2" t="s">
        <v>6</v>
      </c>
      <c r="B140" s="2">
        <v>44347</v>
      </c>
      <c r="C140" s="3">
        <v>244</v>
      </c>
      <c r="D140" t="str">
        <f>INDEX(Table4[],MATCH(Table1[[#This Row],[CLID]],Table4[CLID MID],0),2)</f>
        <v>GEO1004</v>
      </c>
      <c r="E140" t="str">
        <f>INDEX(Table7[[GEO ID]:[GEO NAME]],MATCH(Table1[[#This Row],[GEO ID]],Table7[GEO ID],0),2)</f>
        <v>LATAM</v>
      </c>
      <c r="F140" t="str">
        <f>"Q"&amp;ROUNDUP(MONTH(Table1[[#This Row],[Date]])/3,0)&amp;" "&amp;YEAR(Table1[[#This Row],[Date]])</f>
        <v>Q2 2021</v>
      </c>
      <c r="J140" s="2"/>
    </row>
    <row r="141" spans="1:10" x14ac:dyDescent="0.25">
      <c r="A141" s="2" t="s">
        <v>6</v>
      </c>
      <c r="B141" s="2">
        <v>44316</v>
      </c>
      <c r="C141" s="3">
        <v>226</v>
      </c>
      <c r="D141" t="str">
        <f>INDEX(Table4[],MATCH(Table1[[#This Row],[CLID]],Table4[CLID MID],0),2)</f>
        <v>GEO1004</v>
      </c>
      <c r="E141" t="str">
        <f>INDEX(Table7[[GEO ID]:[GEO NAME]],MATCH(Table1[[#This Row],[GEO ID]],Table7[GEO ID],0),2)</f>
        <v>LATAM</v>
      </c>
      <c r="F141" t="str">
        <f>"Q"&amp;ROUNDUP(MONTH(Table1[[#This Row],[Date]])/3,0)&amp;" "&amp;YEAR(Table1[[#This Row],[Date]])</f>
        <v>Q2 2021</v>
      </c>
      <c r="J141" s="2"/>
    </row>
    <row r="142" spans="1:10" x14ac:dyDescent="0.25">
      <c r="A142" s="2" t="s">
        <v>6</v>
      </c>
      <c r="B142" s="2">
        <v>44286</v>
      </c>
      <c r="C142" s="3">
        <v>227</v>
      </c>
      <c r="D142" t="str">
        <f>INDEX(Table4[],MATCH(Table1[[#This Row],[CLID]],Table4[CLID MID],0),2)</f>
        <v>GEO1004</v>
      </c>
      <c r="E142" t="str">
        <f>INDEX(Table7[[GEO ID]:[GEO NAME]],MATCH(Table1[[#This Row],[GEO ID]],Table7[GEO ID],0),2)</f>
        <v>LATAM</v>
      </c>
      <c r="F142" t="str">
        <f>"Q"&amp;ROUNDUP(MONTH(Table1[[#This Row],[Date]])/3,0)&amp;" "&amp;YEAR(Table1[[#This Row],[Date]])</f>
        <v>Q1 2021</v>
      </c>
      <c r="J142" s="2"/>
    </row>
    <row r="143" spans="1:10" x14ac:dyDescent="0.25">
      <c r="A143" s="2" t="s">
        <v>6</v>
      </c>
      <c r="B143" s="2">
        <v>44255</v>
      </c>
      <c r="C143" s="3">
        <v>172</v>
      </c>
      <c r="D143" t="str">
        <f>INDEX(Table4[],MATCH(Table1[[#This Row],[CLID]],Table4[CLID MID],0),2)</f>
        <v>GEO1004</v>
      </c>
      <c r="E143" t="str">
        <f>INDEX(Table7[[GEO ID]:[GEO NAME]],MATCH(Table1[[#This Row],[GEO ID]],Table7[GEO ID],0),2)</f>
        <v>LATAM</v>
      </c>
      <c r="F143" t="str">
        <f>"Q"&amp;ROUNDUP(MONTH(Table1[[#This Row],[Date]])/3,0)&amp;" "&amp;YEAR(Table1[[#This Row],[Date]])</f>
        <v>Q1 2021</v>
      </c>
      <c r="J143" s="2"/>
    </row>
    <row r="144" spans="1:10" x14ac:dyDescent="0.25">
      <c r="A144" s="2" t="s">
        <v>6</v>
      </c>
      <c r="B144" s="2">
        <v>44227</v>
      </c>
      <c r="C144" s="3">
        <v>190</v>
      </c>
      <c r="D144" t="str">
        <f>INDEX(Table4[],MATCH(Table1[[#This Row],[CLID]],Table4[CLID MID],0),2)</f>
        <v>GEO1004</v>
      </c>
      <c r="E144" t="str">
        <f>INDEX(Table7[[GEO ID]:[GEO NAME]],MATCH(Table1[[#This Row],[GEO ID]],Table7[GEO ID],0),2)</f>
        <v>LATAM</v>
      </c>
      <c r="F144" t="str">
        <f>"Q"&amp;ROUNDUP(MONTH(Table1[[#This Row],[Date]])/3,0)&amp;" "&amp;YEAR(Table1[[#This Row],[Date]])</f>
        <v>Q1 2021</v>
      </c>
      <c r="J144" s="2"/>
    </row>
    <row r="145" spans="1:10" x14ac:dyDescent="0.25">
      <c r="A145" s="2" t="s">
        <v>15</v>
      </c>
      <c r="B145" s="2">
        <v>43861</v>
      </c>
      <c r="C145" s="3">
        <v>391</v>
      </c>
      <c r="D145" t="str">
        <f>INDEX(Table4[],MATCH(Table1[[#This Row],[CLID]],Table4[CLID MID],0),2)</f>
        <v>GEO1003</v>
      </c>
      <c r="E145" t="str">
        <f>INDEX(Table7[[GEO ID]:[GEO NAME]],MATCH(Table1[[#This Row],[GEO ID]],Table7[GEO ID],0),2)</f>
        <v>EMEA</v>
      </c>
      <c r="F145" t="str">
        <f>"Q"&amp;ROUNDUP(MONTH(Table1[[#This Row],[Date]])/3,0)&amp;" "&amp;YEAR(Table1[[#This Row],[Date]])</f>
        <v>Q1 2020</v>
      </c>
      <c r="J145" s="2"/>
    </row>
    <row r="146" spans="1:10" x14ac:dyDescent="0.25">
      <c r="A146" s="2" t="s">
        <v>15</v>
      </c>
      <c r="B146" s="2">
        <v>43890</v>
      </c>
      <c r="C146" s="3">
        <v>553</v>
      </c>
      <c r="D146" t="str">
        <f>INDEX(Table4[],MATCH(Table1[[#This Row],[CLID]],Table4[CLID MID],0),2)</f>
        <v>GEO1003</v>
      </c>
      <c r="E146" t="str">
        <f>INDEX(Table7[[GEO ID]:[GEO NAME]],MATCH(Table1[[#This Row],[GEO ID]],Table7[GEO ID],0),2)</f>
        <v>EMEA</v>
      </c>
      <c r="F146" t="str">
        <f>"Q"&amp;ROUNDUP(MONTH(Table1[[#This Row],[Date]])/3,0)&amp;" "&amp;YEAR(Table1[[#This Row],[Date]])</f>
        <v>Q1 2020</v>
      </c>
      <c r="J146" s="2"/>
    </row>
    <row r="147" spans="1:10" x14ac:dyDescent="0.25">
      <c r="A147" s="2" t="s">
        <v>15</v>
      </c>
      <c r="B147" s="2">
        <v>43921</v>
      </c>
      <c r="C147" s="3">
        <v>498</v>
      </c>
      <c r="D147" t="str">
        <f>INDEX(Table4[],MATCH(Table1[[#This Row],[CLID]],Table4[CLID MID],0),2)</f>
        <v>GEO1003</v>
      </c>
      <c r="E147" t="str">
        <f>INDEX(Table7[[GEO ID]:[GEO NAME]],MATCH(Table1[[#This Row],[GEO ID]],Table7[GEO ID],0),2)</f>
        <v>EMEA</v>
      </c>
      <c r="F147" t="str">
        <f>"Q"&amp;ROUNDUP(MONTH(Table1[[#This Row],[Date]])/3,0)&amp;" "&amp;YEAR(Table1[[#This Row],[Date]])</f>
        <v>Q1 2020</v>
      </c>
      <c r="J147" s="2"/>
    </row>
    <row r="148" spans="1:10" x14ac:dyDescent="0.25">
      <c r="A148" s="2" t="s">
        <v>15</v>
      </c>
      <c r="B148" s="2">
        <v>43951</v>
      </c>
      <c r="C148" s="3">
        <v>719</v>
      </c>
      <c r="D148" t="str">
        <f>INDEX(Table4[],MATCH(Table1[[#This Row],[CLID]],Table4[CLID MID],0),2)</f>
        <v>GEO1003</v>
      </c>
      <c r="E148" t="str">
        <f>INDEX(Table7[[GEO ID]:[GEO NAME]],MATCH(Table1[[#This Row],[GEO ID]],Table7[GEO ID],0),2)</f>
        <v>EMEA</v>
      </c>
      <c r="F148" t="str">
        <f>"Q"&amp;ROUNDUP(MONTH(Table1[[#This Row],[Date]])/3,0)&amp;" "&amp;YEAR(Table1[[#This Row],[Date]])</f>
        <v>Q2 2020</v>
      </c>
      <c r="J148" s="2"/>
    </row>
    <row r="149" spans="1:10" x14ac:dyDescent="0.25">
      <c r="A149" s="2" t="s">
        <v>15</v>
      </c>
      <c r="B149" s="2">
        <v>43982</v>
      </c>
      <c r="C149" s="3">
        <v>555</v>
      </c>
      <c r="D149" t="str">
        <f>INDEX(Table4[],MATCH(Table1[[#This Row],[CLID]],Table4[CLID MID],0),2)</f>
        <v>GEO1003</v>
      </c>
      <c r="E149" t="str">
        <f>INDEX(Table7[[GEO ID]:[GEO NAME]],MATCH(Table1[[#This Row],[GEO ID]],Table7[GEO ID],0),2)</f>
        <v>EMEA</v>
      </c>
      <c r="F149" t="str">
        <f>"Q"&amp;ROUNDUP(MONTH(Table1[[#This Row],[Date]])/3,0)&amp;" "&amp;YEAR(Table1[[#This Row],[Date]])</f>
        <v>Q2 2020</v>
      </c>
      <c r="J149" s="2"/>
    </row>
    <row r="150" spans="1:10" x14ac:dyDescent="0.25">
      <c r="A150" s="2" t="s">
        <v>15</v>
      </c>
      <c r="B150" s="2">
        <v>44012</v>
      </c>
      <c r="C150" s="3">
        <v>499</v>
      </c>
      <c r="D150" t="str">
        <f>INDEX(Table4[],MATCH(Table1[[#This Row],[CLID]],Table4[CLID MID],0),2)</f>
        <v>GEO1003</v>
      </c>
      <c r="E150" t="str">
        <f>INDEX(Table7[[GEO ID]:[GEO NAME]],MATCH(Table1[[#This Row],[GEO ID]],Table7[GEO ID],0),2)</f>
        <v>EMEA</v>
      </c>
      <c r="F150" t="str">
        <f>"Q"&amp;ROUNDUP(MONTH(Table1[[#This Row],[Date]])/3,0)&amp;" "&amp;YEAR(Table1[[#This Row],[Date]])</f>
        <v>Q2 2020</v>
      </c>
      <c r="J150" s="2"/>
    </row>
    <row r="151" spans="1:10" x14ac:dyDescent="0.25">
      <c r="A151" s="2" t="s">
        <v>15</v>
      </c>
      <c r="B151" s="2">
        <v>44043</v>
      </c>
      <c r="C151" s="3">
        <v>338</v>
      </c>
      <c r="D151" t="str">
        <f>INDEX(Table4[],MATCH(Table1[[#This Row],[CLID]],Table4[CLID MID],0),2)</f>
        <v>GEO1003</v>
      </c>
      <c r="E151" t="str">
        <f>INDEX(Table7[[GEO ID]:[GEO NAME]],MATCH(Table1[[#This Row],[GEO ID]],Table7[GEO ID],0),2)</f>
        <v>EMEA</v>
      </c>
      <c r="F151" t="str">
        <f>"Q"&amp;ROUNDUP(MONTH(Table1[[#This Row],[Date]])/3,0)&amp;" "&amp;YEAR(Table1[[#This Row],[Date]])</f>
        <v>Q3 2020</v>
      </c>
      <c r="J151" s="2"/>
    </row>
    <row r="152" spans="1:10" x14ac:dyDescent="0.25">
      <c r="A152" s="2" t="s">
        <v>15</v>
      </c>
      <c r="B152" s="2">
        <v>44074</v>
      </c>
      <c r="C152" s="3">
        <v>391</v>
      </c>
      <c r="D152" t="str">
        <f>INDEX(Table4[],MATCH(Table1[[#This Row],[CLID]],Table4[CLID MID],0),2)</f>
        <v>GEO1003</v>
      </c>
      <c r="E152" t="str">
        <f>INDEX(Table7[[GEO ID]:[GEO NAME]],MATCH(Table1[[#This Row],[GEO ID]],Table7[GEO ID],0),2)</f>
        <v>EMEA</v>
      </c>
      <c r="F152" t="str">
        <f>"Q"&amp;ROUNDUP(MONTH(Table1[[#This Row],[Date]])/3,0)&amp;" "&amp;YEAR(Table1[[#This Row],[Date]])</f>
        <v>Q3 2020</v>
      </c>
      <c r="J152" s="2"/>
    </row>
    <row r="153" spans="1:10" x14ac:dyDescent="0.25">
      <c r="A153" s="2" t="s">
        <v>15</v>
      </c>
      <c r="B153" s="2">
        <v>44104</v>
      </c>
      <c r="C153" s="3">
        <v>279</v>
      </c>
      <c r="D153" t="str">
        <f>INDEX(Table4[],MATCH(Table1[[#This Row],[CLID]],Table4[CLID MID],0),2)</f>
        <v>GEO1003</v>
      </c>
      <c r="E153" t="str">
        <f>INDEX(Table7[[GEO ID]:[GEO NAME]],MATCH(Table1[[#This Row],[GEO ID]],Table7[GEO ID],0),2)</f>
        <v>EMEA</v>
      </c>
      <c r="F153" t="str">
        <f>"Q"&amp;ROUNDUP(MONTH(Table1[[#This Row],[Date]])/3,0)&amp;" "&amp;YEAR(Table1[[#This Row],[Date]])</f>
        <v>Q3 2020</v>
      </c>
      <c r="J153" s="2"/>
    </row>
    <row r="154" spans="1:10" x14ac:dyDescent="0.25">
      <c r="A154" s="2" t="s">
        <v>15</v>
      </c>
      <c r="B154" s="2">
        <v>44135</v>
      </c>
      <c r="C154" s="3">
        <v>447</v>
      </c>
      <c r="D154" t="str">
        <f>INDEX(Table4[],MATCH(Table1[[#This Row],[CLID]],Table4[CLID MID],0),2)</f>
        <v>GEO1003</v>
      </c>
      <c r="E154" t="str">
        <f>INDEX(Table7[[GEO ID]:[GEO NAME]],MATCH(Table1[[#This Row],[GEO ID]],Table7[GEO ID],0),2)</f>
        <v>EMEA</v>
      </c>
      <c r="F154" t="str">
        <f>"Q"&amp;ROUNDUP(MONTH(Table1[[#This Row],[Date]])/3,0)&amp;" "&amp;YEAR(Table1[[#This Row],[Date]])</f>
        <v>Q4 2020</v>
      </c>
      <c r="J154" s="2"/>
    </row>
    <row r="155" spans="1:10" x14ac:dyDescent="0.25">
      <c r="A155" s="2" t="s">
        <v>15</v>
      </c>
      <c r="B155" s="2">
        <v>44165</v>
      </c>
      <c r="C155" s="3">
        <v>390</v>
      </c>
      <c r="D155" t="str">
        <f>INDEX(Table4[],MATCH(Table1[[#This Row],[CLID]],Table4[CLID MID],0),2)</f>
        <v>GEO1003</v>
      </c>
      <c r="E155" t="str">
        <f>INDEX(Table7[[GEO ID]:[GEO NAME]],MATCH(Table1[[#This Row],[GEO ID]],Table7[GEO ID],0),2)</f>
        <v>EMEA</v>
      </c>
      <c r="F155" t="str">
        <f>"Q"&amp;ROUNDUP(MONTH(Table1[[#This Row],[Date]])/3,0)&amp;" "&amp;YEAR(Table1[[#This Row],[Date]])</f>
        <v>Q4 2020</v>
      </c>
      <c r="J155" s="2"/>
    </row>
    <row r="156" spans="1:10" x14ac:dyDescent="0.25">
      <c r="A156" s="2" t="s">
        <v>15</v>
      </c>
      <c r="B156" s="2">
        <v>44196</v>
      </c>
      <c r="C156" s="3">
        <v>500</v>
      </c>
      <c r="D156" t="str">
        <f>INDEX(Table4[],MATCH(Table1[[#This Row],[CLID]],Table4[CLID MID],0),2)</f>
        <v>GEO1003</v>
      </c>
      <c r="E156" t="str">
        <f>INDEX(Table7[[GEO ID]:[GEO NAME]],MATCH(Table1[[#This Row],[GEO ID]],Table7[GEO ID],0),2)</f>
        <v>EMEA</v>
      </c>
      <c r="F156" t="str">
        <f>"Q"&amp;ROUNDUP(MONTH(Table1[[#This Row],[Date]])/3,0)&amp;" "&amp;YEAR(Table1[[#This Row],[Date]])</f>
        <v>Q4 2020</v>
      </c>
      <c r="J156" s="2"/>
    </row>
    <row r="157" spans="1:10" x14ac:dyDescent="0.25">
      <c r="A157" s="2" t="s">
        <v>15</v>
      </c>
      <c r="B157" s="2">
        <v>44377</v>
      </c>
      <c r="C157" s="3">
        <v>505</v>
      </c>
      <c r="D157" t="str">
        <f>INDEX(Table4[],MATCH(Table1[[#This Row],[CLID]],Table4[CLID MID],0),2)</f>
        <v>GEO1003</v>
      </c>
      <c r="E157" t="str">
        <f>INDEX(Table7[[GEO ID]:[GEO NAME]],MATCH(Table1[[#This Row],[GEO ID]],Table7[GEO ID],0),2)</f>
        <v>EMEA</v>
      </c>
      <c r="F157" t="str">
        <f>"Q"&amp;ROUNDUP(MONTH(Table1[[#This Row],[Date]])/3,0)&amp;" "&amp;YEAR(Table1[[#This Row],[Date]])</f>
        <v>Q2 2021</v>
      </c>
      <c r="J157" s="2"/>
    </row>
    <row r="158" spans="1:10" x14ac:dyDescent="0.25">
      <c r="A158" s="2" t="s">
        <v>15</v>
      </c>
      <c r="B158" s="2">
        <v>44347</v>
      </c>
      <c r="C158" s="3">
        <v>574</v>
      </c>
      <c r="D158" t="str">
        <f>INDEX(Table4[],MATCH(Table1[[#This Row],[CLID]],Table4[CLID MID],0),2)</f>
        <v>GEO1003</v>
      </c>
      <c r="E158" t="str">
        <f>INDEX(Table7[[GEO ID]:[GEO NAME]],MATCH(Table1[[#This Row],[GEO ID]],Table7[GEO ID],0),2)</f>
        <v>EMEA</v>
      </c>
      <c r="F158" t="str">
        <f>"Q"&amp;ROUNDUP(MONTH(Table1[[#This Row],[Date]])/3,0)&amp;" "&amp;YEAR(Table1[[#This Row],[Date]])</f>
        <v>Q2 2021</v>
      </c>
      <c r="J158" s="2"/>
    </row>
    <row r="159" spans="1:10" x14ac:dyDescent="0.25">
      <c r="A159" s="2" t="s">
        <v>15</v>
      </c>
      <c r="B159" s="2">
        <v>44316</v>
      </c>
      <c r="C159" s="3">
        <v>747</v>
      </c>
      <c r="D159" t="str">
        <f>INDEX(Table4[],MATCH(Table1[[#This Row],[CLID]],Table4[CLID MID],0),2)</f>
        <v>GEO1003</v>
      </c>
      <c r="E159" t="str">
        <f>INDEX(Table7[[GEO ID]:[GEO NAME]],MATCH(Table1[[#This Row],[GEO ID]],Table7[GEO ID],0),2)</f>
        <v>EMEA</v>
      </c>
      <c r="F159" t="str">
        <f>"Q"&amp;ROUNDUP(MONTH(Table1[[#This Row],[Date]])/3,0)&amp;" "&amp;YEAR(Table1[[#This Row],[Date]])</f>
        <v>Q2 2021</v>
      </c>
      <c r="J159" s="2"/>
    </row>
    <row r="160" spans="1:10" x14ac:dyDescent="0.25">
      <c r="A160" s="2" t="s">
        <v>15</v>
      </c>
      <c r="B160" s="2">
        <v>44286</v>
      </c>
      <c r="C160" s="3">
        <v>515</v>
      </c>
      <c r="D160" t="str">
        <f>INDEX(Table4[],MATCH(Table1[[#This Row],[CLID]],Table4[CLID MID],0),2)</f>
        <v>GEO1003</v>
      </c>
      <c r="E160" t="str">
        <f>INDEX(Table7[[GEO ID]:[GEO NAME]],MATCH(Table1[[#This Row],[GEO ID]],Table7[GEO ID],0),2)</f>
        <v>EMEA</v>
      </c>
      <c r="F160" t="str">
        <f>"Q"&amp;ROUNDUP(MONTH(Table1[[#This Row],[Date]])/3,0)&amp;" "&amp;YEAR(Table1[[#This Row],[Date]])</f>
        <v>Q1 2021</v>
      </c>
      <c r="J160" s="2"/>
    </row>
    <row r="161" spans="1:10" x14ac:dyDescent="0.25">
      <c r="A161" s="2" t="s">
        <v>15</v>
      </c>
      <c r="B161" s="2">
        <v>44255</v>
      </c>
      <c r="C161" s="3">
        <v>564</v>
      </c>
      <c r="D161" t="str">
        <f>INDEX(Table4[],MATCH(Table1[[#This Row],[CLID]],Table4[CLID MID],0),2)</f>
        <v>GEO1003</v>
      </c>
      <c r="E161" t="str">
        <f>INDEX(Table7[[GEO ID]:[GEO NAME]],MATCH(Table1[[#This Row],[GEO ID]],Table7[GEO ID],0),2)</f>
        <v>EMEA</v>
      </c>
      <c r="F161" t="str">
        <f>"Q"&amp;ROUNDUP(MONTH(Table1[[#This Row],[Date]])/3,0)&amp;" "&amp;YEAR(Table1[[#This Row],[Date]])</f>
        <v>Q1 2021</v>
      </c>
      <c r="J161" s="2"/>
    </row>
    <row r="162" spans="1:10" x14ac:dyDescent="0.25">
      <c r="A162" s="2" t="s">
        <v>15</v>
      </c>
      <c r="B162" s="2">
        <v>44227</v>
      </c>
      <c r="C162" s="3">
        <v>404</v>
      </c>
      <c r="D162" t="str">
        <f>INDEX(Table4[],MATCH(Table1[[#This Row],[CLID]],Table4[CLID MID],0),2)</f>
        <v>GEO1003</v>
      </c>
      <c r="E162" t="str">
        <f>INDEX(Table7[[GEO ID]:[GEO NAME]],MATCH(Table1[[#This Row],[GEO ID]],Table7[GEO ID],0),2)</f>
        <v>EMEA</v>
      </c>
      <c r="F162" t="str">
        <f>"Q"&amp;ROUNDUP(MONTH(Table1[[#This Row],[Date]])/3,0)&amp;" "&amp;YEAR(Table1[[#This Row],[Date]])</f>
        <v>Q1 2021</v>
      </c>
      <c r="J162" s="2"/>
    </row>
    <row r="163" spans="1:10" x14ac:dyDescent="0.25">
      <c r="A163" s="2" t="s">
        <v>36</v>
      </c>
      <c r="B163" s="2">
        <v>43861</v>
      </c>
      <c r="C163" s="3">
        <v>16996</v>
      </c>
      <c r="D163" t="str">
        <f>INDEX(Table4[],MATCH(Table1[[#This Row],[CLID]],Table4[CLID MID],0),2)</f>
        <v>GEO1001</v>
      </c>
      <c r="E163" t="str">
        <f>INDEX(Table7[[GEO ID]:[GEO NAME]],MATCH(Table1[[#This Row],[GEO ID]],Table7[GEO ID],0),2)</f>
        <v>NAM</v>
      </c>
      <c r="F163" t="str">
        <f>"Q"&amp;ROUNDUP(MONTH(Table1[[#This Row],[Date]])/3,0)&amp;" "&amp;YEAR(Table1[[#This Row],[Date]])</f>
        <v>Q1 2020</v>
      </c>
      <c r="J163" s="2"/>
    </row>
    <row r="164" spans="1:10" x14ac:dyDescent="0.25">
      <c r="A164" s="2" t="s">
        <v>36</v>
      </c>
      <c r="B164" s="2">
        <v>43890</v>
      </c>
      <c r="C164" s="3">
        <v>19114</v>
      </c>
      <c r="D164" t="str">
        <f>INDEX(Table4[],MATCH(Table1[[#This Row],[CLID]],Table4[CLID MID],0),2)</f>
        <v>GEO1001</v>
      </c>
      <c r="E164" t="str">
        <f>INDEX(Table7[[GEO ID]:[GEO NAME]],MATCH(Table1[[#This Row],[GEO ID]],Table7[GEO ID],0),2)</f>
        <v>NAM</v>
      </c>
      <c r="F164" t="str">
        <f>"Q"&amp;ROUNDUP(MONTH(Table1[[#This Row],[Date]])/3,0)&amp;" "&amp;YEAR(Table1[[#This Row],[Date]])</f>
        <v>Q1 2020</v>
      </c>
      <c r="J164" s="2"/>
    </row>
    <row r="165" spans="1:10" x14ac:dyDescent="0.25">
      <c r="A165" s="2" t="s">
        <v>36</v>
      </c>
      <c r="B165" s="2">
        <v>43921</v>
      </c>
      <c r="C165" s="3">
        <v>21243</v>
      </c>
      <c r="D165" t="str">
        <f>INDEX(Table4[],MATCH(Table1[[#This Row],[CLID]],Table4[CLID MID],0),2)</f>
        <v>GEO1001</v>
      </c>
      <c r="E165" t="str">
        <f>INDEX(Table7[[GEO ID]:[GEO NAME]],MATCH(Table1[[#This Row],[GEO ID]],Table7[GEO ID],0),2)</f>
        <v>NAM</v>
      </c>
      <c r="F165" t="str">
        <f>"Q"&amp;ROUNDUP(MONTH(Table1[[#This Row],[Date]])/3,0)&amp;" "&amp;YEAR(Table1[[#This Row],[Date]])</f>
        <v>Q1 2020</v>
      </c>
      <c r="J165" s="2"/>
    </row>
    <row r="166" spans="1:10" x14ac:dyDescent="0.25">
      <c r="A166" s="2" t="s">
        <v>36</v>
      </c>
      <c r="B166" s="2">
        <v>43951</v>
      </c>
      <c r="C166" s="3">
        <v>25486</v>
      </c>
      <c r="D166" t="str">
        <f>INDEX(Table4[],MATCH(Table1[[#This Row],[CLID]],Table4[CLID MID],0),2)</f>
        <v>GEO1001</v>
      </c>
      <c r="E166" t="str">
        <f>INDEX(Table7[[GEO ID]:[GEO NAME]],MATCH(Table1[[#This Row],[GEO ID]],Table7[GEO ID],0),2)</f>
        <v>NAM</v>
      </c>
      <c r="F166" t="str">
        <f>"Q"&amp;ROUNDUP(MONTH(Table1[[#This Row],[Date]])/3,0)&amp;" "&amp;YEAR(Table1[[#This Row],[Date]])</f>
        <v>Q2 2020</v>
      </c>
      <c r="J166" s="2"/>
    </row>
    <row r="167" spans="1:10" x14ac:dyDescent="0.25">
      <c r="A167" s="2" t="s">
        <v>36</v>
      </c>
      <c r="B167" s="2">
        <v>43982</v>
      </c>
      <c r="C167" s="3">
        <v>23366</v>
      </c>
      <c r="D167" t="str">
        <f>INDEX(Table4[],MATCH(Table1[[#This Row],[CLID]],Table4[CLID MID],0),2)</f>
        <v>GEO1001</v>
      </c>
      <c r="E167" t="str">
        <f>INDEX(Table7[[GEO ID]:[GEO NAME]],MATCH(Table1[[#This Row],[GEO ID]],Table7[GEO ID],0),2)</f>
        <v>NAM</v>
      </c>
      <c r="F167" t="str">
        <f>"Q"&amp;ROUNDUP(MONTH(Table1[[#This Row],[Date]])/3,0)&amp;" "&amp;YEAR(Table1[[#This Row],[Date]])</f>
        <v>Q2 2020</v>
      </c>
      <c r="J167" s="2"/>
    </row>
    <row r="168" spans="1:10" x14ac:dyDescent="0.25">
      <c r="A168" s="2" t="s">
        <v>36</v>
      </c>
      <c r="B168" s="2">
        <v>44012</v>
      </c>
      <c r="C168" s="3">
        <v>16995</v>
      </c>
      <c r="D168" t="str">
        <f>INDEX(Table4[],MATCH(Table1[[#This Row],[CLID]],Table4[CLID MID],0),2)</f>
        <v>GEO1001</v>
      </c>
      <c r="E168" t="str">
        <f>INDEX(Table7[[GEO ID]:[GEO NAME]],MATCH(Table1[[#This Row],[GEO ID]],Table7[GEO ID],0),2)</f>
        <v>NAM</v>
      </c>
      <c r="F168" t="str">
        <f>"Q"&amp;ROUNDUP(MONTH(Table1[[#This Row],[Date]])/3,0)&amp;" "&amp;YEAR(Table1[[#This Row],[Date]])</f>
        <v>Q2 2020</v>
      </c>
      <c r="J168" s="2"/>
    </row>
    <row r="169" spans="1:10" x14ac:dyDescent="0.25">
      <c r="A169" s="2" t="s">
        <v>36</v>
      </c>
      <c r="B169" s="2">
        <v>44043</v>
      </c>
      <c r="C169" s="3">
        <v>14870</v>
      </c>
      <c r="D169" t="str">
        <f>INDEX(Table4[],MATCH(Table1[[#This Row],[CLID]],Table4[CLID MID],0),2)</f>
        <v>GEO1001</v>
      </c>
      <c r="E169" t="str">
        <f>INDEX(Table7[[GEO ID]:[GEO NAME]],MATCH(Table1[[#This Row],[GEO ID]],Table7[GEO ID],0),2)</f>
        <v>NAM</v>
      </c>
      <c r="F169" t="str">
        <f>"Q"&amp;ROUNDUP(MONTH(Table1[[#This Row],[Date]])/3,0)&amp;" "&amp;YEAR(Table1[[#This Row],[Date]])</f>
        <v>Q3 2020</v>
      </c>
      <c r="J169" s="2"/>
    </row>
    <row r="170" spans="1:10" x14ac:dyDescent="0.25">
      <c r="A170" s="2" t="s">
        <v>36</v>
      </c>
      <c r="B170" s="2">
        <v>44074</v>
      </c>
      <c r="C170" s="3">
        <v>12746</v>
      </c>
      <c r="D170" t="str">
        <f>INDEX(Table4[],MATCH(Table1[[#This Row],[CLID]],Table4[CLID MID],0),2)</f>
        <v>GEO1001</v>
      </c>
      <c r="E170" t="str">
        <f>INDEX(Table7[[GEO ID]:[GEO NAME]],MATCH(Table1[[#This Row],[GEO ID]],Table7[GEO ID],0),2)</f>
        <v>NAM</v>
      </c>
      <c r="F170" t="str">
        <f>"Q"&amp;ROUNDUP(MONTH(Table1[[#This Row],[Date]])/3,0)&amp;" "&amp;YEAR(Table1[[#This Row],[Date]])</f>
        <v>Q3 2020</v>
      </c>
      <c r="J170" s="2"/>
    </row>
    <row r="171" spans="1:10" x14ac:dyDescent="0.25">
      <c r="A171" s="2" t="s">
        <v>36</v>
      </c>
      <c r="B171" s="2">
        <v>44104</v>
      </c>
      <c r="C171" s="3">
        <v>12748</v>
      </c>
      <c r="D171" t="str">
        <f>INDEX(Table4[],MATCH(Table1[[#This Row],[CLID]],Table4[CLID MID],0),2)</f>
        <v>GEO1001</v>
      </c>
      <c r="E171" t="str">
        <f>INDEX(Table7[[GEO ID]:[GEO NAME]],MATCH(Table1[[#This Row],[GEO ID]],Table7[GEO ID],0),2)</f>
        <v>NAM</v>
      </c>
      <c r="F171" t="str">
        <f>"Q"&amp;ROUNDUP(MONTH(Table1[[#This Row],[Date]])/3,0)&amp;" "&amp;YEAR(Table1[[#This Row],[Date]])</f>
        <v>Q3 2020</v>
      </c>
      <c r="J171" s="2"/>
    </row>
    <row r="172" spans="1:10" x14ac:dyDescent="0.25">
      <c r="A172" s="2" t="s">
        <v>36</v>
      </c>
      <c r="B172" s="2">
        <v>44135</v>
      </c>
      <c r="C172" s="3">
        <v>14871</v>
      </c>
      <c r="D172" t="str">
        <f>INDEX(Table4[],MATCH(Table1[[#This Row],[CLID]],Table4[CLID MID],0),2)</f>
        <v>GEO1001</v>
      </c>
      <c r="E172" t="str">
        <f>INDEX(Table7[[GEO ID]:[GEO NAME]],MATCH(Table1[[#This Row],[GEO ID]],Table7[GEO ID],0),2)</f>
        <v>NAM</v>
      </c>
      <c r="F172" t="str">
        <f>"Q"&amp;ROUNDUP(MONTH(Table1[[#This Row],[Date]])/3,0)&amp;" "&amp;YEAR(Table1[[#This Row],[Date]])</f>
        <v>Q4 2020</v>
      </c>
      <c r="J172" s="2"/>
    </row>
    <row r="173" spans="1:10" x14ac:dyDescent="0.25">
      <c r="A173" s="2" t="s">
        <v>36</v>
      </c>
      <c r="B173" s="2">
        <v>44165</v>
      </c>
      <c r="C173" s="3">
        <v>16997</v>
      </c>
      <c r="D173" t="str">
        <f>INDEX(Table4[],MATCH(Table1[[#This Row],[CLID]],Table4[CLID MID],0),2)</f>
        <v>GEO1001</v>
      </c>
      <c r="E173" t="str">
        <f>INDEX(Table7[[GEO ID]:[GEO NAME]],MATCH(Table1[[#This Row],[GEO ID]],Table7[GEO ID],0),2)</f>
        <v>NAM</v>
      </c>
      <c r="F173" t="str">
        <f>"Q"&amp;ROUNDUP(MONTH(Table1[[#This Row],[Date]])/3,0)&amp;" "&amp;YEAR(Table1[[#This Row],[Date]])</f>
        <v>Q4 2020</v>
      </c>
      <c r="J173" s="2"/>
    </row>
    <row r="174" spans="1:10" x14ac:dyDescent="0.25">
      <c r="A174" s="2" t="s">
        <v>36</v>
      </c>
      <c r="B174" s="2">
        <v>44196</v>
      </c>
      <c r="C174" s="3">
        <v>16997</v>
      </c>
      <c r="D174" t="str">
        <f>INDEX(Table4[],MATCH(Table1[[#This Row],[CLID]],Table4[CLID MID],0),2)</f>
        <v>GEO1001</v>
      </c>
      <c r="E174" t="str">
        <f>INDEX(Table7[[GEO ID]:[GEO NAME]],MATCH(Table1[[#This Row],[GEO ID]],Table7[GEO ID],0),2)</f>
        <v>NAM</v>
      </c>
      <c r="F174" t="str">
        <f>"Q"&amp;ROUNDUP(MONTH(Table1[[#This Row],[Date]])/3,0)&amp;" "&amp;YEAR(Table1[[#This Row],[Date]])</f>
        <v>Q4 2020</v>
      </c>
      <c r="J174" s="2"/>
    </row>
    <row r="175" spans="1:10" x14ac:dyDescent="0.25">
      <c r="A175" s="2" t="s">
        <v>36</v>
      </c>
      <c r="B175" s="2">
        <v>44377</v>
      </c>
      <c r="C175" s="3">
        <v>17844</v>
      </c>
      <c r="D175" t="str">
        <f>INDEX(Table4[],MATCH(Table1[[#This Row],[CLID]],Table4[CLID MID],0),2)</f>
        <v>GEO1001</v>
      </c>
      <c r="E175" t="str">
        <f>INDEX(Table7[[GEO ID]:[GEO NAME]],MATCH(Table1[[#This Row],[GEO ID]],Table7[GEO ID],0),2)</f>
        <v>NAM</v>
      </c>
      <c r="F175" t="str">
        <f>"Q"&amp;ROUNDUP(MONTH(Table1[[#This Row],[Date]])/3,0)&amp;" "&amp;YEAR(Table1[[#This Row],[Date]])</f>
        <v>Q2 2021</v>
      </c>
      <c r="J175" s="2"/>
    </row>
    <row r="176" spans="1:10" x14ac:dyDescent="0.25">
      <c r="A176" s="2" t="s">
        <v>36</v>
      </c>
      <c r="B176" s="2">
        <v>44347</v>
      </c>
      <c r="C176" s="3">
        <v>23129</v>
      </c>
      <c r="D176" t="str">
        <f>INDEX(Table4[],MATCH(Table1[[#This Row],[CLID]],Table4[CLID MID],0),2)</f>
        <v>GEO1001</v>
      </c>
      <c r="E176" t="str">
        <f>INDEX(Table7[[GEO ID]:[GEO NAME]],MATCH(Table1[[#This Row],[GEO ID]],Table7[GEO ID],0),2)</f>
        <v>NAM</v>
      </c>
      <c r="F176" t="str">
        <f>"Q"&amp;ROUNDUP(MONTH(Table1[[#This Row],[Date]])/3,0)&amp;" "&amp;YEAR(Table1[[#This Row],[Date]])</f>
        <v>Q2 2021</v>
      </c>
      <c r="J176" s="2"/>
    </row>
    <row r="177" spans="1:10" x14ac:dyDescent="0.25">
      <c r="A177" s="2" t="s">
        <v>36</v>
      </c>
      <c r="B177" s="2">
        <v>44316</v>
      </c>
      <c r="C177" s="3">
        <v>26253</v>
      </c>
      <c r="D177" t="str">
        <f>INDEX(Table4[],MATCH(Table1[[#This Row],[CLID]],Table4[CLID MID],0),2)</f>
        <v>GEO1001</v>
      </c>
      <c r="E177" t="str">
        <f>INDEX(Table7[[GEO ID]:[GEO NAME]],MATCH(Table1[[#This Row],[GEO ID]],Table7[GEO ID],0),2)</f>
        <v>NAM</v>
      </c>
      <c r="F177" t="str">
        <f>"Q"&amp;ROUNDUP(MONTH(Table1[[#This Row],[Date]])/3,0)&amp;" "&amp;YEAR(Table1[[#This Row],[Date]])</f>
        <v>Q2 2021</v>
      </c>
      <c r="J177" s="2"/>
    </row>
    <row r="178" spans="1:10" x14ac:dyDescent="0.25">
      <c r="A178" s="2" t="s">
        <v>36</v>
      </c>
      <c r="B178" s="2">
        <v>44286</v>
      </c>
      <c r="C178" s="3">
        <v>21877</v>
      </c>
      <c r="D178" t="str">
        <f>INDEX(Table4[],MATCH(Table1[[#This Row],[CLID]],Table4[CLID MID],0),2)</f>
        <v>GEO1001</v>
      </c>
      <c r="E178" t="str">
        <f>INDEX(Table7[[GEO ID]:[GEO NAME]],MATCH(Table1[[#This Row],[GEO ID]],Table7[GEO ID],0),2)</f>
        <v>NAM</v>
      </c>
      <c r="F178" t="str">
        <f>"Q"&amp;ROUNDUP(MONTH(Table1[[#This Row],[Date]])/3,0)&amp;" "&amp;YEAR(Table1[[#This Row],[Date]])</f>
        <v>Q1 2021</v>
      </c>
      <c r="J178" s="2"/>
    </row>
    <row r="179" spans="1:10" x14ac:dyDescent="0.25">
      <c r="A179" s="2" t="s">
        <v>36</v>
      </c>
      <c r="B179" s="2">
        <v>44255</v>
      </c>
      <c r="C179" s="3">
        <v>19020</v>
      </c>
      <c r="D179" t="str">
        <f>INDEX(Table4[],MATCH(Table1[[#This Row],[CLID]],Table4[CLID MID],0),2)</f>
        <v>GEO1001</v>
      </c>
      <c r="E179" t="str">
        <f>INDEX(Table7[[GEO ID]:[GEO NAME]],MATCH(Table1[[#This Row],[GEO ID]],Table7[GEO ID],0),2)</f>
        <v>NAM</v>
      </c>
      <c r="F179" t="str">
        <f>"Q"&amp;ROUNDUP(MONTH(Table1[[#This Row],[Date]])/3,0)&amp;" "&amp;YEAR(Table1[[#This Row],[Date]])</f>
        <v>Q1 2021</v>
      </c>
      <c r="J179" s="2"/>
    </row>
    <row r="180" spans="1:10" x14ac:dyDescent="0.25">
      <c r="A180" s="2" t="s">
        <v>36</v>
      </c>
      <c r="B180" s="2">
        <v>44227</v>
      </c>
      <c r="C180" s="3">
        <v>17843</v>
      </c>
      <c r="D180" t="str">
        <f>INDEX(Table4[],MATCH(Table1[[#This Row],[CLID]],Table4[CLID MID],0),2)</f>
        <v>GEO1001</v>
      </c>
      <c r="E180" t="str">
        <f>INDEX(Table7[[GEO ID]:[GEO NAME]],MATCH(Table1[[#This Row],[GEO ID]],Table7[GEO ID],0),2)</f>
        <v>NAM</v>
      </c>
      <c r="F180" t="str">
        <f>"Q"&amp;ROUNDUP(MONTH(Table1[[#This Row],[Date]])/3,0)&amp;" "&amp;YEAR(Table1[[#This Row],[Date]])</f>
        <v>Q1 2021</v>
      </c>
      <c r="J180" s="2"/>
    </row>
    <row r="181" spans="1:10" x14ac:dyDescent="0.25">
      <c r="A181" s="2" t="s">
        <v>3</v>
      </c>
      <c r="B181" s="2">
        <v>43861</v>
      </c>
      <c r="C181" s="3">
        <v>13879</v>
      </c>
      <c r="D181" t="str">
        <f>INDEX(Table4[],MATCH(Table1[[#This Row],[CLID]],Table4[CLID MID],0),2)</f>
        <v>GEO1001</v>
      </c>
      <c r="E181" t="str">
        <f>INDEX(Table7[[GEO ID]:[GEO NAME]],MATCH(Table1[[#This Row],[GEO ID]],Table7[GEO ID],0),2)</f>
        <v>NAM</v>
      </c>
      <c r="F181" t="str">
        <f>"Q"&amp;ROUNDUP(MONTH(Table1[[#This Row],[Date]])/3,0)&amp;" "&amp;YEAR(Table1[[#This Row],[Date]])</f>
        <v>Q1 2020</v>
      </c>
      <c r="J181" s="2"/>
    </row>
    <row r="182" spans="1:10" x14ac:dyDescent="0.25">
      <c r="A182" s="2" t="s">
        <v>3</v>
      </c>
      <c r="B182" s="2">
        <v>43890</v>
      </c>
      <c r="C182" s="3">
        <v>19822</v>
      </c>
      <c r="D182" t="str">
        <f>INDEX(Table4[],MATCH(Table1[[#This Row],[CLID]],Table4[CLID MID],0),2)</f>
        <v>GEO1001</v>
      </c>
      <c r="E182" t="str">
        <f>INDEX(Table7[[GEO ID]:[GEO NAME]],MATCH(Table1[[#This Row],[GEO ID]],Table7[GEO ID],0),2)</f>
        <v>NAM</v>
      </c>
      <c r="F182" t="str">
        <f>"Q"&amp;ROUNDUP(MONTH(Table1[[#This Row],[Date]])/3,0)&amp;" "&amp;YEAR(Table1[[#This Row],[Date]])</f>
        <v>Q1 2020</v>
      </c>
      <c r="J182" s="2"/>
    </row>
    <row r="183" spans="1:10" x14ac:dyDescent="0.25">
      <c r="A183" s="2" t="s">
        <v>3</v>
      </c>
      <c r="B183" s="2">
        <v>43921</v>
      </c>
      <c r="C183" s="3">
        <v>17842</v>
      </c>
      <c r="D183" t="str">
        <f>INDEX(Table4[],MATCH(Table1[[#This Row],[CLID]],Table4[CLID MID],0),2)</f>
        <v>GEO1001</v>
      </c>
      <c r="E183" t="str">
        <f>INDEX(Table7[[GEO ID]:[GEO NAME]],MATCH(Table1[[#This Row],[GEO ID]],Table7[GEO ID],0),2)</f>
        <v>NAM</v>
      </c>
      <c r="F183" t="str">
        <f>"Q"&amp;ROUNDUP(MONTH(Table1[[#This Row],[Date]])/3,0)&amp;" "&amp;YEAR(Table1[[#This Row],[Date]])</f>
        <v>Q1 2020</v>
      </c>
      <c r="J183" s="2"/>
    </row>
    <row r="184" spans="1:10" x14ac:dyDescent="0.25">
      <c r="A184" s="2" t="s">
        <v>3</v>
      </c>
      <c r="B184" s="2">
        <v>43951</v>
      </c>
      <c r="C184" s="3">
        <v>25770</v>
      </c>
      <c r="D184" t="str">
        <f>INDEX(Table4[],MATCH(Table1[[#This Row],[CLID]],Table4[CLID MID],0),2)</f>
        <v>GEO1001</v>
      </c>
      <c r="E184" t="str">
        <f>INDEX(Table7[[GEO ID]:[GEO NAME]],MATCH(Table1[[#This Row],[GEO ID]],Table7[GEO ID],0),2)</f>
        <v>NAM</v>
      </c>
      <c r="F184" t="str">
        <f>"Q"&amp;ROUNDUP(MONTH(Table1[[#This Row],[Date]])/3,0)&amp;" "&amp;YEAR(Table1[[#This Row],[Date]])</f>
        <v>Q2 2020</v>
      </c>
      <c r="J184" s="2"/>
    </row>
    <row r="185" spans="1:10" x14ac:dyDescent="0.25">
      <c r="A185" s="2" t="s">
        <v>3</v>
      </c>
      <c r="B185" s="2">
        <v>43982</v>
      </c>
      <c r="C185" s="3">
        <v>19823</v>
      </c>
      <c r="D185" t="str">
        <f>INDEX(Table4[],MATCH(Table1[[#This Row],[CLID]],Table4[CLID MID],0),2)</f>
        <v>GEO1001</v>
      </c>
      <c r="E185" t="str">
        <f>INDEX(Table7[[GEO ID]:[GEO NAME]],MATCH(Table1[[#This Row],[GEO ID]],Table7[GEO ID],0),2)</f>
        <v>NAM</v>
      </c>
      <c r="F185" t="str">
        <f>"Q"&amp;ROUNDUP(MONTH(Table1[[#This Row],[Date]])/3,0)&amp;" "&amp;YEAR(Table1[[#This Row],[Date]])</f>
        <v>Q2 2020</v>
      </c>
      <c r="J185" s="2"/>
    </row>
    <row r="186" spans="1:10" x14ac:dyDescent="0.25">
      <c r="A186" s="2" t="s">
        <v>3</v>
      </c>
      <c r="B186" s="2">
        <v>44012</v>
      </c>
      <c r="C186" s="3">
        <v>17845</v>
      </c>
      <c r="D186" t="str">
        <f>INDEX(Table4[],MATCH(Table1[[#This Row],[CLID]],Table4[CLID MID],0),2)</f>
        <v>GEO1001</v>
      </c>
      <c r="E186" t="str">
        <f>INDEX(Table7[[GEO ID]:[GEO NAME]],MATCH(Table1[[#This Row],[GEO ID]],Table7[GEO ID],0),2)</f>
        <v>NAM</v>
      </c>
      <c r="F186" t="str">
        <f>"Q"&amp;ROUNDUP(MONTH(Table1[[#This Row],[Date]])/3,0)&amp;" "&amp;YEAR(Table1[[#This Row],[Date]])</f>
        <v>Q2 2020</v>
      </c>
      <c r="J186" s="2"/>
    </row>
    <row r="187" spans="1:10" x14ac:dyDescent="0.25">
      <c r="A187" s="2" t="s">
        <v>3</v>
      </c>
      <c r="B187" s="2">
        <v>44043</v>
      </c>
      <c r="C187" s="3">
        <v>11899</v>
      </c>
      <c r="D187" t="str">
        <f>INDEX(Table4[],MATCH(Table1[[#This Row],[CLID]],Table4[CLID MID],0),2)</f>
        <v>GEO1001</v>
      </c>
      <c r="E187" t="str">
        <f>INDEX(Table7[[GEO ID]:[GEO NAME]],MATCH(Table1[[#This Row],[GEO ID]],Table7[GEO ID],0),2)</f>
        <v>NAM</v>
      </c>
      <c r="F187" t="str">
        <f>"Q"&amp;ROUNDUP(MONTH(Table1[[#This Row],[Date]])/3,0)&amp;" "&amp;YEAR(Table1[[#This Row],[Date]])</f>
        <v>Q3 2020</v>
      </c>
      <c r="J187" s="2"/>
    </row>
    <row r="188" spans="1:10" x14ac:dyDescent="0.25">
      <c r="A188" s="2" t="s">
        <v>3</v>
      </c>
      <c r="B188" s="2">
        <v>44074</v>
      </c>
      <c r="C188" s="3">
        <v>13879</v>
      </c>
      <c r="D188" t="str">
        <f>INDEX(Table4[],MATCH(Table1[[#This Row],[CLID]],Table4[CLID MID],0),2)</f>
        <v>GEO1001</v>
      </c>
      <c r="E188" t="str">
        <f>INDEX(Table7[[GEO ID]:[GEO NAME]],MATCH(Table1[[#This Row],[GEO ID]],Table7[GEO ID],0),2)</f>
        <v>NAM</v>
      </c>
      <c r="F188" t="str">
        <f>"Q"&amp;ROUNDUP(MONTH(Table1[[#This Row],[Date]])/3,0)&amp;" "&amp;YEAR(Table1[[#This Row],[Date]])</f>
        <v>Q3 2020</v>
      </c>
      <c r="J188" s="2"/>
    </row>
    <row r="189" spans="1:10" x14ac:dyDescent="0.25">
      <c r="A189" s="2" t="s">
        <v>3</v>
      </c>
      <c r="B189" s="2">
        <v>44104</v>
      </c>
      <c r="C189" s="3">
        <v>9913</v>
      </c>
      <c r="D189" t="str">
        <f>INDEX(Table4[],MATCH(Table1[[#This Row],[CLID]],Table4[CLID MID],0),2)</f>
        <v>GEO1001</v>
      </c>
      <c r="E189" t="str">
        <f>INDEX(Table7[[GEO ID]:[GEO NAME]],MATCH(Table1[[#This Row],[GEO ID]],Table7[GEO ID],0),2)</f>
        <v>NAM</v>
      </c>
      <c r="F189" t="str">
        <f>"Q"&amp;ROUNDUP(MONTH(Table1[[#This Row],[Date]])/3,0)&amp;" "&amp;YEAR(Table1[[#This Row],[Date]])</f>
        <v>Q3 2020</v>
      </c>
      <c r="J189" s="2"/>
    </row>
    <row r="190" spans="1:10" x14ac:dyDescent="0.25">
      <c r="A190" s="2" t="s">
        <v>3</v>
      </c>
      <c r="B190" s="2">
        <v>44135</v>
      </c>
      <c r="C190" s="3">
        <v>15858</v>
      </c>
      <c r="D190" t="str">
        <f>INDEX(Table4[],MATCH(Table1[[#This Row],[CLID]],Table4[CLID MID],0),2)</f>
        <v>GEO1001</v>
      </c>
      <c r="E190" t="str">
        <f>INDEX(Table7[[GEO ID]:[GEO NAME]],MATCH(Table1[[#This Row],[GEO ID]],Table7[GEO ID],0),2)</f>
        <v>NAM</v>
      </c>
      <c r="F190" t="str">
        <f>"Q"&amp;ROUNDUP(MONTH(Table1[[#This Row],[Date]])/3,0)&amp;" "&amp;YEAR(Table1[[#This Row],[Date]])</f>
        <v>Q4 2020</v>
      </c>
      <c r="J190" s="2"/>
    </row>
    <row r="191" spans="1:10" x14ac:dyDescent="0.25">
      <c r="A191" s="2" t="s">
        <v>3</v>
      </c>
      <c r="B191" s="2">
        <v>44165</v>
      </c>
      <c r="C191" s="3">
        <v>13882</v>
      </c>
      <c r="D191" t="str">
        <f>INDEX(Table4[],MATCH(Table1[[#This Row],[CLID]],Table4[CLID MID],0),2)</f>
        <v>GEO1001</v>
      </c>
      <c r="E191" t="str">
        <f>INDEX(Table7[[GEO ID]:[GEO NAME]],MATCH(Table1[[#This Row],[GEO ID]],Table7[GEO ID],0),2)</f>
        <v>NAM</v>
      </c>
      <c r="F191" t="str">
        <f>"Q"&amp;ROUNDUP(MONTH(Table1[[#This Row],[Date]])/3,0)&amp;" "&amp;YEAR(Table1[[#This Row],[Date]])</f>
        <v>Q4 2020</v>
      </c>
      <c r="J191" s="2"/>
    </row>
    <row r="192" spans="1:10" x14ac:dyDescent="0.25">
      <c r="A192" s="2" t="s">
        <v>3</v>
      </c>
      <c r="B192" s="2">
        <v>44196</v>
      </c>
      <c r="C192" s="3">
        <v>17841</v>
      </c>
      <c r="D192" t="str">
        <f>INDEX(Table4[],MATCH(Table1[[#This Row],[CLID]],Table4[CLID MID],0),2)</f>
        <v>GEO1001</v>
      </c>
      <c r="E192" t="str">
        <f>INDEX(Table7[[GEO ID]:[GEO NAME]],MATCH(Table1[[#This Row],[GEO ID]],Table7[GEO ID],0),2)</f>
        <v>NAM</v>
      </c>
      <c r="F192" t="str">
        <f>"Q"&amp;ROUNDUP(MONTH(Table1[[#This Row],[Date]])/3,0)&amp;" "&amp;YEAR(Table1[[#This Row],[Date]])</f>
        <v>Q4 2020</v>
      </c>
      <c r="J192" s="2"/>
    </row>
    <row r="193" spans="1:10" x14ac:dyDescent="0.25">
      <c r="A193" s="2" t="s">
        <v>3</v>
      </c>
      <c r="B193" s="2">
        <v>44377</v>
      </c>
      <c r="C193" s="3">
        <v>18554</v>
      </c>
      <c r="D193" t="str">
        <f>INDEX(Table4[],MATCH(Table1[[#This Row],[CLID]],Table4[CLID MID],0),2)</f>
        <v>GEO1001</v>
      </c>
      <c r="E193" t="str">
        <f>INDEX(Table7[[GEO ID]:[GEO NAME]],MATCH(Table1[[#This Row],[GEO ID]],Table7[GEO ID],0),2)</f>
        <v>NAM</v>
      </c>
      <c r="F193" t="str">
        <f>"Q"&amp;ROUNDUP(MONTH(Table1[[#This Row],[Date]])/3,0)&amp;" "&amp;YEAR(Table1[[#This Row],[Date]])</f>
        <v>Q2 2021</v>
      </c>
      <c r="J193" s="2"/>
    </row>
    <row r="194" spans="1:10" x14ac:dyDescent="0.25">
      <c r="A194" s="2" t="s">
        <v>3</v>
      </c>
      <c r="B194" s="2">
        <v>44347</v>
      </c>
      <c r="C194" s="3">
        <v>20218</v>
      </c>
      <c r="D194" t="str">
        <f>INDEX(Table4[],MATCH(Table1[[#This Row],[CLID]],Table4[CLID MID],0),2)</f>
        <v>GEO1001</v>
      </c>
      <c r="E194" t="str">
        <f>INDEX(Table7[[GEO ID]:[GEO NAME]],MATCH(Table1[[#This Row],[GEO ID]],Table7[GEO ID],0),2)</f>
        <v>NAM</v>
      </c>
      <c r="F194" t="str">
        <f>"Q"&amp;ROUNDUP(MONTH(Table1[[#This Row],[Date]])/3,0)&amp;" "&amp;YEAR(Table1[[#This Row],[Date]])</f>
        <v>Q2 2021</v>
      </c>
      <c r="J194" s="2"/>
    </row>
    <row r="195" spans="1:10" x14ac:dyDescent="0.25">
      <c r="A195" s="2" t="s">
        <v>3</v>
      </c>
      <c r="B195" s="2">
        <v>44316</v>
      </c>
      <c r="C195" s="3">
        <v>27062</v>
      </c>
      <c r="D195" t="str">
        <f>INDEX(Table4[],MATCH(Table1[[#This Row],[CLID]],Table4[CLID MID],0),2)</f>
        <v>GEO1001</v>
      </c>
      <c r="E195" t="str">
        <f>INDEX(Table7[[GEO ID]:[GEO NAME]],MATCH(Table1[[#This Row],[GEO ID]],Table7[GEO ID],0),2)</f>
        <v>NAM</v>
      </c>
      <c r="F195" t="str">
        <f>"Q"&amp;ROUNDUP(MONTH(Table1[[#This Row],[Date]])/3,0)&amp;" "&amp;YEAR(Table1[[#This Row],[Date]])</f>
        <v>Q2 2021</v>
      </c>
      <c r="J195" s="2"/>
    </row>
    <row r="196" spans="1:10" x14ac:dyDescent="0.25">
      <c r="A196" s="2" t="s">
        <v>3</v>
      </c>
      <c r="B196" s="2">
        <v>44286</v>
      </c>
      <c r="C196" s="3">
        <v>18378</v>
      </c>
      <c r="D196" t="str">
        <f>INDEX(Table4[],MATCH(Table1[[#This Row],[CLID]],Table4[CLID MID],0),2)</f>
        <v>GEO1001</v>
      </c>
      <c r="E196" t="str">
        <f>INDEX(Table7[[GEO ID]:[GEO NAME]],MATCH(Table1[[#This Row],[GEO ID]],Table7[GEO ID],0),2)</f>
        <v>NAM</v>
      </c>
      <c r="F196" t="str">
        <f>"Q"&amp;ROUNDUP(MONTH(Table1[[#This Row],[Date]])/3,0)&amp;" "&amp;YEAR(Table1[[#This Row],[Date]])</f>
        <v>Q1 2021</v>
      </c>
      <c r="J196" s="2"/>
    </row>
    <row r="197" spans="1:10" x14ac:dyDescent="0.25">
      <c r="A197" s="2" t="s">
        <v>3</v>
      </c>
      <c r="B197" s="2">
        <v>44255</v>
      </c>
      <c r="C197" s="3">
        <v>19729</v>
      </c>
      <c r="D197" t="str">
        <f>INDEX(Table4[],MATCH(Table1[[#This Row],[CLID]],Table4[CLID MID],0),2)</f>
        <v>GEO1001</v>
      </c>
      <c r="E197" t="str">
        <f>INDEX(Table7[[GEO ID]:[GEO NAME]],MATCH(Table1[[#This Row],[GEO ID]],Table7[GEO ID],0),2)</f>
        <v>NAM</v>
      </c>
      <c r="F197" t="str">
        <f>"Q"&amp;ROUNDUP(MONTH(Table1[[#This Row],[Date]])/3,0)&amp;" "&amp;YEAR(Table1[[#This Row],[Date]])</f>
        <v>Q1 2021</v>
      </c>
      <c r="J197" s="2"/>
    </row>
    <row r="198" spans="1:10" x14ac:dyDescent="0.25">
      <c r="A198" s="2" t="s">
        <v>3</v>
      </c>
      <c r="B198" s="2">
        <v>44227</v>
      </c>
      <c r="C198" s="3">
        <v>14159</v>
      </c>
      <c r="D198" t="str">
        <f>INDEX(Table4[],MATCH(Table1[[#This Row],[CLID]],Table4[CLID MID],0),2)</f>
        <v>GEO1001</v>
      </c>
      <c r="E198" t="str">
        <f>INDEX(Table7[[GEO ID]:[GEO NAME]],MATCH(Table1[[#This Row],[GEO ID]],Table7[GEO ID],0),2)</f>
        <v>NAM</v>
      </c>
      <c r="F198" t="str">
        <f>"Q"&amp;ROUNDUP(MONTH(Table1[[#This Row],[Date]])/3,0)&amp;" "&amp;YEAR(Table1[[#This Row],[Date]])</f>
        <v>Q1 2021</v>
      </c>
      <c r="J198" s="2"/>
    </row>
    <row r="199" spans="1:10" x14ac:dyDescent="0.25">
      <c r="A199" s="2" t="s">
        <v>25</v>
      </c>
      <c r="B199" s="2">
        <v>43890</v>
      </c>
      <c r="C199" s="3">
        <v>815</v>
      </c>
      <c r="D199" t="str">
        <f>INDEX(Table4[],MATCH(Table1[[#This Row],[CLID]],Table4[CLID MID],0),2)</f>
        <v>GEO1002</v>
      </c>
      <c r="E199" t="str">
        <f>INDEX(Table7[[GEO ID]:[GEO NAME]],MATCH(Table1[[#This Row],[GEO ID]],Table7[GEO ID],0),2)</f>
        <v>APAC</v>
      </c>
      <c r="F199" t="str">
        <f>"Q"&amp;ROUNDUP(MONTH(Table1[[#This Row],[Date]])/3,0)&amp;" "&amp;YEAR(Table1[[#This Row],[Date]])</f>
        <v>Q1 2020</v>
      </c>
      <c r="J199" s="2"/>
    </row>
    <row r="200" spans="1:10" x14ac:dyDescent="0.25">
      <c r="A200" s="2" t="s">
        <v>25</v>
      </c>
      <c r="B200" s="2">
        <v>43921</v>
      </c>
      <c r="C200" s="3">
        <v>910</v>
      </c>
      <c r="D200" t="str">
        <f>INDEX(Table4[],MATCH(Table1[[#This Row],[CLID]],Table4[CLID MID],0),2)</f>
        <v>GEO1002</v>
      </c>
      <c r="E200" t="str">
        <f>INDEX(Table7[[GEO ID]:[GEO NAME]],MATCH(Table1[[#This Row],[GEO ID]],Table7[GEO ID],0),2)</f>
        <v>APAC</v>
      </c>
      <c r="F200" t="str">
        <f>"Q"&amp;ROUNDUP(MONTH(Table1[[#This Row],[Date]])/3,0)&amp;" "&amp;YEAR(Table1[[#This Row],[Date]])</f>
        <v>Q1 2020</v>
      </c>
      <c r="J200" s="2"/>
    </row>
    <row r="201" spans="1:10" x14ac:dyDescent="0.25">
      <c r="A201" s="2" t="s">
        <v>25</v>
      </c>
      <c r="B201" s="2">
        <v>43951</v>
      </c>
      <c r="C201" s="3">
        <v>1091</v>
      </c>
      <c r="D201" t="str">
        <f>INDEX(Table4[],MATCH(Table1[[#This Row],[CLID]],Table4[CLID MID],0),2)</f>
        <v>GEO1002</v>
      </c>
      <c r="E201" t="str">
        <f>INDEX(Table7[[GEO ID]:[GEO NAME]],MATCH(Table1[[#This Row],[GEO ID]],Table7[GEO ID],0),2)</f>
        <v>APAC</v>
      </c>
      <c r="F201" t="str">
        <f>"Q"&amp;ROUNDUP(MONTH(Table1[[#This Row],[Date]])/3,0)&amp;" "&amp;YEAR(Table1[[#This Row],[Date]])</f>
        <v>Q2 2020</v>
      </c>
      <c r="J201" s="2"/>
    </row>
    <row r="202" spans="1:10" x14ac:dyDescent="0.25">
      <c r="A202" s="2" t="s">
        <v>25</v>
      </c>
      <c r="B202" s="2">
        <v>43982</v>
      </c>
      <c r="C202" s="3">
        <v>995</v>
      </c>
      <c r="D202" t="str">
        <f>INDEX(Table4[],MATCH(Table1[[#This Row],[CLID]],Table4[CLID MID],0),2)</f>
        <v>GEO1002</v>
      </c>
      <c r="E202" t="str">
        <f>INDEX(Table7[[GEO ID]:[GEO NAME]],MATCH(Table1[[#This Row],[GEO ID]],Table7[GEO ID],0),2)</f>
        <v>APAC</v>
      </c>
      <c r="F202" t="str">
        <f>"Q"&amp;ROUNDUP(MONTH(Table1[[#This Row],[Date]])/3,0)&amp;" "&amp;YEAR(Table1[[#This Row],[Date]])</f>
        <v>Q2 2020</v>
      </c>
      <c r="J202" s="2"/>
    </row>
    <row r="203" spans="1:10" x14ac:dyDescent="0.25">
      <c r="A203" s="2" t="s">
        <v>25</v>
      </c>
      <c r="B203" s="2">
        <v>44012</v>
      </c>
      <c r="C203" s="3">
        <v>727</v>
      </c>
      <c r="D203" t="str">
        <f>INDEX(Table4[],MATCH(Table1[[#This Row],[CLID]],Table4[CLID MID],0),2)</f>
        <v>GEO1002</v>
      </c>
      <c r="E203" t="str">
        <f>INDEX(Table7[[GEO ID]:[GEO NAME]],MATCH(Table1[[#This Row],[GEO ID]],Table7[GEO ID],0),2)</f>
        <v>APAC</v>
      </c>
      <c r="F203" t="str">
        <f>"Q"&amp;ROUNDUP(MONTH(Table1[[#This Row],[Date]])/3,0)&amp;" "&amp;YEAR(Table1[[#This Row],[Date]])</f>
        <v>Q2 2020</v>
      </c>
      <c r="J203" s="2"/>
    </row>
    <row r="204" spans="1:10" x14ac:dyDescent="0.25">
      <c r="A204" s="2" t="s">
        <v>25</v>
      </c>
      <c r="B204" s="2">
        <v>44043</v>
      </c>
      <c r="C204" s="3">
        <v>635</v>
      </c>
      <c r="D204" t="str">
        <f>INDEX(Table4[],MATCH(Table1[[#This Row],[CLID]],Table4[CLID MID],0),2)</f>
        <v>GEO1002</v>
      </c>
      <c r="E204" t="str">
        <f>INDEX(Table7[[GEO ID]:[GEO NAME]],MATCH(Table1[[#This Row],[GEO ID]],Table7[GEO ID],0),2)</f>
        <v>APAC</v>
      </c>
      <c r="F204" t="str">
        <f>"Q"&amp;ROUNDUP(MONTH(Table1[[#This Row],[Date]])/3,0)&amp;" "&amp;YEAR(Table1[[#This Row],[Date]])</f>
        <v>Q3 2020</v>
      </c>
      <c r="J204" s="2"/>
    </row>
    <row r="205" spans="1:10" x14ac:dyDescent="0.25">
      <c r="A205" s="2" t="s">
        <v>25</v>
      </c>
      <c r="B205" s="2">
        <v>44074</v>
      </c>
      <c r="C205" s="3">
        <v>544</v>
      </c>
      <c r="D205" t="str">
        <f>INDEX(Table4[],MATCH(Table1[[#This Row],[CLID]],Table4[CLID MID],0),2)</f>
        <v>GEO1002</v>
      </c>
      <c r="E205" t="str">
        <f>INDEX(Table7[[GEO ID]:[GEO NAME]],MATCH(Table1[[#This Row],[GEO ID]],Table7[GEO ID],0),2)</f>
        <v>APAC</v>
      </c>
      <c r="F205" t="str">
        <f>"Q"&amp;ROUNDUP(MONTH(Table1[[#This Row],[Date]])/3,0)&amp;" "&amp;YEAR(Table1[[#This Row],[Date]])</f>
        <v>Q3 2020</v>
      </c>
      <c r="J205" s="2"/>
    </row>
    <row r="206" spans="1:10" x14ac:dyDescent="0.25">
      <c r="A206" s="2" t="s">
        <v>25</v>
      </c>
      <c r="B206" s="2">
        <v>44104</v>
      </c>
      <c r="C206" s="3">
        <v>545</v>
      </c>
      <c r="D206" t="str">
        <f>INDEX(Table4[],MATCH(Table1[[#This Row],[CLID]],Table4[CLID MID],0),2)</f>
        <v>GEO1002</v>
      </c>
      <c r="E206" t="str">
        <f>INDEX(Table7[[GEO ID]:[GEO NAME]],MATCH(Table1[[#This Row],[GEO ID]],Table7[GEO ID],0),2)</f>
        <v>APAC</v>
      </c>
      <c r="F206" t="str">
        <f>"Q"&amp;ROUNDUP(MONTH(Table1[[#This Row],[Date]])/3,0)&amp;" "&amp;YEAR(Table1[[#This Row],[Date]])</f>
        <v>Q3 2020</v>
      </c>
      <c r="J206" s="2"/>
    </row>
    <row r="207" spans="1:10" x14ac:dyDescent="0.25">
      <c r="A207" s="2" t="s">
        <v>25</v>
      </c>
      <c r="B207" s="2">
        <v>44135</v>
      </c>
      <c r="C207" s="3">
        <v>637</v>
      </c>
      <c r="D207" t="str">
        <f>INDEX(Table4[],MATCH(Table1[[#This Row],[CLID]],Table4[CLID MID],0),2)</f>
        <v>GEO1002</v>
      </c>
      <c r="E207" t="str">
        <f>INDEX(Table7[[GEO ID]:[GEO NAME]],MATCH(Table1[[#This Row],[GEO ID]],Table7[GEO ID],0),2)</f>
        <v>APAC</v>
      </c>
      <c r="F207" t="str">
        <f>"Q"&amp;ROUNDUP(MONTH(Table1[[#This Row],[Date]])/3,0)&amp;" "&amp;YEAR(Table1[[#This Row],[Date]])</f>
        <v>Q4 2020</v>
      </c>
      <c r="J207" s="2"/>
    </row>
    <row r="208" spans="1:10" x14ac:dyDescent="0.25">
      <c r="A208" s="2" t="s">
        <v>25</v>
      </c>
      <c r="B208" s="2">
        <v>44165</v>
      </c>
      <c r="C208" s="3">
        <v>723</v>
      </c>
      <c r="D208" t="str">
        <f>INDEX(Table4[],MATCH(Table1[[#This Row],[CLID]],Table4[CLID MID],0),2)</f>
        <v>GEO1002</v>
      </c>
      <c r="E208" t="str">
        <f>INDEX(Table7[[GEO ID]:[GEO NAME]],MATCH(Table1[[#This Row],[GEO ID]],Table7[GEO ID],0),2)</f>
        <v>APAC</v>
      </c>
      <c r="F208" t="str">
        <f>"Q"&amp;ROUNDUP(MONTH(Table1[[#This Row],[Date]])/3,0)&amp;" "&amp;YEAR(Table1[[#This Row],[Date]])</f>
        <v>Q4 2020</v>
      </c>
      <c r="J208" s="2"/>
    </row>
    <row r="209" spans="1:10" x14ac:dyDescent="0.25">
      <c r="A209" s="2" t="s">
        <v>25</v>
      </c>
      <c r="B209" s="2">
        <v>44196</v>
      </c>
      <c r="C209" s="3">
        <v>727</v>
      </c>
      <c r="D209" t="str">
        <f>INDEX(Table4[],MATCH(Table1[[#This Row],[CLID]],Table4[CLID MID],0),2)</f>
        <v>GEO1002</v>
      </c>
      <c r="E209" t="str">
        <f>INDEX(Table7[[GEO ID]:[GEO NAME]],MATCH(Table1[[#This Row],[GEO ID]],Table7[GEO ID],0),2)</f>
        <v>APAC</v>
      </c>
      <c r="F209" t="str">
        <f>"Q"&amp;ROUNDUP(MONTH(Table1[[#This Row],[Date]])/3,0)&amp;" "&amp;YEAR(Table1[[#This Row],[Date]])</f>
        <v>Q4 2020</v>
      </c>
      <c r="J209" s="2"/>
    </row>
    <row r="210" spans="1:10" x14ac:dyDescent="0.25">
      <c r="A210" s="2" t="s">
        <v>25</v>
      </c>
      <c r="B210" s="2">
        <v>44377</v>
      </c>
      <c r="C210" s="3">
        <v>722</v>
      </c>
      <c r="D210" t="str">
        <f>INDEX(Table4[],MATCH(Table1[[#This Row],[CLID]],Table4[CLID MID],0),2)</f>
        <v>GEO1002</v>
      </c>
      <c r="E210" t="str">
        <f>INDEX(Table7[[GEO ID]:[GEO NAME]],MATCH(Table1[[#This Row],[GEO ID]],Table7[GEO ID],0),2)</f>
        <v>APAC</v>
      </c>
      <c r="F210" t="str">
        <f>"Q"&amp;ROUNDUP(MONTH(Table1[[#This Row],[Date]])/3,0)&amp;" "&amp;YEAR(Table1[[#This Row],[Date]])</f>
        <v>Q2 2021</v>
      </c>
      <c r="J210" s="2"/>
    </row>
    <row r="211" spans="1:10" x14ac:dyDescent="0.25">
      <c r="A211" s="2" t="s">
        <v>25</v>
      </c>
      <c r="B211" s="2">
        <v>44347</v>
      </c>
      <c r="C211" s="3">
        <v>1039</v>
      </c>
      <c r="D211" t="str">
        <f>INDEX(Table4[],MATCH(Table1[[#This Row],[CLID]],Table4[CLID MID],0),2)</f>
        <v>GEO1002</v>
      </c>
      <c r="E211" t="str">
        <f>INDEX(Table7[[GEO ID]:[GEO NAME]],MATCH(Table1[[#This Row],[GEO ID]],Table7[GEO ID],0),2)</f>
        <v>APAC</v>
      </c>
      <c r="F211" t="str">
        <f>"Q"&amp;ROUNDUP(MONTH(Table1[[#This Row],[Date]])/3,0)&amp;" "&amp;YEAR(Table1[[#This Row],[Date]])</f>
        <v>Q2 2021</v>
      </c>
      <c r="J211" s="2"/>
    </row>
    <row r="212" spans="1:10" x14ac:dyDescent="0.25">
      <c r="A212" s="2" t="s">
        <v>25</v>
      </c>
      <c r="B212" s="2">
        <v>44316</v>
      </c>
      <c r="C212" s="3">
        <v>1124</v>
      </c>
      <c r="D212" t="str">
        <f>INDEX(Table4[],MATCH(Table1[[#This Row],[CLID]],Table4[CLID MID],0),2)</f>
        <v>GEO1002</v>
      </c>
      <c r="E212" t="str">
        <f>INDEX(Table7[[GEO ID]:[GEO NAME]],MATCH(Table1[[#This Row],[GEO ID]],Table7[GEO ID],0),2)</f>
        <v>APAC</v>
      </c>
      <c r="F212" t="str">
        <f>"Q"&amp;ROUNDUP(MONTH(Table1[[#This Row],[Date]])/3,0)&amp;" "&amp;YEAR(Table1[[#This Row],[Date]])</f>
        <v>Q2 2021</v>
      </c>
      <c r="J212" s="2"/>
    </row>
    <row r="213" spans="1:10" x14ac:dyDescent="0.25">
      <c r="A213" s="2" t="s">
        <v>25</v>
      </c>
      <c r="B213" s="2">
        <v>44286</v>
      </c>
      <c r="C213" s="3">
        <v>895</v>
      </c>
      <c r="D213" t="str">
        <f>INDEX(Table4[],MATCH(Table1[[#This Row],[CLID]],Table4[CLID MID],0),2)</f>
        <v>GEO1002</v>
      </c>
      <c r="E213" t="str">
        <f>INDEX(Table7[[GEO ID]:[GEO NAME]],MATCH(Table1[[#This Row],[GEO ID]],Table7[GEO ID],0),2)</f>
        <v>APAC</v>
      </c>
      <c r="F213" t="str">
        <f>"Q"&amp;ROUNDUP(MONTH(Table1[[#This Row],[Date]])/3,0)&amp;" "&amp;YEAR(Table1[[#This Row],[Date]])</f>
        <v>Q1 2021</v>
      </c>
      <c r="J213" s="2"/>
    </row>
    <row r="214" spans="1:10" x14ac:dyDescent="0.25">
      <c r="A214" s="2" t="s">
        <v>25</v>
      </c>
      <c r="B214" s="2">
        <v>44255</v>
      </c>
      <c r="C214" s="3">
        <v>851</v>
      </c>
      <c r="D214" t="str">
        <f>INDEX(Table4[],MATCH(Table1[[#This Row],[CLID]],Table4[CLID MID],0),2)</f>
        <v>GEO1002</v>
      </c>
      <c r="E214" t="str">
        <f>INDEX(Table7[[GEO ID]:[GEO NAME]],MATCH(Table1[[#This Row],[GEO ID]],Table7[GEO ID],0),2)</f>
        <v>APAC</v>
      </c>
      <c r="F214" t="str">
        <f>"Q"&amp;ROUNDUP(MONTH(Table1[[#This Row],[Date]])/3,0)&amp;" "&amp;YEAR(Table1[[#This Row],[Date]])</f>
        <v>Q1 2021</v>
      </c>
      <c r="J214" s="2"/>
    </row>
    <row r="215" spans="1:10" x14ac:dyDescent="0.25">
      <c r="A215" s="2" t="s">
        <v>25</v>
      </c>
      <c r="B215" s="2">
        <v>44227</v>
      </c>
      <c r="C215" s="3">
        <v>741</v>
      </c>
      <c r="D215" t="str">
        <f>INDEX(Table4[],MATCH(Table1[[#This Row],[CLID]],Table4[CLID MID],0),2)</f>
        <v>GEO1002</v>
      </c>
      <c r="E215" t="str">
        <f>INDEX(Table7[[GEO ID]:[GEO NAME]],MATCH(Table1[[#This Row],[GEO ID]],Table7[GEO ID],0),2)</f>
        <v>APAC</v>
      </c>
      <c r="F215" t="str">
        <f>"Q"&amp;ROUNDUP(MONTH(Table1[[#This Row],[Date]])/3,0)&amp;" "&amp;YEAR(Table1[[#This Row],[Date]])</f>
        <v>Q1 2021</v>
      </c>
      <c r="J215" s="2"/>
    </row>
    <row r="216" spans="1:10" x14ac:dyDescent="0.25">
      <c r="A216" s="2" t="s">
        <v>41</v>
      </c>
      <c r="B216" s="2">
        <v>43861</v>
      </c>
      <c r="C216" s="3">
        <v>1172</v>
      </c>
      <c r="D216" t="str">
        <f>INDEX(Table4[],MATCH(Table1[[#This Row],[CLID]],Table4[CLID MID],0),2)</f>
        <v>GEO1004</v>
      </c>
      <c r="E216" t="str">
        <f>INDEX(Table7[[GEO ID]:[GEO NAME]],MATCH(Table1[[#This Row],[GEO ID]],Table7[GEO ID],0),2)</f>
        <v>LATAM</v>
      </c>
      <c r="F216" t="str">
        <f>"Q"&amp;ROUNDUP(MONTH(Table1[[#This Row],[Date]])/3,0)&amp;" "&amp;YEAR(Table1[[#This Row],[Date]])</f>
        <v>Q1 2020</v>
      </c>
      <c r="J216" s="2"/>
    </row>
    <row r="217" spans="1:10" x14ac:dyDescent="0.25">
      <c r="A217" s="2" t="s">
        <v>41</v>
      </c>
      <c r="B217" s="2">
        <v>43890</v>
      </c>
      <c r="C217" s="3">
        <v>1483</v>
      </c>
      <c r="D217" t="str">
        <f>INDEX(Table4[],MATCH(Table1[[#This Row],[CLID]],Table4[CLID MID],0),2)</f>
        <v>GEO1004</v>
      </c>
      <c r="E217" t="str">
        <f>INDEX(Table7[[GEO ID]:[GEO NAME]],MATCH(Table1[[#This Row],[GEO ID]],Table7[GEO ID],0),2)</f>
        <v>LATAM</v>
      </c>
      <c r="F217" t="str">
        <f>"Q"&amp;ROUNDUP(MONTH(Table1[[#This Row],[Date]])/3,0)&amp;" "&amp;YEAR(Table1[[#This Row],[Date]])</f>
        <v>Q1 2020</v>
      </c>
      <c r="J217" s="2"/>
    </row>
    <row r="218" spans="1:10" x14ac:dyDescent="0.25">
      <c r="A218" s="2" t="s">
        <v>41</v>
      </c>
      <c r="B218" s="2">
        <v>43921</v>
      </c>
      <c r="C218" s="3">
        <v>1484</v>
      </c>
      <c r="D218" t="str">
        <f>INDEX(Table4[],MATCH(Table1[[#This Row],[CLID]],Table4[CLID MID],0),2)</f>
        <v>GEO1004</v>
      </c>
      <c r="E218" t="str">
        <f>INDEX(Table7[[GEO ID]:[GEO NAME]],MATCH(Table1[[#This Row],[GEO ID]],Table7[GEO ID],0),2)</f>
        <v>LATAM</v>
      </c>
      <c r="F218" t="str">
        <f>"Q"&amp;ROUNDUP(MONTH(Table1[[#This Row],[Date]])/3,0)&amp;" "&amp;YEAR(Table1[[#This Row],[Date]])</f>
        <v>Q1 2020</v>
      </c>
      <c r="J218" s="2"/>
    </row>
    <row r="219" spans="1:10" x14ac:dyDescent="0.25">
      <c r="A219" s="2" t="s">
        <v>41</v>
      </c>
      <c r="B219" s="2">
        <v>43951</v>
      </c>
      <c r="C219" s="3">
        <v>1949</v>
      </c>
      <c r="D219" t="str">
        <f>INDEX(Table4[],MATCH(Table1[[#This Row],[CLID]],Table4[CLID MID],0),2)</f>
        <v>GEO1004</v>
      </c>
      <c r="E219" t="str">
        <f>INDEX(Table7[[GEO ID]:[GEO NAME]],MATCH(Table1[[#This Row],[GEO ID]],Table7[GEO ID],0),2)</f>
        <v>LATAM</v>
      </c>
      <c r="F219" t="str">
        <f>"Q"&amp;ROUNDUP(MONTH(Table1[[#This Row],[Date]])/3,0)&amp;" "&amp;YEAR(Table1[[#This Row],[Date]])</f>
        <v>Q2 2020</v>
      </c>
      <c r="J219" s="2"/>
    </row>
    <row r="220" spans="1:10" x14ac:dyDescent="0.25">
      <c r="A220" s="2" t="s">
        <v>41</v>
      </c>
      <c r="B220" s="2">
        <v>43982</v>
      </c>
      <c r="C220" s="3">
        <v>1635</v>
      </c>
      <c r="D220" t="str">
        <f>INDEX(Table4[],MATCH(Table1[[#This Row],[CLID]],Table4[CLID MID],0),2)</f>
        <v>GEO1004</v>
      </c>
      <c r="E220" t="str">
        <f>INDEX(Table7[[GEO ID]:[GEO NAME]],MATCH(Table1[[#This Row],[GEO ID]],Table7[GEO ID],0),2)</f>
        <v>LATAM</v>
      </c>
      <c r="F220" t="str">
        <f>"Q"&amp;ROUNDUP(MONTH(Table1[[#This Row],[Date]])/3,0)&amp;" "&amp;YEAR(Table1[[#This Row],[Date]])</f>
        <v>Q2 2020</v>
      </c>
      <c r="J220" s="2"/>
    </row>
    <row r="221" spans="1:10" x14ac:dyDescent="0.25">
      <c r="A221" s="2" t="s">
        <v>41</v>
      </c>
      <c r="B221" s="2">
        <v>44012</v>
      </c>
      <c r="C221" s="3">
        <v>1326</v>
      </c>
      <c r="D221" t="str">
        <f>INDEX(Table4[],MATCH(Table1[[#This Row],[CLID]],Table4[CLID MID],0),2)</f>
        <v>GEO1004</v>
      </c>
      <c r="E221" t="str">
        <f>INDEX(Table7[[GEO ID]:[GEO NAME]],MATCH(Table1[[#This Row],[GEO ID]],Table7[GEO ID],0),2)</f>
        <v>LATAM</v>
      </c>
      <c r="F221" t="str">
        <f>"Q"&amp;ROUNDUP(MONTH(Table1[[#This Row],[Date]])/3,0)&amp;" "&amp;YEAR(Table1[[#This Row],[Date]])</f>
        <v>Q2 2020</v>
      </c>
      <c r="J221" s="2"/>
    </row>
    <row r="222" spans="1:10" x14ac:dyDescent="0.25">
      <c r="A222" s="2" t="s">
        <v>41</v>
      </c>
      <c r="B222" s="2">
        <v>44043</v>
      </c>
      <c r="C222" s="3">
        <v>1012</v>
      </c>
      <c r="D222" t="str">
        <f>INDEX(Table4[],MATCH(Table1[[#This Row],[CLID]],Table4[CLID MID],0),2)</f>
        <v>GEO1004</v>
      </c>
      <c r="E222" t="str">
        <f>INDEX(Table7[[GEO ID]:[GEO NAME]],MATCH(Table1[[#This Row],[GEO ID]],Table7[GEO ID],0),2)</f>
        <v>LATAM</v>
      </c>
      <c r="F222" t="str">
        <f>"Q"&amp;ROUNDUP(MONTH(Table1[[#This Row],[Date]])/3,0)&amp;" "&amp;YEAR(Table1[[#This Row],[Date]])</f>
        <v>Q3 2020</v>
      </c>
      <c r="J222" s="2"/>
    </row>
    <row r="223" spans="1:10" x14ac:dyDescent="0.25">
      <c r="A223" s="2" t="s">
        <v>41</v>
      </c>
      <c r="B223" s="2">
        <v>44074</v>
      </c>
      <c r="C223" s="3">
        <v>1018</v>
      </c>
      <c r="D223" t="str">
        <f>INDEX(Table4[],MATCH(Table1[[#This Row],[CLID]],Table4[CLID MID],0),2)</f>
        <v>GEO1004</v>
      </c>
      <c r="E223" t="str">
        <f>INDEX(Table7[[GEO ID]:[GEO NAME]],MATCH(Table1[[#This Row],[GEO ID]],Table7[GEO ID],0),2)</f>
        <v>LATAM</v>
      </c>
      <c r="F223" t="str">
        <f>"Q"&amp;ROUNDUP(MONTH(Table1[[#This Row],[Date]])/3,0)&amp;" "&amp;YEAR(Table1[[#This Row],[Date]])</f>
        <v>Q3 2020</v>
      </c>
      <c r="J223" s="2"/>
    </row>
    <row r="224" spans="1:10" x14ac:dyDescent="0.25">
      <c r="A224" s="2" t="s">
        <v>41</v>
      </c>
      <c r="B224" s="2">
        <v>44104</v>
      </c>
      <c r="C224" s="3">
        <v>861</v>
      </c>
      <c r="D224" t="str">
        <f>INDEX(Table4[],MATCH(Table1[[#This Row],[CLID]],Table4[CLID MID],0),2)</f>
        <v>GEO1004</v>
      </c>
      <c r="E224" t="str">
        <f>INDEX(Table7[[GEO ID]:[GEO NAME]],MATCH(Table1[[#This Row],[GEO ID]],Table7[GEO ID],0),2)</f>
        <v>LATAM</v>
      </c>
      <c r="F224" t="str">
        <f>"Q"&amp;ROUNDUP(MONTH(Table1[[#This Row],[Date]])/3,0)&amp;" "&amp;YEAR(Table1[[#This Row],[Date]])</f>
        <v>Q3 2020</v>
      </c>
      <c r="J224" s="2"/>
    </row>
    <row r="225" spans="1:10" x14ac:dyDescent="0.25">
      <c r="A225" s="2" t="s">
        <v>41</v>
      </c>
      <c r="B225" s="2">
        <v>44135</v>
      </c>
      <c r="C225" s="3">
        <v>1173</v>
      </c>
      <c r="D225" t="str">
        <f>INDEX(Table4[],MATCH(Table1[[#This Row],[CLID]],Table4[CLID MID],0),2)</f>
        <v>GEO1004</v>
      </c>
      <c r="E225" t="str">
        <f>INDEX(Table7[[GEO ID]:[GEO NAME]],MATCH(Table1[[#This Row],[GEO ID]],Table7[GEO ID],0),2)</f>
        <v>LATAM</v>
      </c>
      <c r="F225" t="str">
        <f>"Q"&amp;ROUNDUP(MONTH(Table1[[#This Row],[Date]])/3,0)&amp;" "&amp;YEAR(Table1[[#This Row],[Date]])</f>
        <v>Q4 2020</v>
      </c>
      <c r="J225" s="2"/>
    </row>
    <row r="226" spans="1:10" x14ac:dyDescent="0.25">
      <c r="A226" s="2" t="s">
        <v>41</v>
      </c>
      <c r="B226" s="2">
        <v>44165</v>
      </c>
      <c r="C226" s="3">
        <v>1169</v>
      </c>
      <c r="D226" t="str">
        <f>INDEX(Table4[],MATCH(Table1[[#This Row],[CLID]],Table4[CLID MID],0),2)</f>
        <v>GEO1004</v>
      </c>
      <c r="E226" t="str">
        <f>INDEX(Table7[[GEO ID]:[GEO NAME]],MATCH(Table1[[#This Row],[GEO ID]],Table7[GEO ID],0),2)</f>
        <v>LATAM</v>
      </c>
      <c r="F226" t="str">
        <f>"Q"&amp;ROUNDUP(MONTH(Table1[[#This Row],[Date]])/3,0)&amp;" "&amp;YEAR(Table1[[#This Row],[Date]])</f>
        <v>Q4 2020</v>
      </c>
      <c r="J226" s="2"/>
    </row>
    <row r="227" spans="1:10" x14ac:dyDescent="0.25">
      <c r="A227" s="2" t="s">
        <v>41</v>
      </c>
      <c r="B227" s="2">
        <v>44196</v>
      </c>
      <c r="C227" s="3">
        <v>1323</v>
      </c>
      <c r="D227" t="str">
        <f>INDEX(Table4[],MATCH(Table1[[#This Row],[CLID]],Table4[CLID MID],0),2)</f>
        <v>GEO1004</v>
      </c>
      <c r="E227" t="str">
        <f>INDEX(Table7[[GEO ID]:[GEO NAME]],MATCH(Table1[[#This Row],[GEO ID]],Table7[GEO ID],0),2)</f>
        <v>LATAM</v>
      </c>
      <c r="F227" t="str">
        <f>"Q"&amp;ROUNDUP(MONTH(Table1[[#This Row],[Date]])/3,0)&amp;" "&amp;YEAR(Table1[[#This Row],[Date]])</f>
        <v>Q4 2020</v>
      </c>
      <c r="J227" s="2"/>
    </row>
    <row r="228" spans="1:10" x14ac:dyDescent="0.25">
      <c r="A228" s="2" t="s">
        <v>41</v>
      </c>
      <c r="B228" s="2">
        <v>44377</v>
      </c>
      <c r="C228" s="3">
        <v>1318</v>
      </c>
      <c r="D228" t="str">
        <f>INDEX(Table4[],MATCH(Table1[[#This Row],[CLID]],Table4[CLID MID],0),2)</f>
        <v>GEO1004</v>
      </c>
      <c r="E228" t="str">
        <f>INDEX(Table7[[GEO ID]:[GEO NAME]],MATCH(Table1[[#This Row],[GEO ID]],Table7[GEO ID],0),2)</f>
        <v>LATAM</v>
      </c>
      <c r="F228" t="str">
        <f>"Q"&amp;ROUNDUP(MONTH(Table1[[#This Row],[Date]])/3,0)&amp;" "&amp;YEAR(Table1[[#This Row],[Date]])</f>
        <v>Q2 2021</v>
      </c>
      <c r="J228" s="2"/>
    </row>
    <row r="229" spans="1:10" x14ac:dyDescent="0.25">
      <c r="A229" s="2" t="s">
        <v>41</v>
      </c>
      <c r="B229" s="2">
        <v>44347</v>
      </c>
      <c r="C229" s="3">
        <v>1656</v>
      </c>
      <c r="D229" t="str">
        <f>INDEX(Table4[],MATCH(Table1[[#This Row],[CLID]],Table4[CLID MID],0),2)</f>
        <v>GEO1004</v>
      </c>
      <c r="E229" t="str">
        <f>INDEX(Table7[[GEO ID]:[GEO NAME]],MATCH(Table1[[#This Row],[GEO ID]],Table7[GEO ID],0),2)</f>
        <v>LATAM</v>
      </c>
      <c r="F229" t="str">
        <f>"Q"&amp;ROUNDUP(MONTH(Table1[[#This Row],[Date]])/3,0)&amp;" "&amp;YEAR(Table1[[#This Row],[Date]])</f>
        <v>Q2 2021</v>
      </c>
      <c r="J229" s="2"/>
    </row>
    <row r="230" spans="1:10" x14ac:dyDescent="0.25">
      <c r="A230" s="2" t="s">
        <v>41</v>
      </c>
      <c r="B230" s="2">
        <v>44316</v>
      </c>
      <c r="C230" s="3">
        <v>1987</v>
      </c>
      <c r="D230" t="str">
        <f>INDEX(Table4[],MATCH(Table1[[#This Row],[CLID]],Table4[CLID MID],0),2)</f>
        <v>GEO1004</v>
      </c>
      <c r="E230" t="str">
        <f>INDEX(Table7[[GEO ID]:[GEO NAME]],MATCH(Table1[[#This Row],[GEO ID]],Table7[GEO ID],0),2)</f>
        <v>LATAM</v>
      </c>
      <c r="F230" t="str">
        <f>"Q"&amp;ROUNDUP(MONTH(Table1[[#This Row],[Date]])/3,0)&amp;" "&amp;YEAR(Table1[[#This Row],[Date]])</f>
        <v>Q2 2021</v>
      </c>
      <c r="J230" s="2"/>
    </row>
    <row r="231" spans="1:10" x14ac:dyDescent="0.25">
      <c r="A231" s="2" t="s">
        <v>41</v>
      </c>
      <c r="B231" s="2">
        <v>44286</v>
      </c>
      <c r="C231" s="3">
        <v>1528</v>
      </c>
      <c r="D231" t="str">
        <f>INDEX(Table4[],MATCH(Table1[[#This Row],[CLID]],Table4[CLID MID],0),2)</f>
        <v>GEO1004</v>
      </c>
      <c r="E231" t="str">
        <f>INDEX(Table7[[GEO ID]:[GEO NAME]],MATCH(Table1[[#This Row],[GEO ID]],Table7[GEO ID],0),2)</f>
        <v>LATAM</v>
      </c>
      <c r="F231" t="str">
        <f>"Q"&amp;ROUNDUP(MONTH(Table1[[#This Row],[Date]])/3,0)&amp;" "&amp;YEAR(Table1[[#This Row],[Date]])</f>
        <v>Q1 2021</v>
      </c>
      <c r="J231" s="2"/>
    </row>
    <row r="232" spans="1:10" x14ac:dyDescent="0.25">
      <c r="A232" s="2" t="s">
        <v>41</v>
      </c>
      <c r="B232" s="2">
        <v>44255</v>
      </c>
      <c r="C232" s="3">
        <v>1557</v>
      </c>
      <c r="D232" t="str">
        <f>INDEX(Table4[],MATCH(Table1[[#This Row],[CLID]],Table4[CLID MID],0),2)</f>
        <v>GEO1004</v>
      </c>
      <c r="E232" t="str">
        <f>INDEX(Table7[[GEO ID]:[GEO NAME]],MATCH(Table1[[#This Row],[GEO ID]],Table7[GEO ID],0),2)</f>
        <v>LATAM</v>
      </c>
      <c r="F232" t="str">
        <f>"Q"&amp;ROUNDUP(MONTH(Table1[[#This Row],[Date]])/3,0)&amp;" "&amp;YEAR(Table1[[#This Row],[Date]])</f>
        <v>Q1 2021</v>
      </c>
      <c r="J232" s="2"/>
    </row>
    <row r="233" spans="1:10" x14ac:dyDescent="0.25">
      <c r="A233" s="2" t="s">
        <v>41</v>
      </c>
      <c r="B233" s="2">
        <v>44227</v>
      </c>
      <c r="C233" s="3">
        <v>1183</v>
      </c>
      <c r="D233" t="str">
        <f>INDEX(Table4[],MATCH(Table1[[#This Row],[CLID]],Table4[CLID MID],0),2)</f>
        <v>GEO1004</v>
      </c>
      <c r="E233" t="str">
        <f>INDEX(Table7[[GEO ID]:[GEO NAME]],MATCH(Table1[[#This Row],[GEO ID]],Table7[GEO ID],0),2)</f>
        <v>LATAM</v>
      </c>
      <c r="F233" t="str">
        <f>"Q"&amp;ROUNDUP(MONTH(Table1[[#This Row],[Date]])/3,0)&amp;" "&amp;YEAR(Table1[[#This Row],[Date]])</f>
        <v>Q1 2021</v>
      </c>
      <c r="J233" s="2"/>
    </row>
    <row r="234" spans="1:10" x14ac:dyDescent="0.25">
      <c r="A234" s="2" t="s">
        <v>21</v>
      </c>
      <c r="B234" s="2">
        <v>43861</v>
      </c>
      <c r="C234" s="3">
        <v>11332</v>
      </c>
      <c r="D234" t="str">
        <f>INDEX(Table4[],MATCH(Table1[[#This Row],[CLID]],Table4[CLID MID],0),2)</f>
        <v>GEO1001</v>
      </c>
      <c r="E234" t="str">
        <f>INDEX(Table7[[GEO ID]:[GEO NAME]],MATCH(Table1[[#This Row],[GEO ID]],Table7[GEO ID],0),2)</f>
        <v>NAM</v>
      </c>
      <c r="F234" t="str">
        <f>"Q"&amp;ROUNDUP(MONTH(Table1[[#This Row],[Date]])/3,0)&amp;" "&amp;YEAR(Table1[[#This Row],[Date]])</f>
        <v>Q1 2020</v>
      </c>
      <c r="J234" s="2"/>
    </row>
    <row r="235" spans="1:10" x14ac:dyDescent="0.25">
      <c r="A235" s="2" t="s">
        <v>21</v>
      </c>
      <c r="B235" s="2">
        <v>43890</v>
      </c>
      <c r="C235" s="3">
        <v>12748</v>
      </c>
      <c r="D235" t="str">
        <f>INDEX(Table4[],MATCH(Table1[[#This Row],[CLID]],Table4[CLID MID],0),2)</f>
        <v>GEO1001</v>
      </c>
      <c r="E235" t="str">
        <f>INDEX(Table7[[GEO ID]:[GEO NAME]],MATCH(Table1[[#This Row],[GEO ID]],Table7[GEO ID],0),2)</f>
        <v>NAM</v>
      </c>
      <c r="F235" t="str">
        <f>"Q"&amp;ROUNDUP(MONTH(Table1[[#This Row],[Date]])/3,0)&amp;" "&amp;YEAR(Table1[[#This Row],[Date]])</f>
        <v>Q1 2020</v>
      </c>
      <c r="J235" s="2"/>
    </row>
    <row r="236" spans="1:10" x14ac:dyDescent="0.25">
      <c r="A236" s="2" t="s">
        <v>21</v>
      </c>
      <c r="B236" s="2">
        <v>43921</v>
      </c>
      <c r="C236" s="3">
        <v>14162</v>
      </c>
      <c r="D236" t="str">
        <f>INDEX(Table4[],MATCH(Table1[[#This Row],[CLID]],Table4[CLID MID],0),2)</f>
        <v>GEO1001</v>
      </c>
      <c r="E236" t="str">
        <f>INDEX(Table7[[GEO ID]:[GEO NAME]],MATCH(Table1[[#This Row],[GEO ID]],Table7[GEO ID],0),2)</f>
        <v>NAM</v>
      </c>
      <c r="F236" t="str">
        <f>"Q"&amp;ROUNDUP(MONTH(Table1[[#This Row],[Date]])/3,0)&amp;" "&amp;YEAR(Table1[[#This Row],[Date]])</f>
        <v>Q1 2020</v>
      </c>
      <c r="J236" s="2"/>
    </row>
    <row r="237" spans="1:10" x14ac:dyDescent="0.25">
      <c r="A237" s="2" t="s">
        <v>21</v>
      </c>
      <c r="B237" s="2">
        <v>43951</v>
      </c>
      <c r="C237" s="3">
        <v>16992</v>
      </c>
      <c r="D237" t="str">
        <f>INDEX(Table4[],MATCH(Table1[[#This Row],[CLID]],Table4[CLID MID],0),2)</f>
        <v>GEO1001</v>
      </c>
      <c r="E237" t="str">
        <f>INDEX(Table7[[GEO ID]:[GEO NAME]],MATCH(Table1[[#This Row],[GEO ID]],Table7[GEO ID],0),2)</f>
        <v>NAM</v>
      </c>
      <c r="F237" t="str">
        <f>"Q"&amp;ROUNDUP(MONTH(Table1[[#This Row],[Date]])/3,0)&amp;" "&amp;YEAR(Table1[[#This Row],[Date]])</f>
        <v>Q2 2020</v>
      </c>
      <c r="J237" s="2"/>
    </row>
    <row r="238" spans="1:10" x14ac:dyDescent="0.25">
      <c r="A238" s="2" t="s">
        <v>21</v>
      </c>
      <c r="B238" s="2">
        <v>43982</v>
      </c>
      <c r="C238" s="3">
        <v>15578</v>
      </c>
      <c r="D238" t="str">
        <f>INDEX(Table4[],MATCH(Table1[[#This Row],[CLID]],Table4[CLID MID],0),2)</f>
        <v>GEO1001</v>
      </c>
      <c r="E238" t="str">
        <f>INDEX(Table7[[GEO ID]:[GEO NAME]],MATCH(Table1[[#This Row],[GEO ID]],Table7[GEO ID],0),2)</f>
        <v>NAM</v>
      </c>
      <c r="F238" t="str">
        <f>"Q"&amp;ROUNDUP(MONTH(Table1[[#This Row],[Date]])/3,0)&amp;" "&amp;YEAR(Table1[[#This Row],[Date]])</f>
        <v>Q2 2020</v>
      </c>
      <c r="J238" s="2"/>
    </row>
    <row r="239" spans="1:10" x14ac:dyDescent="0.25">
      <c r="A239" s="2" t="s">
        <v>21</v>
      </c>
      <c r="B239" s="2">
        <v>44012</v>
      </c>
      <c r="C239" s="3">
        <v>11330</v>
      </c>
      <c r="D239" t="str">
        <f>INDEX(Table4[],MATCH(Table1[[#This Row],[CLID]],Table4[CLID MID],0),2)</f>
        <v>GEO1001</v>
      </c>
      <c r="E239" t="str">
        <f>INDEX(Table7[[GEO ID]:[GEO NAME]],MATCH(Table1[[#This Row],[GEO ID]],Table7[GEO ID],0),2)</f>
        <v>NAM</v>
      </c>
      <c r="F239" t="str">
        <f>"Q"&amp;ROUNDUP(MONTH(Table1[[#This Row],[Date]])/3,0)&amp;" "&amp;YEAR(Table1[[#This Row],[Date]])</f>
        <v>Q2 2020</v>
      </c>
      <c r="J239" s="2"/>
    </row>
    <row r="240" spans="1:10" x14ac:dyDescent="0.25">
      <c r="A240" s="2" t="s">
        <v>21</v>
      </c>
      <c r="B240" s="2">
        <v>44043</v>
      </c>
      <c r="C240" s="3">
        <v>9912</v>
      </c>
      <c r="D240" t="str">
        <f>INDEX(Table4[],MATCH(Table1[[#This Row],[CLID]],Table4[CLID MID],0),2)</f>
        <v>GEO1001</v>
      </c>
      <c r="E240" t="str">
        <f>INDEX(Table7[[GEO ID]:[GEO NAME]],MATCH(Table1[[#This Row],[GEO ID]],Table7[GEO ID],0),2)</f>
        <v>NAM</v>
      </c>
      <c r="F240" t="str">
        <f>"Q"&amp;ROUNDUP(MONTH(Table1[[#This Row],[Date]])/3,0)&amp;" "&amp;YEAR(Table1[[#This Row],[Date]])</f>
        <v>Q3 2020</v>
      </c>
      <c r="J240" s="2"/>
    </row>
    <row r="241" spans="1:10" x14ac:dyDescent="0.25">
      <c r="A241" s="2" t="s">
        <v>21</v>
      </c>
      <c r="B241" s="2">
        <v>44074</v>
      </c>
      <c r="C241" s="3">
        <v>8496</v>
      </c>
      <c r="D241" t="str">
        <f>INDEX(Table4[],MATCH(Table1[[#This Row],[CLID]],Table4[CLID MID],0),2)</f>
        <v>GEO1001</v>
      </c>
      <c r="E241" t="str">
        <f>INDEX(Table7[[GEO ID]:[GEO NAME]],MATCH(Table1[[#This Row],[GEO ID]],Table7[GEO ID],0),2)</f>
        <v>NAM</v>
      </c>
      <c r="F241" t="str">
        <f>"Q"&amp;ROUNDUP(MONTH(Table1[[#This Row],[Date]])/3,0)&amp;" "&amp;YEAR(Table1[[#This Row],[Date]])</f>
        <v>Q3 2020</v>
      </c>
      <c r="J241" s="2"/>
    </row>
    <row r="242" spans="1:10" x14ac:dyDescent="0.25">
      <c r="A242" s="2" t="s">
        <v>21</v>
      </c>
      <c r="B242" s="2">
        <v>44104</v>
      </c>
      <c r="C242" s="3">
        <v>8502</v>
      </c>
      <c r="D242" t="str">
        <f>INDEX(Table4[],MATCH(Table1[[#This Row],[CLID]],Table4[CLID MID],0),2)</f>
        <v>GEO1001</v>
      </c>
      <c r="E242" t="str">
        <f>INDEX(Table7[[GEO ID]:[GEO NAME]],MATCH(Table1[[#This Row],[GEO ID]],Table7[GEO ID],0),2)</f>
        <v>NAM</v>
      </c>
      <c r="F242" t="str">
        <f>"Q"&amp;ROUNDUP(MONTH(Table1[[#This Row],[Date]])/3,0)&amp;" "&amp;YEAR(Table1[[#This Row],[Date]])</f>
        <v>Q3 2020</v>
      </c>
      <c r="J242" s="2"/>
    </row>
    <row r="243" spans="1:10" x14ac:dyDescent="0.25">
      <c r="A243" s="2" t="s">
        <v>21</v>
      </c>
      <c r="B243" s="2">
        <v>44135</v>
      </c>
      <c r="C243" s="3">
        <v>9917</v>
      </c>
      <c r="D243" t="str">
        <f>INDEX(Table4[],MATCH(Table1[[#This Row],[CLID]],Table4[CLID MID],0),2)</f>
        <v>GEO1001</v>
      </c>
      <c r="E243" t="str">
        <f>INDEX(Table7[[GEO ID]:[GEO NAME]],MATCH(Table1[[#This Row],[GEO ID]],Table7[GEO ID],0),2)</f>
        <v>NAM</v>
      </c>
      <c r="F243" t="str">
        <f>"Q"&amp;ROUNDUP(MONTH(Table1[[#This Row],[Date]])/3,0)&amp;" "&amp;YEAR(Table1[[#This Row],[Date]])</f>
        <v>Q4 2020</v>
      </c>
      <c r="J243" s="2"/>
    </row>
    <row r="244" spans="1:10" x14ac:dyDescent="0.25">
      <c r="A244" s="2" t="s">
        <v>21</v>
      </c>
      <c r="B244" s="2">
        <v>44165</v>
      </c>
      <c r="C244" s="3">
        <v>11330</v>
      </c>
      <c r="D244" t="str">
        <f>INDEX(Table4[],MATCH(Table1[[#This Row],[CLID]],Table4[CLID MID],0),2)</f>
        <v>GEO1001</v>
      </c>
      <c r="E244" t="str">
        <f>INDEX(Table7[[GEO ID]:[GEO NAME]],MATCH(Table1[[#This Row],[GEO ID]],Table7[GEO ID],0),2)</f>
        <v>NAM</v>
      </c>
      <c r="F244" t="str">
        <f>"Q"&amp;ROUNDUP(MONTH(Table1[[#This Row],[Date]])/3,0)&amp;" "&amp;YEAR(Table1[[#This Row],[Date]])</f>
        <v>Q4 2020</v>
      </c>
      <c r="J244" s="2"/>
    </row>
    <row r="245" spans="1:10" x14ac:dyDescent="0.25">
      <c r="A245" s="2" t="s">
        <v>21</v>
      </c>
      <c r="B245" s="2">
        <v>44196</v>
      </c>
      <c r="C245" s="3">
        <v>11328</v>
      </c>
      <c r="D245" t="str">
        <f>INDEX(Table4[],MATCH(Table1[[#This Row],[CLID]],Table4[CLID MID],0),2)</f>
        <v>GEO1001</v>
      </c>
      <c r="E245" t="str">
        <f>INDEX(Table7[[GEO ID]:[GEO NAME]],MATCH(Table1[[#This Row],[GEO ID]],Table7[GEO ID],0),2)</f>
        <v>NAM</v>
      </c>
      <c r="F245" t="str">
        <f>"Q"&amp;ROUNDUP(MONTH(Table1[[#This Row],[Date]])/3,0)&amp;" "&amp;YEAR(Table1[[#This Row],[Date]])</f>
        <v>Q4 2020</v>
      </c>
      <c r="J245" s="2"/>
    </row>
    <row r="246" spans="1:10" x14ac:dyDescent="0.25">
      <c r="A246" s="2" t="s">
        <v>21</v>
      </c>
      <c r="B246" s="2">
        <v>44377</v>
      </c>
      <c r="C246" s="3">
        <v>11781</v>
      </c>
      <c r="D246" t="str">
        <f>INDEX(Table4[],MATCH(Table1[[#This Row],[CLID]],Table4[CLID MID],0),2)</f>
        <v>GEO1001</v>
      </c>
      <c r="E246" t="str">
        <f>INDEX(Table7[[GEO ID]:[GEO NAME]],MATCH(Table1[[#This Row],[GEO ID]],Table7[GEO ID],0),2)</f>
        <v>NAM</v>
      </c>
      <c r="F246" t="str">
        <f>"Q"&amp;ROUNDUP(MONTH(Table1[[#This Row],[Date]])/3,0)&amp;" "&amp;YEAR(Table1[[#This Row],[Date]])</f>
        <v>Q2 2021</v>
      </c>
      <c r="J246" s="2"/>
    </row>
    <row r="247" spans="1:10" x14ac:dyDescent="0.25">
      <c r="A247" s="2" t="s">
        <v>21</v>
      </c>
      <c r="B247" s="2">
        <v>44347</v>
      </c>
      <c r="C247" s="3">
        <v>15424</v>
      </c>
      <c r="D247" t="str">
        <f>INDEX(Table4[],MATCH(Table1[[#This Row],[CLID]],Table4[CLID MID],0),2)</f>
        <v>GEO1001</v>
      </c>
      <c r="E247" t="str">
        <f>INDEX(Table7[[GEO ID]:[GEO NAME]],MATCH(Table1[[#This Row],[GEO ID]],Table7[GEO ID],0),2)</f>
        <v>NAM</v>
      </c>
      <c r="F247" t="str">
        <f>"Q"&amp;ROUNDUP(MONTH(Table1[[#This Row],[Date]])/3,0)&amp;" "&amp;YEAR(Table1[[#This Row],[Date]])</f>
        <v>Q2 2021</v>
      </c>
      <c r="J247" s="2"/>
    </row>
    <row r="248" spans="1:10" x14ac:dyDescent="0.25">
      <c r="A248" s="2" t="s">
        <v>21</v>
      </c>
      <c r="B248" s="2">
        <v>44316</v>
      </c>
      <c r="C248" s="3">
        <v>16906</v>
      </c>
      <c r="D248" t="str">
        <f>INDEX(Table4[],MATCH(Table1[[#This Row],[CLID]],Table4[CLID MID],0),2)</f>
        <v>GEO1001</v>
      </c>
      <c r="E248" t="str">
        <f>INDEX(Table7[[GEO ID]:[GEO NAME]],MATCH(Table1[[#This Row],[GEO ID]],Table7[GEO ID],0),2)</f>
        <v>NAM</v>
      </c>
      <c r="F248" t="str">
        <f>"Q"&amp;ROUNDUP(MONTH(Table1[[#This Row],[Date]])/3,0)&amp;" "&amp;YEAR(Table1[[#This Row],[Date]])</f>
        <v>Q2 2021</v>
      </c>
      <c r="J248" s="2"/>
    </row>
    <row r="249" spans="1:10" x14ac:dyDescent="0.25">
      <c r="A249" s="2" t="s">
        <v>21</v>
      </c>
      <c r="B249" s="2">
        <v>44286</v>
      </c>
      <c r="C249" s="3">
        <v>14020</v>
      </c>
      <c r="D249" t="str">
        <f>INDEX(Table4[],MATCH(Table1[[#This Row],[CLID]],Table4[CLID MID],0),2)</f>
        <v>GEO1001</v>
      </c>
      <c r="E249" t="str">
        <f>INDEX(Table7[[GEO ID]:[GEO NAME]],MATCH(Table1[[#This Row],[GEO ID]],Table7[GEO ID],0),2)</f>
        <v>NAM</v>
      </c>
      <c r="F249" t="str">
        <f>"Q"&amp;ROUNDUP(MONTH(Table1[[#This Row],[Date]])/3,0)&amp;" "&amp;YEAR(Table1[[#This Row],[Date]])</f>
        <v>Q1 2021</v>
      </c>
      <c r="J249" s="2"/>
    </row>
    <row r="250" spans="1:10" x14ac:dyDescent="0.25">
      <c r="A250" s="2" t="s">
        <v>21</v>
      </c>
      <c r="B250" s="2">
        <v>44255</v>
      </c>
      <c r="C250" s="3">
        <v>13386</v>
      </c>
      <c r="D250" t="str">
        <f>INDEX(Table4[],MATCH(Table1[[#This Row],[CLID]],Table4[CLID MID],0),2)</f>
        <v>GEO1001</v>
      </c>
      <c r="E250" t="str">
        <f>INDEX(Table7[[GEO ID]:[GEO NAME]],MATCH(Table1[[#This Row],[GEO ID]],Table7[GEO ID],0),2)</f>
        <v>NAM</v>
      </c>
      <c r="F250" t="str">
        <f>"Q"&amp;ROUNDUP(MONTH(Table1[[#This Row],[Date]])/3,0)&amp;" "&amp;YEAR(Table1[[#This Row],[Date]])</f>
        <v>Q1 2021</v>
      </c>
      <c r="J250" s="2"/>
    </row>
    <row r="251" spans="1:10" x14ac:dyDescent="0.25">
      <c r="A251" s="2" t="s">
        <v>21</v>
      </c>
      <c r="B251" s="2">
        <v>44227</v>
      </c>
      <c r="C251" s="3">
        <v>11896</v>
      </c>
      <c r="D251" t="str">
        <f>INDEX(Table4[],MATCH(Table1[[#This Row],[CLID]],Table4[CLID MID],0),2)</f>
        <v>GEO1001</v>
      </c>
      <c r="E251" t="str">
        <f>INDEX(Table7[[GEO ID]:[GEO NAME]],MATCH(Table1[[#This Row],[GEO ID]],Table7[GEO ID],0),2)</f>
        <v>NAM</v>
      </c>
      <c r="F251" t="str">
        <f>"Q"&amp;ROUNDUP(MONTH(Table1[[#This Row],[Date]])/3,0)&amp;" "&amp;YEAR(Table1[[#This Row],[Date]])</f>
        <v>Q1 2021</v>
      </c>
      <c r="J251" s="2"/>
    </row>
    <row r="252" spans="1:10" x14ac:dyDescent="0.25">
      <c r="A252" s="2" t="s">
        <v>14</v>
      </c>
      <c r="B252" s="2">
        <v>43861</v>
      </c>
      <c r="C252" s="3">
        <v>358</v>
      </c>
      <c r="D252" t="str">
        <f>INDEX(Table4[],MATCH(Table1[[#This Row],[CLID]],Table4[CLID MID],0),2)</f>
        <v>GEO1004</v>
      </c>
      <c r="E252" t="str">
        <f>INDEX(Table7[[GEO ID]:[GEO NAME]],MATCH(Table1[[#This Row],[GEO ID]],Table7[GEO ID],0),2)</f>
        <v>LATAM</v>
      </c>
      <c r="F252" t="str">
        <f>"Q"&amp;ROUNDUP(MONTH(Table1[[#This Row],[Date]])/3,0)&amp;" "&amp;YEAR(Table1[[#This Row],[Date]])</f>
        <v>Q1 2020</v>
      </c>
      <c r="J252" s="2"/>
    </row>
    <row r="253" spans="1:10" x14ac:dyDescent="0.25">
      <c r="A253" s="2" t="s">
        <v>14</v>
      </c>
      <c r="B253" s="2">
        <v>43890</v>
      </c>
      <c r="C253" s="3">
        <v>508</v>
      </c>
      <c r="D253" t="str">
        <f>INDEX(Table4[],MATCH(Table1[[#This Row],[CLID]],Table4[CLID MID],0),2)</f>
        <v>GEO1004</v>
      </c>
      <c r="E253" t="str">
        <f>INDEX(Table7[[GEO ID]:[GEO NAME]],MATCH(Table1[[#This Row],[GEO ID]],Table7[GEO ID],0),2)</f>
        <v>LATAM</v>
      </c>
      <c r="F253" t="str">
        <f>"Q"&amp;ROUNDUP(MONTH(Table1[[#This Row],[Date]])/3,0)&amp;" "&amp;YEAR(Table1[[#This Row],[Date]])</f>
        <v>Q1 2020</v>
      </c>
      <c r="J253" s="2"/>
    </row>
    <row r="254" spans="1:10" x14ac:dyDescent="0.25">
      <c r="A254" s="2" t="s">
        <v>14</v>
      </c>
      <c r="B254" s="2">
        <v>43921</v>
      </c>
      <c r="C254" s="3">
        <v>458</v>
      </c>
      <c r="D254" t="str">
        <f>INDEX(Table4[],MATCH(Table1[[#This Row],[CLID]],Table4[CLID MID],0),2)</f>
        <v>GEO1004</v>
      </c>
      <c r="E254" t="str">
        <f>INDEX(Table7[[GEO ID]:[GEO NAME]],MATCH(Table1[[#This Row],[GEO ID]],Table7[GEO ID],0),2)</f>
        <v>LATAM</v>
      </c>
      <c r="F254" t="str">
        <f>"Q"&amp;ROUNDUP(MONTH(Table1[[#This Row],[Date]])/3,0)&amp;" "&amp;YEAR(Table1[[#This Row],[Date]])</f>
        <v>Q1 2020</v>
      </c>
      <c r="J254" s="2"/>
    </row>
    <row r="255" spans="1:10" x14ac:dyDescent="0.25">
      <c r="A255" s="2" t="s">
        <v>14</v>
      </c>
      <c r="B255" s="2">
        <v>43951</v>
      </c>
      <c r="C255" s="3">
        <v>655</v>
      </c>
      <c r="D255" t="str">
        <f>INDEX(Table4[],MATCH(Table1[[#This Row],[CLID]],Table4[CLID MID],0),2)</f>
        <v>GEO1004</v>
      </c>
      <c r="E255" t="str">
        <f>INDEX(Table7[[GEO ID]:[GEO NAME]],MATCH(Table1[[#This Row],[GEO ID]],Table7[GEO ID],0),2)</f>
        <v>LATAM</v>
      </c>
      <c r="F255" t="str">
        <f>"Q"&amp;ROUNDUP(MONTH(Table1[[#This Row],[Date]])/3,0)&amp;" "&amp;YEAR(Table1[[#This Row],[Date]])</f>
        <v>Q2 2020</v>
      </c>
      <c r="J255" s="2"/>
    </row>
    <row r="256" spans="1:10" x14ac:dyDescent="0.25">
      <c r="A256" s="2" t="s">
        <v>14</v>
      </c>
      <c r="B256" s="2">
        <v>43982</v>
      </c>
      <c r="C256" s="3">
        <v>506</v>
      </c>
      <c r="D256" t="str">
        <f>INDEX(Table4[],MATCH(Table1[[#This Row],[CLID]],Table4[CLID MID],0),2)</f>
        <v>GEO1004</v>
      </c>
      <c r="E256" t="str">
        <f>INDEX(Table7[[GEO ID]:[GEO NAME]],MATCH(Table1[[#This Row],[GEO ID]],Table7[GEO ID],0),2)</f>
        <v>LATAM</v>
      </c>
      <c r="F256" t="str">
        <f>"Q"&amp;ROUNDUP(MONTH(Table1[[#This Row],[Date]])/3,0)&amp;" "&amp;YEAR(Table1[[#This Row],[Date]])</f>
        <v>Q2 2020</v>
      </c>
      <c r="J256" s="2"/>
    </row>
    <row r="257" spans="1:10" x14ac:dyDescent="0.25">
      <c r="A257" s="2" t="s">
        <v>14</v>
      </c>
      <c r="B257" s="2">
        <v>44012</v>
      </c>
      <c r="C257" s="3">
        <v>458</v>
      </c>
      <c r="D257" t="str">
        <f>INDEX(Table4[],MATCH(Table1[[#This Row],[CLID]],Table4[CLID MID],0),2)</f>
        <v>GEO1004</v>
      </c>
      <c r="E257" t="str">
        <f>INDEX(Table7[[GEO ID]:[GEO NAME]],MATCH(Table1[[#This Row],[GEO ID]],Table7[GEO ID],0),2)</f>
        <v>LATAM</v>
      </c>
      <c r="F257" t="str">
        <f>"Q"&amp;ROUNDUP(MONTH(Table1[[#This Row],[Date]])/3,0)&amp;" "&amp;YEAR(Table1[[#This Row],[Date]])</f>
        <v>Q2 2020</v>
      </c>
      <c r="J257" s="2"/>
    </row>
    <row r="258" spans="1:10" x14ac:dyDescent="0.25">
      <c r="A258" s="2" t="s">
        <v>14</v>
      </c>
      <c r="B258" s="2">
        <v>44043</v>
      </c>
      <c r="C258" s="3">
        <v>308</v>
      </c>
      <c r="D258" t="str">
        <f>INDEX(Table4[],MATCH(Table1[[#This Row],[CLID]],Table4[CLID MID],0),2)</f>
        <v>GEO1004</v>
      </c>
      <c r="E258" t="str">
        <f>INDEX(Table7[[GEO ID]:[GEO NAME]],MATCH(Table1[[#This Row],[GEO ID]],Table7[GEO ID],0),2)</f>
        <v>LATAM</v>
      </c>
      <c r="F258" t="str">
        <f>"Q"&amp;ROUNDUP(MONTH(Table1[[#This Row],[Date]])/3,0)&amp;" "&amp;YEAR(Table1[[#This Row],[Date]])</f>
        <v>Q3 2020</v>
      </c>
      <c r="J258" s="2"/>
    </row>
    <row r="259" spans="1:10" x14ac:dyDescent="0.25">
      <c r="A259" s="2" t="s">
        <v>14</v>
      </c>
      <c r="B259" s="2">
        <v>44074</v>
      </c>
      <c r="C259" s="3">
        <v>353</v>
      </c>
      <c r="D259" t="str">
        <f>INDEX(Table4[],MATCH(Table1[[#This Row],[CLID]],Table4[CLID MID],0),2)</f>
        <v>GEO1004</v>
      </c>
      <c r="E259" t="str">
        <f>INDEX(Table7[[GEO ID]:[GEO NAME]],MATCH(Table1[[#This Row],[GEO ID]],Table7[GEO ID],0),2)</f>
        <v>LATAM</v>
      </c>
      <c r="F259" t="str">
        <f>"Q"&amp;ROUNDUP(MONTH(Table1[[#This Row],[Date]])/3,0)&amp;" "&amp;YEAR(Table1[[#This Row],[Date]])</f>
        <v>Q3 2020</v>
      </c>
      <c r="J259" s="2"/>
    </row>
    <row r="260" spans="1:10" x14ac:dyDescent="0.25">
      <c r="A260" s="2" t="s">
        <v>14</v>
      </c>
      <c r="B260" s="2">
        <v>44104</v>
      </c>
      <c r="C260" s="3">
        <v>252</v>
      </c>
      <c r="D260" t="str">
        <f>INDEX(Table4[],MATCH(Table1[[#This Row],[CLID]],Table4[CLID MID],0),2)</f>
        <v>GEO1004</v>
      </c>
      <c r="E260" t="str">
        <f>INDEX(Table7[[GEO ID]:[GEO NAME]],MATCH(Table1[[#This Row],[GEO ID]],Table7[GEO ID],0),2)</f>
        <v>LATAM</v>
      </c>
      <c r="F260" t="str">
        <f>"Q"&amp;ROUNDUP(MONTH(Table1[[#This Row],[Date]])/3,0)&amp;" "&amp;YEAR(Table1[[#This Row],[Date]])</f>
        <v>Q3 2020</v>
      </c>
      <c r="J260" s="2"/>
    </row>
    <row r="261" spans="1:10" x14ac:dyDescent="0.25">
      <c r="A261" s="2" t="s">
        <v>14</v>
      </c>
      <c r="B261" s="2">
        <v>44135</v>
      </c>
      <c r="C261" s="3">
        <v>402</v>
      </c>
      <c r="D261" t="str">
        <f>INDEX(Table4[],MATCH(Table1[[#This Row],[CLID]],Table4[CLID MID],0),2)</f>
        <v>GEO1004</v>
      </c>
      <c r="E261" t="str">
        <f>INDEX(Table7[[GEO ID]:[GEO NAME]],MATCH(Table1[[#This Row],[GEO ID]],Table7[GEO ID],0),2)</f>
        <v>LATAM</v>
      </c>
      <c r="F261" t="str">
        <f>"Q"&amp;ROUNDUP(MONTH(Table1[[#This Row],[Date]])/3,0)&amp;" "&amp;YEAR(Table1[[#This Row],[Date]])</f>
        <v>Q4 2020</v>
      </c>
      <c r="J261" s="2"/>
    </row>
    <row r="262" spans="1:10" x14ac:dyDescent="0.25">
      <c r="A262" s="2" t="s">
        <v>14</v>
      </c>
      <c r="B262" s="2">
        <v>44165</v>
      </c>
      <c r="C262" s="3">
        <v>352</v>
      </c>
      <c r="D262" t="str">
        <f>INDEX(Table4[],MATCH(Table1[[#This Row],[CLID]],Table4[CLID MID],0),2)</f>
        <v>GEO1004</v>
      </c>
      <c r="E262" t="str">
        <f>INDEX(Table7[[GEO ID]:[GEO NAME]],MATCH(Table1[[#This Row],[GEO ID]],Table7[GEO ID],0),2)</f>
        <v>LATAM</v>
      </c>
      <c r="F262" t="str">
        <f>"Q"&amp;ROUNDUP(MONTH(Table1[[#This Row],[Date]])/3,0)&amp;" "&amp;YEAR(Table1[[#This Row],[Date]])</f>
        <v>Q4 2020</v>
      </c>
      <c r="J262" s="2"/>
    </row>
    <row r="263" spans="1:10" x14ac:dyDescent="0.25">
      <c r="A263" s="2" t="s">
        <v>14</v>
      </c>
      <c r="B263" s="2">
        <v>44196</v>
      </c>
      <c r="C263" s="3">
        <v>457</v>
      </c>
      <c r="D263" t="str">
        <f>INDEX(Table4[],MATCH(Table1[[#This Row],[CLID]],Table4[CLID MID],0),2)</f>
        <v>GEO1004</v>
      </c>
      <c r="E263" t="str">
        <f>INDEX(Table7[[GEO ID]:[GEO NAME]],MATCH(Table1[[#This Row],[GEO ID]],Table7[GEO ID],0),2)</f>
        <v>LATAM</v>
      </c>
      <c r="F263" t="str">
        <f>"Q"&amp;ROUNDUP(MONTH(Table1[[#This Row],[Date]])/3,0)&amp;" "&amp;YEAR(Table1[[#This Row],[Date]])</f>
        <v>Q4 2020</v>
      </c>
      <c r="J263" s="2"/>
    </row>
    <row r="264" spans="1:10" x14ac:dyDescent="0.25">
      <c r="A264" s="2" t="s">
        <v>14</v>
      </c>
      <c r="B264" s="2">
        <v>44377</v>
      </c>
      <c r="C264" s="3">
        <v>472</v>
      </c>
      <c r="D264" t="str">
        <f>INDEX(Table4[],MATCH(Table1[[#This Row],[CLID]],Table4[CLID MID],0),2)</f>
        <v>GEO1004</v>
      </c>
      <c r="E264" t="str">
        <f>INDEX(Table7[[GEO ID]:[GEO NAME]],MATCH(Table1[[#This Row],[GEO ID]],Table7[GEO ID],0),2)</f>
        <v>LATAM</v>
      </c>
      <c r="F264" t="str">
        <f>"Q"&amp;ROUNDUP(MONTH(Table1[[#This Row],[Date]])/3,0)&amp;" "&amp;YEAR(Table1[[#This Row],[Date]])</f>
        <v>Q2 2021</v>
      </c>
      <c r="J264" s="2"/>
    </row>
    <row r="265" spans="1:10" x14ac:dyDescent="0.25">
      <c r="A265" s="2" t="s">
        <v>14</v>
      </c>
      <c r="B265" s="2">
        <v>44347</v>
      </c>
      <c r="C265" s="3">
        <v>499</v>
      </c>
      <c r="D265" t="str">
        <f>INDEX(Table4[],MATCH(Table1[[#This Row],[CLID]],Table4[CLID MID],0),2)</f>
        <v>GEO1004</v>
      </c>
      <c r="E265" t="str">
        <f>INDEX(Table7[[GEO ID]:[GEO NAME]],MATCH(Table1[[#This Row],[GEO ID]],Table7[GEO ID],0),2)</f>
        <v>LATAM</v>
      </c>
      <c r="F265" t="str">
        <f>"Q"&amp;ROUNDUP(MONTH(Table1[[#This Row],[Date]])/3,0)&amp;" "&amp;YEAR(Table1[[#This Row],[Date]])</f>
        <v>Q2 2021</v>
      </c>
      <c r="J265" s="2"/>
    </row>
    <row r="266" spans="1:10" x14ac:dyDescent="0.25">
      <c r="A266" s="2" t="s">
        <v>14</v>
      </c>
      <c r="B266" s="2">
        <v>44316</v>
      </c>
      <c r="C266" s="3">
        <v>665</v>
      </c>
      <c r="D266" t="str">
        <f>INDEX(Table4[],MATCH(Table1[[#This Row],[CLID]],Table4[CLID MID],0),2)</f>
        <v>GEO1004</v>
      </c>
      <c r="E266" t="str">
        <f>INDEX(Table7[[GEO ID]:[GEO NAME]],MATCH(Table1[[#This Row],[GEO ID]],Table7[GEO ID],0),2)</f>
        <v>LATAM</v>
      </c>
      <c r="F266" t="str">
        <f>"Q"&amp;ROUNDUP(MONTH(Table1[[#This Row],[Date]])/3,0)&amp;" "&amp;YEAR(Table1[[#This Row],[Date]])</f>
        <v>Q2 2021</v>
      </c>
      <c r="J266" s="2"/>
    </row>
    <row r="267" spans="1:10" x14ac:dyDescent="0.25">
      <c r="A267" s="2" t="s">
        <v>14</v>
      </c>
      <c r="B267" s="2">
        <v>44286</v>
      </c>
      <c r="C267" s="3">
        <v>459</v>
      </c>
      <c r="D267" t="str">
        <f>INDEX(Table4[],MATCH(Table1[[#This Row],[CLID]],Table4[CLID MID],0),2)</f>
        <v>GEO1004</v>
      </c>
      <c r="E267" t="str">
        <f>INDEX(Table7[[GEO ID]:[GEO NAME]],MATCH(Table1[[#This Row],[GEO ID]],Table7[GEO ID],0),2)</f>
        <v>LATAM</v>
      </c>
      <c r="F267" t="str">
        <f>"Q"&amp;ROUNDUP(MONTH(Table1[[#This Row],[Date]])/3,0)&amp;" "&amp;YEAR(Table1[[#This Row],[Date]])</f>
        <v>Q1 2021</v>
      </c>
      <c r="J267" s="2"/>
    </row>
    <row r="268" spans="1:10" x14ac:dyDescent="0.25">
      <c r="A268" s="2" t="s">
        <v>14</v>
      </c>
      <c r="B268" s="2">
        <v>44255</v>
      </c>
      <c r="C268" s="3">
        <v>519</v>
      </c>
      <c r="D268" t="str">
        <f>INDEX(Table4[],MATCH(Table1[[#This Row],[CLID]],Table4[CLID MID],0),2)</f>
        <v>GEO1004</v>
      </c>
      <c r="E268" t="str">
        <f>INDEX(Table7[[GEO ID]:[GEO NAME]],MATCH(Table1[[#This Row],[GEO ID]],Table7[GEO ID],0),2)</f>
        <v>LATAM</v>
      </c>
      <c r="F268" t="str">
        <f>"Q"&amp;ROUNDUP(MONTH(Table1[[#This Row],[Date]])/3,0)&amp;" "&amp;YEAR(Table1[[#This Row],[Date]])</f>
        <v>Q1 2021</v>
      </c>
      <c r="J268" s="2"/>
    </row>
    <row r="269" spans="1:10" x14ac:dyDescent="0.25">
      <c r="A269" s="2" t="s">
        <v>14</v>
      </c>
      <c r="B269" s="2">
        <v>44227</v>
      </c>
      <c r="C269" s="3">
        <v>358</v>
      </c>
      <c r="D269" t="str">
        <f>INDEX(Table4[],MATCH(Table1[[#This Row],[CLID]],Table4[CLID MID],0),2)</f>
        <v>GEO1004</v>
      </c>
      <c r="E269" t="str">
        <f>INDEX(Table7[[GEO ID]:[GEO NAME]],MATCH(Table1[[#This Row],[GEO ID]],Table7[GEO ID],0),2)</f>
        <v>LATAM</v>
      </c>
      <c r="F269" t="str">
        <f>"Q"&amp;ROUNDUP(MONTH(Table1[[#This Row],[Date]])/3,0)&amp;" "&amp;YEAR(Table1[[#This Row],[Date]])</f>
        <v>Q1 2021</v>
      </c>
      <c r="J269" s="2"/>
    </row>
    <row r="270" spans="1:10" x14ac:dyDescent="0.25">
      <c r="A270" s="2" t="s">
        <v>17</v>
      </c>
      <c r="B270" s="2">
        <v>43861</v>
      </c>
      <c r="C270" s="3">
        <v>20394</v>
      </c>
      <c r="D270" t="str">
        <f>INDEX(Table4[],MATCH(Table1[[#This Row],[CLID]],Table4[CLID MID],0),2)</f>
        <v>GEO1001</v>
      </c>
      <c r="E270" t="str">
        <f>INDEX(Table7[[GEO ID]:[GEO NAME]],MATCH(Table1[[#This Row],[GEO ID]],Table7[GEO ID],0),2)</f>
        <v>NAM</v>
      </c>
      <c r="F270" t="str">
        <f>"Q"&amp;ROUNDUP(MONTH(Table1[[#This Row],[Date]])/3,0)&amp;" "&amp;YEAR(Table1[[#This Row],[Date]])</f>
        <v>Q1 2020</v>
      </c>
      <c r="J270" s="2"/>
    </row>
    <row r="271" spans="1:10" x14ac:dyDescent="0.25">
      <c r="A271" s="2" t="s">
        <v>17</v>
      </c>
      <c r="B271" s="2">
        <v>43890</v>
      </c>
      <c r="C271" s="3">
        <v>22941</v>
      </c>
      <c r="D271" t="str">
        <f>INDEX(Table4[],MATCH(Table1[[#This Row],[CLID]],Table4[CLID MID],0),2)</f>
        <v>GEO1001</v>
      </c>
      <c r="E271" t="str">
        <f>INDEX(Table7[[GEO ID]:[GEO NAME]],MATCH(Table1[[#This Row],[GEO ID]],Table7[GEO ID],0),2)</f>
        <v>NAM</v>
      </c>
      <c r="F271" t="str">
        <f>"Q"&amp;ROUNDUP(MONTH(Table1[[#This Row],[Date]])/3,0)&amp;" "&amp;YEAR(Table1[[#This Row],[Date]])</f>
        <v>Q1 2020</v>
      </c>
      <c r="J271" s="2"/>
    </row>
    <row r="272" spans="1:10" x14ac:dyDescent="0.25">
      <c r="A272" s="2" t="s">
        <v>17</v>
      </c>
      <c r="B272" s="2">
        <v>43921</v>
      </c>
      <c r="C272" s="3">
        <v>25487</v>
      </c>
      <c r="D272" t="str">
        <f>INDEX(Table4[],MATCH(Table1[[#This Row],[CLID]],Table4[CLID MID],0),2)</f>
        <v>GEO1001</v>
      </c>
      <c r="E272" t="str">
        <f>INDEX(Table7[[GEO ID]:[GEO NAME]],MATCH(Table1[[#This Row],[GEO ID]],Table7[GEO ID],0),2)</f>
        <v>NAM</v>
      </c>
      <c r="F272" t="str">
        <f>"Q"&amp;ROUNDUP(MONTH(Table1[[#This Row],[Date]])/3,0)&amp;" "&amp;YEAR(Table1[[#This Row],[Date]])</f>
        <v>Q1 2020</v>
      </c>
      <c r="J272" s="2"/>
    </row>
    <row r="273" spans="1:10" x14ac:dyDescent="0.25">
      <c r="A273" s="2" t="s">
        <v>17</v>
      </c>
      <c r="B273" s="2">
        <v>43951</v>
      </c>
      <c r="C273" s="3">
        <v>30586</v>
      </c>
      <c r="D273" t="str">
        <f>INDEX(Table4[],MATCH(Table1[[#This Row],[CLID]],Table4[CLID MID],0),2)</f>
        <v>GEO1001</v>
      </c>
      <c r="E273" t="str">
        <f>INDEX(Table7[[GEO ID]:[GEO NAME]],MATCH(Table1[[#This Row],[GEO ID]],Table7[GEO ID],0),2)</f>
        <v>NAM</v>
      </c>
      <c r="F273" t="str">
        <f>"Q"&amp;ROUNDUP(MONTH(Table1[[#This Row],[Date]])/3,0)&amp;" "&amp;YEAR(Table1[[#This Row],[Date]])</f>
        <v>Q2 2020</v>
      </c>
      <c r="J273" s="2"/>
    </row>
    <row r="274" spans="1:10" x14ac:dyDescent="0.25">
      <c r="A274" s="2" t="s">
        <v>17</v>
      </c>
      <c r="B274" s="2">
        <v>43982</v>
      </c>
      <c r="C274" s="3">
        <v>28040</v>
      </c>
      <c r="D274" t="str">
        <f>INDEX(Table4[],MATCH(Table1[[#This Row],[CLID]],Table4[CLID MID],0),2)</f>
        <v>GEO1001</v>
      </c>
      <c r="E274" t="str">
        <f>INDEX(Table7[[GEO ID]:[GEO NAME]],MATCH(Table1[[#This Row],[GEO ID]],Table7[GEO ID],0),2)</f>
        <v>NAM</v>
      </c>
      <c r="F274" t="str">
        <f>"Q"&amp;ROUNDUP(MONTH(Table1[[#This Row],[Date]])/3,0)&amp;" "&amp;YEAR(Table1[[#This Row],[Date]])</f>
        <v>Q2 2020</v>
      </c>
      <c r="J274" s="2"/>
    </row>
    <row r="275" spans="1:10" x14ac:dyDescent="0.25">
      <c r="A275" s="2" t="s">
        <v>17</v>
      </c>
      <c r="B275" s="2">
        <v>44012</v>
      </c>
      <c r="C275" s="3">
        <v>20393</v>
      </c>
      <c r="D275" t="str">
        <f>INDEX(Table4[],MATCH(Table1[[#This Row],[CLID]],Table4[CLID MID],0),2)</f>
        <v>GEO1001</v>
      </c>
      <c r="E275" t="str">
        <f>INDEX(Table7[[GEO ID]:[GEO NAME]],MATCH(Table1[[#This Row],[GEO ID]],Table7[GEO ID],0),2)</f>
        <v>NAM</v>
      </c>
      <c r="F275" t="str">
        <f>"Q"&amp;ROUNDUP(MONTH(Table1[[#This Row],[Date]])/3,0)&amp;" "&amp;YEAR(Table1[[#This Row],[Date]])</f>
        <v>Q2 2020</v>
      </c>
      <c r="J275" s="2"/>
    </row>
    <row r="276" spans="1:10" x14ac:dyDescent="0.25">
      <c r="A276" s="2" t="s">
        <v>17</v>
      </c>
      <c r="B276" s="2">
        <v>44043</v>
      </c>
      <c r="C276" s="3">
        <v>17841</v>
      </c>
      <c r="D276" t="str">
        <f>INDEX(Table4[],MATCH(Table1[[#This Row],[CLID]],Table4[CLID MID],0),2)</f>
        <v>GEO1001</v>
      </c>
      <c r="E276" t="str">
        <f>INDEX(Table7[[GEO ID]:[GEO NAME]],MATCH(Table1[[#This Row],[GEO ID]],Table7[GEO ID],0),2)</f>
        <v>NAM</v>
      </c>
      <c r="F276" t="str">
        <f>"Q"&amp;ROUNDUP(MONTH(Table1[[#This Row],[Date]])/3,0)&amp;" "&amp;YEAR(Table1[[#This Row],[Date]])</f>
        <v>Q3 2020</v>
      </c>
      <c r="J276" s="2"/>
    </row>
    <row r="277" spans="1:10" x14ac:dyDescent="0.25">
      <c r="A277" s="2" t="s">
        <v>17</v>
      </c>
      <c r="B277" s="2">
        <v>44074</v>
      </c>
      <c r="C277" s="3">
        <v>15298</v>
      </c>
      <c r="D277" t="str">
        <f>INDEX(Table4[],MATCH(Table1[[#This Row],[CLID]],Table4[CLID MID],0),2)</f>
        <v>GEO1001</v>
      </c>
      <c r="E277" t="str">
        <f>INDEX(Table7[[GEO ID]:[GEO NAME]],MATCH(Table1[[#This Row],[GEO ID]],Table7[GEO ID],0),2)</f>
        <v>NAM</v>
      </c>
      <c r="F277" t="str">
        <f>"Q"&amp;ROUNDUP(MONTH(Table1[[#This Row],[Date]])/3,0)&amp;" "&amp;YEAR(Table1[[#This Row],[Date]])</f>
        <v>Q3 2020</v>
      </c>
      <c r="J277" s="2"/>
    </row>
    <row r="278" spans="1:10" x14ac:dyDescent="0.25">
      <c r="A278" s="2" t="s">
        <v>17</v>
      </c>
      <c r="B278" s="2">
        <v>44104</v>
      </c>
      <c r="C278" s="3">
        <v>15295</v>
      </c>
      <c r="D278" t="str">
        <f>INDEX(Table4[],MATCH(Table1[[#This Row],[CLID]],Table4[CLID MID],0),2)</f>
        <v>GEO1001</v>
      </c>
      <c r="E278" t="str">
        <f>INDEX(Table7[[GEO ID]:[GEO NAME]],MATCH(Table1[[#This Row],[GEO ID]],Table7[GEO ID],0),2)</f>
        <v>NAM</v>
      </c>
      <c r="F278" t="str">
        <f>"Q"&amp;ROUNDUP(MONTH(Table1[[#This Row],[Date]])/3,0)&amp;" "&amp;YEAR(Table1[[#This Row],[Date]])</f>
        <v>Q3 2020</v>
      </c>
      <c r="J278" s="2"/>
    </row>
    <row r="279" spans="1:10" x14ac:dyDescent="0.25">
      <c r="A279" s="2" t="s">
        <v>17</v>
      </c>
      <c r="B279" s="2">
        <v>44135</v>
      </c>
      <c r="C279" s="3">
        <v>17846</v>
      </c>
      <c r="D279" t="str">
        <f>INDEX(Table4[],MATCH(Table1[[#This Row],[CLID]],Table4[CLID MID],0),2)</f>
        <v>GEO1001</v>
      </c>
      <c r="E279" t="str">
        <f>INDEX(Table7[[GEO ID]:[GEO NAME]],MATCH(Table1[[#This Row],[GEO ID]],Table7[GEO ID],0),2)</f>
        <v>NAM</v>
      </c>
      <c r="F279" t="str">
        <f>"Q"&amp;ROUNDUP(MONTH(Table1[[#This Row],[Date]])/3,0)&amp;" "&amp;YEAR(Table1[[#This Row],[Date]])</f>
        <v>Q4 2020</v>
      </c>
      <c r="J279" s="2"/>
    </row>
    <row r="280" spans="1:10" x14ac:dyDescent="0.25">
      <c r="A280" s="2" t="s">
        <v>17</v>
      </c>
      <c r="B280" s="2">
        <v>44165</v>
      </c>
      <c r="C280" s="3">
        <v>20388</v>
      </c>
      <c r="D280" t="str">
        <f>INDEX(Table4[],MATCH(Table1[[#This Row],[CLID]],Table4[CLID MID],0),2)</f>
        <v>GEO1001</v>
      </c>
      <c r="E280" t="str">
        <f>INDEX(Table7[[GEO ID]:[GEO NAME]],MATCH(Table1[[#This Row],[GEO ID]],Table7[GEO ID],0),2)</f>
        <v>NAM</v>
      </c>
      <c r="F280" t="str">
        <f>"Q"&amp;ROUNDUP(MONTH(Table1[[#This Row],[Date]])/3,0)&amp;" "&amp;YEAR(Table1[[#This Row],[Date]])</f>
        <v>Q4 2020</v>
      </c>
      <c r="J280" s="2"/>
    </row>
    <row r="281" spans="1:10" x14ac:dyDescent="0.25">
      <c r="A281" s="2" t="s">
        <v>17</v>
      </c>
      <c r="B281" s="2">
        <v>44196</v>
      </c>
      <c r="C281" s="3">
        <v>20391</v>
      </c>
      <c r="D281" t="str">
        <f>INDEX(Table4[],MATCH(Table1[[#This Row],[CLID]],Table4[CLID MID],0),2)</f>
        <v>GEO1001</v>
      </c>
      <c r="E281" t="str">
        <f>INDEX(Table7[[GEO ID]:[GEO NAME]],MATCH(Table1[[#This Row],[GEO ID]],Table7[GEO ID],0),2)</f>
        <v>NAM</v>
      </c>
      <c r="F281" t="str">
        <f>"Q"&amp;ROUNDUP(MONTH(Table1[[#This Row],[Date]])/3,0)&amp;" "&amp;YEAR(Table1[[#This Row],[Date]])</f>
        <v>Q4 2020</v>
      </c>
      <c r="J281" s="2"/>
    </row>
    <row r="282" spans="1:10" x14ac:dyDescent="0.25">
      <c r="A282" s="2" t="s">
        <v>17</v>
      </c>
      <c r="B282" s="2">
        <v>44377</v>
      </c>
      <c r="C282" s="3">
        <v>20289</v>
      </c>
      <c r="D282" t="str">
        <f>INDEX(Table4[],MATCH(Table1[[#This Row],[CLID]],Table4[CLID MID],0),2)</f>
        <v>GEO1001</v>
      </c>
      <c r="E282" t="str">
        <f>INDEX(Table7[[GEO ID]:[GEO NAME]],MATCH(Table1[[#This Row],[GEO ID]],Table7[GEO ID],0),2)</f>
        <v>NAM</v>
      </c>
      <c r="F282" t="str">
        <f>"Q"&amp;ROUNDUP(MONTH(Table1[[#This Row],[Date]])/3,0)&amp;" "&amp;YEAR(Table1[[#This Row],[Date]])</f>
        <v>Q2 2021</v>
      </c>
      <c r="J282" s="2"/>
    </row>
    <row r="283" spans="1:10" x14ac:dyDescent="0.25">
      <c r="A283" s="2" t="s">
        <v>17</v>
      </c>
      <c r="B283" s="2">
        <v>44347</v>
      </c>
      <c r="C283" s="3">
        <v>29437</v>
      </c>
      <c r="D283" t="str">
        <f>INDEX(Table4[],MATCH(Table1[[#This Row],[CLID]],Table4[CLID MID],0),2)</f>
        <v>GEO1001</v>
      </c>
      <c r="E283" t="str">
        <f>INDEX(Table7[[GEO ID]:[GEO NAME]],MATCH(Table1[[#This Row],[GEO ID]],Table7[GEO ID],0),2)</f>
        <v>NAM</v>
      </c>
      <c r="F283" t="str">
        <f>"Q"&amp;ROUNDUP(MONTH(Table1[[#This Row],[Date]])/3,0)&amp;" "&amp;YEAR(Table1[[#This Row],[Date]])</f>
        <v>Q2 2021</v>
      </c>
      <c r="J283" s="2"/>
    </row>
    <row r="284" spans="1:10" x14ac:dyDescent="0.25">
      <c r="A284" s="2" t="s">
        <v>17</v>
      </c>
      <c r="B284" s="2">
        <v>44316</v>
      </c>
      <c r="C284" s="3">
        <v>32113</v>
      </c>
      <c r="D284" t="str">
        <f>INDEX(Table4[],MATCH(Table1[[#This Row],[CLID]],Table4[CLID MID],0),2)</f>
        <v>GEO1001</v>
      </c>
      <c r="E284" t="str">
        <f>INDEX(Table7[[GEO ID]:[GEO NAME]],MATCH(Table1[[#This Row],[GEO ID]],Table7[GEO ID],0),2)</f>
        <v>NAM</v>
      </c>
      <c r="F284" t="str">
        <f>"Q"&amp;ROUNDUP(MONTH(Table1[[#This Row],[Date]])/3,0)&amp;" "&amp;YEAR(Table1[[#This Row],[Date]])</f>
        <v>Q2 2021</v>
      </c>
      <c r="J284" s="2"/>
    </row>
    <row r="285" spans="1:10" x14ac:dyDescent="0.25">
      <c r="A285" s="2" t="s">
        <v>17</v>
      </c>
      <c r="B285" s="2">
        <v>44286</v>
      </c>
      <c r="C285" s="3">
        <v>26762</v>
      </c>
      <c r="D285" t="str">
        <f>INDEX(Table4[],MATCH(Table1[[#This Row],[CLID]],Table4[CLID MID],0),2)</f>
        <v>GEO1001</v>
      </c>
      <c r="E285" t="str">
        <f>INDEX(Table7[[GEO ID]:[GEO NAME]],MATCH(Table1[[#This Row],[GEO ID]],Table7[GEO ID],0),2)</f>
        <v>NAM</v>
      </c>
      <c r="F285" t="str">
        <f>"Q"&amp;ROUNDUP(MONTH(Table1[[#This Row],[Date]])/3,0)&amp;" "&amp;YEAR(Table1[[#This Row],[Date]])</f>
        <v>Q1 2021</v>
      </c>
      <c r="J285" s="2"/>
    </row>
    <row r="286" spans="1:10" x14ac:dyDescent="0.25">
      <c r="A286" s="2" t="s">
        <v>17</v>
      </c>
      <c r="B286" s="2">
        <v>44255</v>
      </c>
      <c r="C286" s="3">
        <v>22713</v>
      </c>
      <c r="D286" t="str">
        <f>INDEX(Table4[],MATCH(Table1[[#This Row],[CLID]],Table4[CLID MID],0),2)</f>
        <v>GEO1001</v>
      </c>
      <c r="E286" t="str">
        <f>INDEX(Table7[[GEO ID]:[GEO NAME]],MATCH(Table1[[#This Row],[GEO ID]],Table7[GEO ID],0),2)</f>
        <v>NAM</v>
      </c>
      <c r="F286" t="str">
        <f>"Q"&amp;ROUNDUP(MONTH(Table1[[#This Row],[Date]])/3,0)&amp;" "&amp;YEAR(Table1[[#This Row],[Date]])</f>
        <v>Q1 2021</v>
      </c>
      <c r="J286" s="2"/>
    </row>
    <row r="287" spans="1:10" x14ac:dyDescent="0.25">
      <c r="A287" s="2" t="s">
        <v>17</v>
      </c>
      <c r="B287" s="2">
        <v>44227</v>
      </c>
      <c r="C287" s="3">
        <v>20286</v>
      </c>
      <c r="D287" t="str">
        <f>INDEX(Table4[],MATCH(Table1[[#This Row],[CLID]],Table4[CLID MID],0),2)</f>
        <v>GEO1001</v>
      </c>
      <c r="E287" t="str">
        <f>INDEX(Table7[[GEO ID]:[GEO NAME]],MATCH(Table1[[#This Row],[GEO ID]],Table7[GEO ID],0),2)</f>
        <v>NAM</v>
      </c>
      <c r="F287" t="str">
        <f>"Q"&amp;ROUNDUP(MONTH(Table1[[#This Row],[Date]])/3,0)&amp;" "&amp;YEAR(Table1[[#This Row],[Date]])</f>
        <v>Q1 2021</v>
      </c>
      <c r="J287" s="2"/>
    </row>
    <row r="288" spans="1:10" x14ac:dyDescent="0.25">
      <c r="A288" s="2" t="s">
        <v>8</v>
      </c>
      <c r="B288" s="2">
        <v>43861</v>
      </c>
      <c r="C288" s="3">
        <v>11682</v>
      </c>
      <c r="D288" t="str">
        <f>INDEX(Table4[],MATCH(Table1[[#This Row],[CLID]],Table4[CLID MID],0),2)</f>
        <v>GEO1004</v>
      </c>
      <c r="E288" t="str">
        <f>INDEX(Table7[[GEO ID]:[GEO NAME]],MATCH(Table1[[#This Row],[GEO ID]],Table7[GEO ID],0),2)</f>
        <v>LATAM</v>
      </c>
      <c r="F288" t="str">
        <f>"Q"&amp;ROUNDUP(MONTH(Table1[[#This Row],[Date]])/3,0)&amp;" "&amp;YEAR(Table1[[#This Row],[Date]])</f>
        <v>Q1 2020</v>
      </c>
      <c r="J288" s="2"/>
    </row>
    <row r="289" spans="1:10" x14ac:dyDescent="0.25">
      <c r="A289" s="2" t="s">
        <v>8</v>
      </c>
      <c r="B289" s="2">
        <v>43890</v>
      </c>
      <c r="C289" s="3">
        <v>14802</v>
      </c>
      <c r="D289" t="str">
        <f>INDEX(Table4[],MATCH(Table1[[#This Row],[CLID]],Table4[CLID MID],0),2)</f>
        <v>GEO1004</v>
      </c>
      <c r="E289" t="str">
        <f>INDEX(Table7[[GEO ID]:[GEO NAME]],MATCH(Table1[[#This Row],[GEO ID]],Table7[GEO ID],0),2)</f>
        <v>LATAM</v>
      </c>
      <c r="F289" t="str">
        <f>"Q"&amp;ROUNDUP(MONTH(Table1[[#This Row],[Date]])/3,0)&amp;" "&amp;YEAR(Table1[[#This Row],[Date]])</f>
        <v>Q1 2020</v>
      </c>
      <c r="J289" s="2"/>
    </row>
    <row r="290" spans="1:10" x14ac:dyDescent="0.25">
      <c r="A290" s="2" t="s">
        <v>8</v>
      </c>
      <c r="B290" s="2">
        <v>43921</v>
      </c>
      <c r="C290" s="3">
        <v>14798</v>
      </c>
      <c r="D290" t="str">
        <f>INDEX(Table4[],MATCH(Table1[[#This Row],[CLID]],Table4[CLID MID],0),2)</f>
        <v>GEO1004</v>
      </c>
      <c r="E290" t="str">
        <f>INDEX(Table7[[GEO ID]:[GEO NAME]],MATCH(Table1[[#This Row],[GEO ID]],Table7[GEO ID],0),2)</f>
        <v>LATAM</v>
      </c>
      <c r="F290" t="str">
        <f>"Q"&amp;ROUNDUP(MONTH(Table1[[#This Row],[Date]])/3,0)&amp;" "&amp;YEAR(Table1[[#This Row],[Date]])</f>
        <v>Q1 2020</v>
      </c>
      <c r="J290" s="2"/>
    </row>
    <row r="291" spans="1:10" x14ac:dyDescent="0.25">
      <c r="A291" s="2" t="s">
        <v>8</v>
      </c>
      <c r="B291" s="2">
        <v>43951</v>
      </c>
      <c r="C291" s="3">
        <v>19470</v>
      </c>
      <c r="D291" t="str">
        <f>INDEX(Table4[],MATCH(Table1[[#This Row],[CLID]],Table4[CLID MID],0),2)</f>
        <v>GEO1004</v>
      </c>
      <c r="E291" t="str">
        <f>INDEX(Table7[[GEO ID]:[GEO NAME]],MATCH(Table1[[#This Row],[GEO ID]],Table7[GEO ID],0),2)</f>
        <v>LATAM</v>
      </c>
      <c r="F291" t="str">
        <f>"Q"&amp;ROUNDUP(MONTH(Table1[[#This Row],[Date]])/3,0)&amp;" "&amp;YEAR(Table1[[#This Row],[Date]])</f>
        <v>Q2 2020</v>
      </c>
      <c r="J291" s="2"/>
    </row>
    <row r="292" spans="1:10" x14ac:dyDescent="0.25">
      <c r="A292" s="2" t="s">
        <v>8</v>
      </c>
      <c r="B292" s="2">
        <v>43982</v>
      </c>
      <c r="C292" s="3">
        <v>16356</v>
      </c>
      <c r="D292" t="str">
        <f>INDEX(Table4[],MATCH(Table1[[#This Row],[CLID]],Table4[CLID MID],0),2)</f>
        <v>GEO1004</v>
      </c>
      <c r="E292" t="str">
        <f>INDEX(Table7[[GEO ID]:[GEO NAME]],MATCH(Table1[[#This Row],[GEO ID]],Table7[GEO ID],0),2)</f>
        <v>LATAM</v>
      </c>
      <c r="F292" t="str">
        <f>"Q"&amp;ROUNDUP(MONTH(Table1[[#This Row],[Date]])/3,0)&amp;" "&amp;YEAR(Table1[[#This Row],[Date]])</f>
        <v>Q2 2020</v>
      </c>
      <c r="J292" s="2"/>
    </row>
    <row r="293" spans="1:10" x14ac:dyDescent="0.25">
      <c r="A293" s="2" t="s">
        <v>8</v>
      </c>
      <c r="B293" s="2">
        <v>44012</v>
      </c>
      <c r="C293" s="3">
        <v>13245</v>
      </c>
      <c r="D293" t="str">
        <f>INDEX(Table4[],MATCH(Table1[[#This Row],[CLID]],Table4[CLID MID],0),2)</f>
        <v>GEO1004</v>
      </c>
      <c r="E293" t="str">
        <f>INDEX(Table7[[GEO ID]:[GEO NAME]],MATCH(Table1[[#This Row],[GEO ID]],Table7[GEO ID],0),2)</f>
        <v>LATAM</v>
      </c>
      <c r="F293" t="str">
        <f>"Q"&amp;ROUNDUP(MONTH(Table1[[#This Row],[Date]])/3,0)&amp;" "&amp;YEAR(Table1[[#This Row],[Date]])</f>
        <v>Q2 2020</v>
      </c>
      <c r="J293" s="2"/>
    </row>
    <row r="294" spans="1:10" x14ac:dyDescent="0.25">
      <c r="A294" s="2" t="s">
        <v>8</v>
      </c>
      <c r="B294" s="2">
        <v>44043</v>
      </c>
      <c r="C294" s="3">
        <v>10130</v>
      </c>
      <c r="D294" t="str">
        <f>INDEX(Table4[],MATCH(Table1[[#This Row],[CLID]],Table4[CLID MID],0),2)</f>
        <v>GEO1004</v>
      </c>
      <c r="E294" t="str">
        <f>INDEX(Table7[[GEO ID]:[GEO NAME]],MATCH(Table1[[#This Row],[GEO ID]],Table7[GEO ID],0),2)</f>
        <v>LATAM</v>
      </c>
      <c r="F294" t="str">
        <f>"Q"&amp;ROUNDUP(MONTH(Table1[[#This Row],[Date]])/3,0)&amp;" "&amp;YEAR(Table1[[#This Row],[Date]])</f>
        <v>Q3 2020</v>
      </c>
      <c r="J294" s="2"/>
    </row>
    <row r="295" spans="1:10" x14ac:dyDescent="0.25">
      <c r="A295" s="2" t="s">
        <v>8</v>
      </c>
      <c r="B295" s="2">
        <v>44074</v>
      </c>
      <c r="C295" s="3">
        <v>10124</v>
      </c>
      <c r="D295" t="str">
        <f>INDEX(Table4[],MATCH(Table1[[#This Row],[CLID]],Table4[CLID MID],0),2)</f>
        <v>GEO1004</v>
      </c>
      <c r="E295" t="str">
        <f>INDEX(Table7[[GEO ID]:[GEO NAME]],MATCH(Table1[[#This Row],[GEO ID]],Table7[GEO ID],0),2)</f>
        <v>LATAM</v>
      </c>
      <c r="F295" t="str">
        <f>"Q"&amp;ROUNDUP(MONTH(Table1[[#This Row],[Date]])/3,0)&amp;" "&amp;YEAR(Table1[[#This Row],[Date]])</f>
        <v>Q3 2020</v>
      </c>
      <c r="J295" s="2"/>
    </row>
    <row r="296" spans="1:10" x14ac:dyDescent="0.25">
      <c r="A296" s="2" t="s">
        <v>8</v>
      </c>
      <c r="B296" s="2">
        <v>44104</v>
      </c>
      <c r="C296" s="3">
        <v>8573</v>
      </c>
      <c r="D296" t="str">
        <f>INDEX(Table4[],MATCH(Table1[[#This Row],[CLID]],Table4[CLID MID],0),2)</f>
        <v>GEO1004</v>
      </c>
      <c r="E296" t="str">
        <f>INDEX(Table7[[GEO ID]:[GEO NAME]],MATCH(Table1[[#This Row],[GEO ID]],Table7[GEO ID],0),2)</f>
        <v>LATAM</v>
      </c>
      <c r="F296" t="str">
        <f>"Q"&amp;ROUNDUP(MONTH(Table1[[#This Row],[Date]])/3,0)&amp;" "&amp;YEAR(Table1[[#This Row],[Date]])</f>
        <v>Q3 2020</v>
      </c>
      <c r="J296" s="2"/>
    </row>
    <row r="297" spans="1:10" x14ac:dyDescent="0.25">
      <c r="A297" s="2" t="s">
        <v>8</v>
      </c>
      <c r="B297" s="2">
        <v>44135</v>
      </c>
      <c r="C297" s="3">
        <v>11682</v>
      </c>
      <c r="D297" t="str">
        <f>INDEX(Table4[],MATCH(Table1[[#This Row],[CLID]],Table4[CLID MID],0),2)</f>
        <v>GEO1004</v>
      </c>
      <c r="E297" t="str">
        <f>INDEX(Table7[[GEO ID]:[GEO NAME]],MATCH(Table1[[#This Row],[GEO ID]],Table7[GEO ID],0),2)</f>
        <v>LATAM</v>
      </c>
      <c r="F297" t="str">
        <f>"Q"&amp;ROUNDUP(MONTH(Table1[[#This Row],[Date]])/3,0)&amp;" "&amp;YEAR(Table1[[#This Row],[Date]])</f>
        <v>Q4 2020</v>
      </c>
      <c r="J297" s="2"/>
    </row>
    <row r="298" spans="1:10" x14ac:dyDescent="0.25">
      <c r="A298" s="2" t="s">
        <v>8</v>
      </c>
      <c r="B298" s="2">
        <v>44165</v>
      </c>
      <c r="C298" s="3">
        <v>11686</v>
      </c>
      <c r="D298" t="str">
        <f>INDEX(Table4[],MATCH(Table1[[#This Row],[CLID]],Table4[CLID MID],0),2)</f>
        <v>GEO1004</v>
      </c>
      <c r="E298" t="str">
        <f>INDEX(Table7[[GEO ID]:[GEO NAME]],MATCH(Table1[[#This Row],[GEO ID]],Table7[GEO ID],0),2)</f>
        <v>LATAM</v>
      </c>
      <c r="F298" t="str">
        <f>"Q"&amp;ROUNDUP(MONTH(Table1[[#This Row],[Date]])/3,0)&amp;" "&amp;YEAR(Table1[[#This Row],[Date]])</f>
        <v>Q4 2020</v>
      </c>
      <c r="J298" s="2"/>
    </row>
    <row r="299" spans="1:10" x14ac:dyDescent="0.25">
      <c r="A299" s="2" t="s">
        <v>8</v>
      </c>
      <c r="B299" s="2">
        <v>44196</v>
      </c>
      <c r="C299" s="3">
        <v>13239</v>
      </c>
      <c r="D299" t="str">
        <f>INDEX(Table4[],MATCH(Table1[[#This Row],[CLID]],Table4[CLID MID],0),2)</f>
        <v>GEO1004</v>
      </c>
      <c r="E299" t="str">
        <f>INDEX(Table7[[GEO ID]:[GEO NAME]],MATCH(Table1[[#This Row],[GEO ID]],Table7[GEO ID],0),2)</f>
        <v>LATAM</v>
      </c>
      <c r="F299" t="str">
        <f>"Q"&amp;ROUNDUP(MONTH(Table1[[#This Row],[Date]])/3,0)&amp;" "&amp;YEAR(Table1[[#This Row],[Date]])</f>
        <v>Q4 2020</v>
      </c>
      <c r="J299" s="2"/>
    </row>
    <row r="300" spans="1:10" x14ac:dyDescent="0.25">
      <c r="A300" s="2" t="s">
        <v>8</v>
      </c>
      <c r="B300" s="2">
        <v>44377</v>
      </c>
      <c r="C300" s="3">
        <v>13905</v>
      </c>
      <c r="D300" t="str">
        <f>INDEX(Table4[],MATCH(Table1[[#This Row],[CLID]],Table4[CLID MID],0),2)</f>
        <v>GEO1004</v>
      </c>
      <c r="E300" t="str">
        <f>INDEX(Table7[[GEO ID]:[GEO NAME]],MATCH(Table1[[#This Row],[GEO ID]],Table7[GEO ID],0),2)</f>
        <v>LATAM</v>
      </c>
      <c r="F300" t="str">
        <f>"Q"&amp;ROUNDUP(MONTH(Table1[[#This Row],[Date]])/3,0)&amp;" "&amp;YEAR(Table1[[#This Row],[Date]])</f>
        <v>Q2 2021</v>
      </c>
      <c r="J300" s="2"/>
    </row>
    <row r="301" spans="1:10" x14ac:dyDescent="0.25">
      <c r="A301" s="2" t="s">
        <v>8</v>
      </c>
      <c r="B301" s="2">
        <v>44347</v>
      </c>
      <c r="C301" s="3">
        <v>16273</v>
      </c>
      <c r="D301" t="str">
        <f>INDEX(Table4[],MATCH(Table1[[#This Row],[CLID]],Table4[CLID MID],0),2)</f>
        <v>GEO1004</v>
      </c>
      <c r="E301" t="str">
        <f>INDEX(Table7[[GEO ID]:[GEO NAME]],MATCH(Table1[[#This Row],[GEO ID]],Table7[GEO ID],0),2)</f>
        <v>LATAM</v>
      </c>
      <c r="F301" t="str">
        <f>"Q"&amp;ROUNDUP(MONTH(Table1[[#This Row],[Date]])/3,0)&amp;" "&amp;YEAR(Table1[[#This Row],[Date]])</f>
        <v>Q2 2021</v>
      </c>
      <c r="J301" s="2"/>
    </row>
    <row r="302" spans="1:10" x14ac:dyDescent="0.25">
      <c r="A302" s="2" t="s">
        <v>8</v>
      </c>
      <c r="B302" s="2">
        <v>44316</v>
      </c>
      <c r="C302" s="3">
        <v>20251</v>
      </c>
      <c r="D302" t="str">
        <f>INDEX(Table4[],MATCH(Table1[[#This Row],[CLID]],Table4[CLID MID],0),2)</f>
        <v>GEO1004</v>
      </c>
      <c r="E302" t="str">
        <f>INDEX(Table7[[GEO ID]:[GEO NAME]],MATCH(Table1[[#This Row],[GEO ID]],Table7[GEO ID],0),2)</f>
        <v>LATAM</v>
      </c>
      <c r="F302" t="str">
        <f>"Q"&amp;ROUNDUP(MONTH(Table1[[#This Row],[Date]])/3,0)&amp;" "&amp;YEAR(Table1[[#This Row],[Date]])</f>
        <v>Q2 2021</v>
      </c>
      <c r="J302" s="2"/>
    </row>
    <row r="303" spans="1:10" x14ac:dyDescent="0.25">
      <c r="A303" s="2" t="s">
        <v>8</v>
      </c>
      <c r="B303" s="2">
        <v>44286</v>
      </c>
      <c r="C303" s="3">
        <v>15092</v>
      </c>
      <c r="D303" t="str">
        <f>INDEX(Table4[],MATCH(Table1[[#This Row],[CLID]],Table4[CLID MID],0),2)</f>
        <v>GEO1004</v>
      </c>
      <c r="E303" t="str">
        <f>INDEX(Table7[[GEO ID]:[GEO NAME]],MATCH(Table1[[#This Row],[GEO ID]],Table7[GEO ID],0),2)</f>
        <v>LATAM</v>
      </c>
      <c r="F303" t="str">
        <f>"Q"&amp;ROUNDUP(MONTH(Table1[[#This Row],[Date]])/3,0)&amp;" "&amp;YEAR(Table1[[#This Row],[Date]])</f>
        <v>Q1 2021</v>
      </c>
      <c r="J303" s="2"/>
    </row>
    <row r="304" spans="1:10" x14ac:dyDescent="0.25">
      <c r="A304" s="2" t="s">
        <v>8</v>
      </c>
      <c r="B304" s="2">
        <v>44255</v>
      </c>
      <c r="C304" s="3">
        <v>15094</v>
      </c>
      <c r="D304" t="str">
        <f>INDEX(Table4[],MATCH(Table1[[#This Row],[CLID]],Table4[CLID MID],0),2)</f>
        <v>GEO1004</v>
      </c>
      <c r="E304" t="str">
        <f>INDEX(Table7[[GEO ID]:[GEO NAME]],MATCH(Table1[[#This Row],[GEO ID]],Table7[GEO ID],0),2)</f>
        <v>LATAM</v>
      </c>
      <c r="F304" t="str">
        <f>"Q"&amp;ROUNDUP(MONTH(Table1[[#This Row],[Date]])/3,0)&amp;" "&amp;YEAR(Table1[[#This Row],[Date]])</f>
        <v>Q1 2021</v>
      </c>
      <c r="J304" s="2"/>
    </row>
    <row r="305" spans="1:10" x14ac:dyDescent="0.25">
      <c r="A305" s="2" t="s">
        <v>8</v>
      </c>
      <c r="B305" s="2">
        <v>44227</v>
      </c>
      <c r="C305" s="3">
        <v>11799</v>
      </c>
      <c r="D305" t="str">
        <f>INDEX(Table4[],MATCH(Table1[[#This Row],[CLID]],Table4[CLID MID],0),2)</f>
        <v>GEO1004</v>
      </c>
      <c r="E305" t="str">
        <f>INDEX(Table7[[GEO ID]:[GEO NAME]],MATCH(Table1[[#This Row],[GEO ID]],Table7[GEO ID],0),2)</f>
        <v>LATAM</v>
      </c>
      <c r="F305" t="str">
        <f>"Q"&amp;ROUNDUP(MONTH(Table1[[#This Row],[Date]])/3,0)&amp;" "&amp;YEAR(Table1[[#This Row],[Date]])</f>
        <v>Q1 2021</v>
      </c>
      <c r="J305" s="2"/>
    </row>
    <row r="306" spans="1:10" x14ac:dyDescent="0.25">
      <c r="A306" s="2" t="s">
        <v>12</v>
      </c>
      <c r="B306" s="2">
        <v>44043</v>
      </c>
      <c r="C306" s="3">
        <v>326</v>
      </c>
      <c r="D306" t="str">
        <f>INDEX(Table4[],MATCH(Table1[[#This Row],[CLID]],Table4[CLID MID],0),2)</f>
        <v>GEO1002</v>
      </c>
      <c r="E306" t="str">
        <f>INDEX(Table7[[GEO ID]:[GEO NAME]],MATCH(Table1[[#This Row],[GEO ID]],Table7[GEO ID],0),2)</f>
        <v>APAC</v>
      </c>
      <c r="F306" t="str">
        <f>"Q"&amp;ROUNDUP(MONTH(Table1[[#This Row],[Date]])/3,0)&amp;" "&amp;YEAR(Table1[[#This Row],[Date]])</f>
        <v>Q3 2020</v>
      </c>
      <c r="J306" s="2"/>
    </row>
    <row r="307" spans="1:10" x14ac:dyDescent="0.25">
      <c r="A307" s="2" t="s">
        <v>12</v>
      </c>
      <c r="B307" s="2">
        <v>44074</v>
      </c>
      <c r="C307" s="3">
        <v>202</v>
      </c>
      <c r="D307" t="str">
        <f>INDEX(Table4[],MATCH(Table1[[#This Row],[CLID]],Table4[CLID MID],0),2)</f>
        <v>GEO1002</v>
      </c>
      <c r="E307" t="str">
        <f>INDEX(Table7[[GEO ID]:[GEO NAME]],MATCH(Table1[[#This Row],[GEO ID]],Table7[GEO ID],0),2)</f>
        <v>APAC</v>
      </c>
      <c r="F307" t="str">
        <f>"Q"&amp;ROUNDUP(MONTH(Table1[[#This Row],[Date]])/3,0)&amp;" "&amp;YEAR(Table1[[#This Row],[Date]])</f>
        <v>Q3 2020</v>
      </c>
      <c r="J307" s="2"/>
    </row>
    <row r="308" spans="1:10" x14ac:dyDescent="0.25">
      <c r="A308" s="2" t="s">
        <v>12</v>
      </c>
      <c r="B308" s="2">
        <v>44104</v>
      </c>
      <c r="C308" s="3">
        <v>283</v>
      </c>
      <c r="D308" t="str">
        <f>INDEX(Table4[],MATCH(Table1[[#This Row],[CLID]],Table4[CLID MID],0),2)</f>
        <v>GEO1002</v>
      </c>
      <c r="E308" t="str">
        <f>INDEX(Table7[[GEO ID]:[GEO NAME]],MATCH(Table1[[#This Row],[GEO ID]],Table7[GEO ID],0),2)</f>
        <v>APAC</v>
      </c>
      <c r="F308" t="str">
        <f>"Q"&amp;ROUNDUP(MONTH(Table1[[#This Row],[Date]])/3,0)&amp;" "&amp;YEAR(Table1[[#This Row],[Date]])</f>
        <v>Q3 2020</v>
      </c>
      <c r="J308" s="2"/>
    </row>
    <row r="309" spans="1:10" x14ac:dyDescent="0.25">
      <c r="A309" s="2" t="s">
        <v>12</v>
      </c>
      <c r="B309" s="2">
        <v>44135</v>
      </c>
      <c r="C309" s="3">
        <v>243</v>
      </c>
      <c r="D309" t="str">
        <f>INDEX(Table4[],MATCH(Table1[[#This Row],[CLID]],Table4[CLID MID],0),2)</f>
        <v>GEO1002</v>
      </c>
      <c r="E309" t="str">
        <f>INDEX(Table7[[GEO ID]:[GEO NAME]],MATCH(Table1[[#This Row],[GEO ID]],Table7[GEO ID],0),2)</f>
        <v>APAC</v>
      </c>
      <c r="F309" t="str">
        <f>"Q"&amp;ROUNDUP(MONTH(Table1[[#This Row],[Date]])/3,0)&amp;" "&amp;YEAR(Table1[[#This Row],[Date]])</f>
        <v>Q4 2020</v>
      </c>
      <c r="J309" s="2"/>
    </row>
    <row r="310" spans="1:10" x14ac:dyDescent="0.25">
      <c r="A310" s="2" t="s">
        <v>12</v>
      </c>
      <c r="B310" s="2">
        <v>44165</v>
      </c>
      <c r="C310" s="3">
        <v>368</v>
      </c>
      <c r="D310" t="str">
        <f>INDEX(Table4[],MATCH(Table1[[#This Row],[CLID]],Table4[CLID MID],0),2)</f>
        <v>GEO1002</v>
      </c>
      <c r="E310" t="str">
        <f>INDEX(Table7[[GEO ID]:[GEO NAME]],MATCH(Table1[[#This Row],[GEO ID]],Table7[GEO ID],0),2)</f>
        <v>APAC</v>
      </c>
      <c r="F310" t="str">
        <f>"Q"&amp;ROUNDUP(MONTH(Table1[[#This Row],[Date]])/3,0)&amp;" "&amp;YEAR(Table1[[#This Row],[Date]])</f>
        <v>Q4 2020</v>
      </c>
      <c r="J310" s="2"/>
    </row>
    <row r="311" spans="1:10" x14ac:dyDescent="0.25">
      <c r="A311" s="2" t="s">
        <v>12</v>
      </c>
      <c r="B311" s="2">
        <v>44196</v>
      </c>
      <c r="C311" s="3">
        <v>285</v>
      </c>
      <c r="D311" t="str">
        <f>INDEX(Table4[],MATCH(Table1[[#This Row],[CLID]],Table4[CLID MID],0),2)</f>
        <v>GEO1002</v>
      </c>
      <c r="E311" t="str">
        <f>INDEX(Table7[[GEO ID]:[GEO NAME]],MATCH(Table1[[#This Row],[GEO ID]],Table7[GEO ID],0),2)</f>
        <v>APAC</v>
      </c>
      <c r="F311" t="str">
        <f>"Q"&amp;ROUNDUP(MONTH(Table1[[#This Row],[Date]])/3,0)&amp;" "&amp;YEAR(Table1[[#This Row],[Date]])</f>
        <v>Q4 2020</v>
      </c>
      <c r="J311" s="2"/>
    </row>
    <row r="312" spans="1:10" x14ac:dyDescent="0.25">
      <c r="A312" s="2" t="s">
        <v>12</v>
      </c>
      <c r="B312" s="2">
        <v>44377</v>
      </c>
      <c r="C312" s="3">
        <v>292</v>
      </c>
      <c r="D312" t="str">
        <f>INDEX(Table4[],MATCH(Table1[[#This Row],[CLID]],Table4[CLID MID],0),2)</f>
        <v>GEO1002</v>
      </c>
      <c r="E312" t="str">
        <f>INDEX(Table7[[GEO ID]:[GEO NAME]],MATCH(Table1[[#This Row],[GEO ID]],Table7[GEO ID],0),2)</f>
        <v>APAC</v>
      </c>
      <c r="F312" t="str">
        <f>"Q"&amp;ROUNDUP(MONTH(Table1[[#This Row],[Date]])/3,0)&amp;" "&amp;YEAR(Table1[[#This Row],[Date]])</f>
        <v>Q2 2021</v>
      </c>
      <c r="J312" s="2"/>
    </row>
    <row r="313" spans="1:10" x14ac:dyDescent="0.25">
      <c r="A313" s="2" t="s">
        <v>12</v>
      </c>
      <c r="B313" s="2">
        <v>44347</v>
      </c>
      <c r="C313" s="3">
        <v>495</v>
      </c>
      <c r="D313" t="str">
        <f>INDEX(Table4[],MATCH(Table1[[#This Row],[CLID]],Table4[CLID MID],0),2)</f>
        <v>GEO1002</v>
      </c>
      <c r="E313" t="str">
        <f>INDEX(Table7[[GEO ID]:[GEO NAME]],MATCH(Table1[[#This Row],[GEO ID]],Table7[GEO ID],0),2)</f>
        <v>APAC</v>
      </c>
      <c r="F313" t="str">
        <f>"Q"&amp;ROUNDUP(MONTH(Table1[[#This Row],[Date]])/3,0)&amp;" "&amp;YEAR(Table1[[#This Row],[Date]])</f>
        <v>Q2 2021</v>
      </c>
      <c r="J313" s="2"/>
    </row>
    <row r="314" spans="1:10" x14ac:dyDescent="0.25">
      <c r="A314" s="2" t="s">
        <v>12</v>
      </c>
      <c r="B314" s="2">
        <v>44316</v>
      </c>
      <c r="C314" s="3">
        <v>467</v>
      </c>
      <c r="D314" t="str">
        <f>INDEX(Table4[],MATCH(Table1[[#This Row],[CLID]],Table4[CLID MID],0),2)</f>
        <v>GEO1002</v>
      </c>
      <c r="E314" t="str">
        <f>INDEX(Table7[[GEO ID]:[GEO NAME]],MATCH(Table1[[#This Row],[GEO ID]],Table7[GEO ID],0),2)</f>
        <v>APAC</v>
      </c>
      <c r="F314" t="str">
        <f>"Q"&amp;ROUNDUP(MONTH(Table1[[#This Row],[Date]])/3,0)&amp;" "&amp;YEAR(Table1[[#This Row],[Date]])</f>
        <v>Q2 2021</v>
      </c>
      <c r="J314" s="2"/>
    </row>
    <row r="315" spans="1:10" x14ac:dyDescent="0.25">
      <c r="A315" s="2" t="s">
        <v>12</v>
      </c>
      <c r="B315" s="2">
        <v>44286</v>
      </c>
      <c r="C315" s="3">
        <v>451</v>
      </c>
      <c r="D315" t="str">
        <f>INDEX(Table4[],MATCH(Table1[[#This Row],[CLID]],Table4[CLID MID],0),2)</f>
        <v>GEO1002</v>
      </c>
      <c r="E315" t="str">
        <f>INDEX(Table7[[GEO ID]:[GEO NAME]],MATCH(Table1[[#This Row],[GEO ID]],Table7[GEO ID],0),2)</f>
        <v>APAC</v>
      </c>
      <c r="F315" t="str">
        <f>"Q"&amp;ROUNDUP(MONTH(Table1[[#This Row],[Date]])/3,0)&amp;" "&amp;YEAR(Table1[[#This Row],[Date]])</f>
        <v>Q1 2021</v>
      </c>
      <c r="J315" s="2"/>
    </row>
    <row r="316" spans="1:10" x14ac:dyDescent="0.25">
      <c r="A316" s="2" t="s">
        <v>12</v>
      </c>
      <c r="B316" s="2">
        <v>44255</v>
      </c>
      <c r="C316" s="3">
        <v>320</v>
      </c>
      <c r="D316" t="str">
        <f>INDEX(Table4[],MATCH(Table1[[#This Row],[CLID]],Table4[CLID MID],0),2)</f>
        <v>GEO1002</v>
      </c>
      <c r="E316" t="str">
        <f>INDEX(Table7[[GEO ID]:[GEO NAME]],MATCH(Table1[[#This Row],[GEO ID]],Table7[GEO ID],0),2)</f>
        <v>APAC</v>
      </c>
      <c r="F316" t="str">
        <f>"Q"&amp;ROUNDUP(MONTH(Table1[[#This Row],[Date]])/3,0)&amp;" "&amp;YEAR(Table1[[#This Row],[Date]])</f>
        <v>Q1 2021</v>
      </c>
      <c r="J316" s="2"/>
    </row>
    <row r="317" spans="1:10" x14ac:dyDescent="0.25">
      <c r="A317" s="2" t="s">
        <v>12</v>
      </c>
      <c r="B317" s="2">
        <v>44227</v>
      </c>
      <c r="C317" s="3">
        <v>361</v>
      </c>
      <c r="D317" t="str">
        <f>INDEX(Table4[],MATCH(Table1[[#This Row],[CLID]],Table4[CLID MID],0),2)</f>
        <v>GEO1002</v>
      </c>
      <c r="E317" t="str">
        <f>INDEX(Table7[[GEO ID]:[GEO NAME]],MATCH(Table1[[#This Row],[GEO ID]],Table7[GEO ID],0),2)</f>
        <v>APAC</v>
      </c>
      <c r="F317" t="str">
        <f>"Q"&amp;ROUNDUP(MONTH(Table1[[#This Row],[Date]])/3,0)&amp;" "&amp;YEAR(Table1[[#This Row],[Date]])</f>
        <v>Q1 2021</v>
      </c>
      <c r="J317" s="2"/>
    </row>
    <row r="318" spans="1:10" x14ac:dyDescent="0.25">
      <c r="A318" s="2" t="s">
        <v>51</v>
      </c>
      <c r="B318" s="2">
        <v>43861</v>
      </c>
      <c r="C318" s="3">
        <v>2691</v>
      </c>
      <c r="D318" t="str">
        <f>INDEX(Table4[],MATCH(Table1[[#This Row],[CLID]],Table4[CLID MID],0),2)</f>
        <v>GEO1001</v>
      </c>
      <c r="E318" t="str">
        <f>INDEX(Table7[[GEO ID]:[GEO NAME]],MATCH(Table1[[#This Row],[GEO ID]],Table7[GEO ID],0),2)</f>
        <v>NAM</v>
      </c>
      <c r="F318" t="str">
        <f>"Q"&amp;ROUNDUP(MONTH(Table1[[#This Row],[Date]])/3,0)&amp;" "&amp;YEAR(Table1[[#This Row],[Date]])</f>
        <v>Q1 2020</v>
      </c>
      <c r="J318" s="2"/>
    </row>
    <row r="319" spans="1:10" x14ac:dyDescent="0.25">
      <c r="A319" s="2" t="s">
        <v>51</v>
      </c>
      <c r="B319" s="2">
        <v>43890</v>
      </c>
      <c r="C319" s="3">
        <v>2129</v>
      </c>
      <c r="D319" t="str">
        <f>INDEX(Table4[],MATCH(Table1[[#This Row],[CLID]],Table4[CLID MID],0),2)</f>
        <v>GEO1001</v>
      </c>
      <c r="E319" t="str">
        <f>INDEX(Table7[[GEO ID]:[GEO NAME]],MATCH(Table1[[#This Row],[GEO ID]],Table7[GEO ID],0),2)</f>
        <v>NAM</v>
      </c>
      <c r="F319" t="str">
        <f>"Q"&amp;ROUNDUP(MONTH(Table1[[#This Row],[Date]])/3,0)&amp;" "&amp;YEAR(Table1[[#This Row],[Date]])</f>
        <v>Q1 2020</v>
      </c>
      <c r="J319" s="2"/>
    </row>
    <row r="320" spans="1:10" x14ac:dyDescent="0.25">
      <c r="A320" s="2" t="s">
        <v>51</v>
      </c>
      <c r="B320" s="2">
        <v>43921</v>
      </c>
      <c r="C320" s="3">
        <v>3258</v>
      </c>
      <c r="D320" t="str">
        <f>INDEX(Table4[],MATCH(Table1[[#This Row],[CLID]],Table4[CLID MID],0),2)</f>
        <v>GEO1001</v>
      </c>
      <c r="E320" t="str">
        <f>INDEX(Table7[[GEO ID]:[GEO NAME]],MATCH(Table1[[#This Row],[GEO ID]],Table7[GEO ID],0),2)</f>
        <v>NAM</v>
      </c>
      <c r="F320" t="str">
        <f>"Q"&amp;ROUNDUP(MONTH(Table1[[#This Row],[Date]])/3,0)&amp;" "&amp;YEAR(Table1[[#This Row],[Date]])</f>
        <v>Q1 2020</v>
      </c>
      <c r="J320" s="2"/>
    </row>
    <row r="321" spans="1:10" x14ac:dyDescent="0.25">
      <c r="A321" s="2" t="s">
        <v>51</v>
      </c>
      <c r="B321" s="2">
        <v>43951</v>
      </c>
      <c r="C321" s="3">
        <v>2978</v>
      </c>
      <c r="D321" t="str">
        <f>INDEX(Table4[],MATCH(Table1[[#This Row],[CLID]],Table4[CLID MID],0),2)</f>
        <v>GEO1001</v>
      </c>
      <c r="E321" t="str">
        <f>INDEX(Table7[[GEO ID]:[GEO NAME]],MATCH(Table1[[#This Row],[GEO ID]],Table7[GEO ID],0),2)</f>
        <v>NAM</v>
      </c>
      <c r="F321" t="str">
        <f>"Q"&amp;ROUNDUP(MONTH(Table1[[#This Row],[Date]])/3,0)&amp;" "&amp;YEAR(Table1[[#This Row],[Date]])</f>
        <v>Q2 2020</v>
      </c>
      <c r="J321" s="2"/>
    </row>
    <row r="322" spans="1:10" x14ac:dyDescent="0.25">
      <c r="A322" s="2" t="s">
        <v>51</v>
      </c>
      <c r="B322" s="2">
        <v>43982</v>
      </c>
      <c r="C322" s="3">
        <v>3544</v>
      </c>
      <c r="D322" t="str">
        <f>INDEX(Table4[],MATCH(Table1[[#This Row],[CLID]],Table4[CLID MID],0),2)</f>
        <v>GEO1001</v>
      </c>
      <c r="E322" t="str">
        <f>INDEX(Table7[[GEO ID]:[GEO NAME]],MATCH(Table1[[#This Row],[GEO ID]],Table7[GEO ID],0),2)</f>
        <v>NAM</v>
      </c>
      <c r="F322" t="str">
        <f>"Q"&amp;ROUNDUP(MONTH(Table1[[#This Row],[Date]])/3,0)&amp;" "&amp;YEAR(Table1[[#This Row],[Date]])</f>
        <v>Q2 2020</v>
      </c>
      <c r="J322" s="2"/>
    </row>
    <row r="323" spans="1:10" x14ac:dyDescent="0.25">
      <c r="A323" s="2" t="s">
        <v>51</v>
      </c>
      <c r="B323" s="2">
        <v>44012</v>
      </c>
      <c r="C323" s="3">
        <v>1845</v>
      </c>
      <c r="D323" t="str">
        <f>INDEX(Table4[],MATCH(Table1[[#This Row],[CLID]],Table4[CLID MID],0),2)</f>
        <v>GEO1001</v>
      </c>
      <c r="E323" t="str">
        <f>INDEX(Table7[[GEO ID]:[GEO NAME]],MATCH(Table1[[#This Row],[GEO ID]],Table7[GEO ID],0),2)</f>
        <v>NAM</v>
      </c>
      <c r="F323" t="str">
        <f>"Q"&amp;ROUNDUP(MONTH(Table1[[#This Row],[Date]])/3,0)&amp;" "&amp;YEAR(Table1[[#This Row],[Date]])</f>
        <v>Q2 2020</v>
      </c>
      <c r="J323" s="2"/>
    </row>
    <row r="324" spans="1:10" x14ac:dyDescent="0.25">
      <c r="A324" s="2" t="s">
        <v>51</v>
      </c>
      <c r="B324" s="2">
        <v>44043</v>
      </c>
      <c r="C324" s="3">
        <v>2414</v>
      </c>
      <c r="D324" t="str">
        <f>INDEX(Table4[],MATCH(Table1[[#This Row],[CLID]],Table4[CLID MID],0),2)</f>
        <v>GEO1001</v>
      </c>
      <c r="E324" t="str">
        <f>INDEX(Table7[[GEO ID]:[GEO NAME]],MATCH(Table1[[#This Row],[GEO ID]],Table7[GEO ID],0),2)</f>
        <v>NAM</v>
      </c>
      <c r="F324" t="str">
        <f>"Q"&amp;ROUNDUP(MONTH(Table1[[#This Row],[Date]])/3,0)&amp;" "&amp;YEAR(Table1[[#This Row],[Date]])</f>
        <v>Q3 2020</v>
      </c>
      <c r="J324" s="2"/>
    </row>
    <row r="325" spans="1:10" x14ac:dyDescent="0.25">
      <c r="A325" s="2" t="s">
        <v>51</v>
      </c>
      <c r="B325" s="2">
        <v>44074</v>
      </c>
      <c r="C325" s="3">
        <v>1281</v>
      </c>
      <c r="D325" t="str">
        <f>INDEX(Table4[],MATCH(Table1[[#This Row],[CLID]],Table4[CLID MID],0),2)</f>
        <v>GEO1001</v>
      </c>
      <c r="E325" t="str">
        <f>INDEX(Table7[[GEO ID]:[GEO NAME]],MATCH(Table1[[#This Row],[GEO ID]],Table7[GEO ID],0),2)</f>
        <v>NAM</v>
      </c>
      <c r="F325" t="str">
        <f>"Q"&amp;ROUNDUP(MONTH(Table1[[#This Row],[Date]])/3,0)&amp;" "&amp;YEAR(Table1[[#This Row],[Date]])</f>
        <v>Q3 2020</v>
      </c>
      <c r="J325" s="2"/>
    </row>
    <row r="326" spans="1:10" x14ac:dyDescent="0.25">
      <c r="A326" s="2" t="s">
        <v>51</v>
      </c>
      <c r="B326" s="2">
        <v>44104</v>
      </c>
      <c r="C326" s="3">
        <v>2131</v>
      </c>
      <c r="D326" t="str">
        <f>INDEX(Table4[],MATCH(Table1[[#This Row],[CLID]],Table4[CLID MID],0),2)</f>
        <v>GEO1001</v>
      </c>
      <c r="E326" t="str">
        <f>INDEX(Table7[[GEO ID]:[GEO NAME]],MATCH(Table1[[#This Row],[GEO ID]],Table7[GEO ID],0),2)</f>
        <v>NAM</v>
      </c>
      <c r="F326" t="str">
        <f>"Q"&amp;ROUNDUP(MONTH(Table1[[#This Row],[Date]])/3,0)&amp;" "&amp;YEAR(Table1[[#This Row],[Date]])</f>
        <v>Q3 2020</v>
      </c>
      <c r="J326" s="2"/>
    </row>
    <row r="327" spans="1:10" x14ac:dyDescent="0.25">
      <c r="A327" s="2" t="s">
        <v>51</v>
      </c>
      <c r="B327" s="2">
        <v>44135</v>
      </c>
      <c r="C327" s="3">
        <v>1560</v>
      </c>
      <c r="D327" t="str">
        <f>INDEX(Table4[],MATCH(Table1[[#This Row],[CLID]],Table4[CLID MID],0),2)</f>
        <v>GEO1001</v>
      </c>
      <c r="E327" t="str">
        <f>INDEX(Table7[[GEO ID]:[GEO NAME]],MATCH(Table1[[#This Row],[GEO ID]],Table7[GEO ID],0),2)</f>
        <v>NAM</v>
      </c>
      <c r="F327" t="str">
        <f>"Q"&amp;ROUNDUP(MONTH(Table1[[#This Row],[Date]])/3,0)&amp;" "&amp;YEAR(Table1[[#This Row],[Date]])</f>
        <v>Q4 2020</v>
      </c>
      <c r="J327" s="2"/>
    </row>
    <row r="328" spans="1:10" x14ac:dyDescent="0.25">
      <c r="A328" s="2" t="s">
        <v>51</v>
      </c>
      <c r="B328" s="2">
        <v>44165</v>
      </c>
      <c r="C328" s="3">
        <v>2691</v>
      </c>
      <c r="D328" t="str">
        <f>INDEX(Table4[],MATCH(Table1[[#This Row],[CLID]],Table4[CLID MID],0),2)</f>
        <v>GEO1001</v>
      </c>
      <c r="E328" t="str">
        <f>INDEX(Table7[[GEO ID]:[GEO NAME]],MATCH(Table1[[#This Row],[GEO ID]],Table7[GEO ID],0),2)</f>
        <v>NAM</v>
      </c>
      <c r="F328" t="str">
        <f>"Q"&amp;ROUNDUP(MONTH(Table1[[#This Row],[Date]])/3,0)&amp;" "&amp;YEAR(Table1[[#This Row],[Date]])</f>
        <v>Q4 2020</v>
      </c>
      <c r="J328" s="2"/>
    </row>
    <row r="329" spans="1:10" x14ac:dyDescent="0.25">
      <c r="A329" s="2" t="s">
        <v>51</v>
      </c>
      <c r="B329" s="2">
        <v>44196</v>
      </c>
      <c r="C329" s="3">
        <v>1843</v>
      </c>
      <c r="D329" t="str">
        <f>INDEX(Table4[],MATCH(Table1[[#This Row],[CLID]],Table4[CLID MID],0),2)</f>
        <v>GEO1001</v>
      </c>
      <c r="E329" t="str">
        <f>INDEX(Table7[[GEO ID]:[GEO NAME]],MATCH(Table1[[#This Row],[GEO ID]],Table7[GEO ID],0),2)</f>
        <v>NAM</v>
      </c>
      <c r="F329" t="str">
        <f>"Q"&amp;ROUNDUP(MONTH(Table1[[#This Row],[Date]])/3,0)&amp;" "&amp;YEAR(Table1[[#This Row],[Date]])</f>
        <v>Q4 2020</v>
      </c>
      <c r="J329" s="2"/>
    </row>
    <row r="330" spans="1:10" x14ac:dyDescent="0.25">
      <c r="A330" s="2" t="s">
        <v>51</v>
      </c>
      <c r="B330" s="2">
        <v>44377</v>
      </c>
      <c r="C330" s="3">
        <v>1864</v>
      </c>
      <c r="D330" t="str">
        <f>INDEX(Table4[],MATCH(Table1[[#This Row],[CLID]],Table4[CLID MID],0),2)</f>
        <v>GEO1001</v>
      </c>
      <c r="E330" t="str">
        <f>INDEX(Table7[[GEO ID]:[GEO NAME]],MATCH(Table1[[#This Row],[GEO ID]],Table7[GEO ID],0),2)</f>
        <v>NAM</v>
      </c>
      <c r="F330" t="str">
        <f>"Q"&amp;ROUNDUP(MONTH(Table1[[#This Row],[Date]])/3,0)&amp;" "&amp;YEAR(Table1[[#This Row],[Date]])</f>
        <v>Q2 2021</v>
      </c>
      <c r="J330" s="2"/>
    </row>
    <row r="331" spans="1:10" x14ac:dyDescent="0.25">
      <c r="A331" s="2" t="s">
        <v>51</v>
      </c>
      <c r="B331" s="2">
        <v>44347</v>
      </c>
      <c r="C331" s="3">
        <v>3527</v>
      </c>
      <c r="D331" t="str">
        <f>INDEX(Table4[],MATCH(Table1[[#This Row],[CLID]],Table4[CLID MID],0),2)</f>
        <v>GEO1001</v>
      </c>
      <c r="E331" t="str">
        <f>INDEX(Table7[[GEO ID]:[GEO NAME]],MATCH(Table1[[#This Row],[GEO ID]],Table7[GEO ID],0),2)</f>
        <v>NAM</v>
      </c>
      <c r="F331" t="str">
        <f>"Q"&amp;ROUNDUP(MONTH(Table1[[#This Row],[Date]])/3,0)&amp;" "&amp;YEAR(Table1[[#This Row],[Date]])</f>
        <v>Q2 2021</v>
      </c>
      <c r="J331" s="2"/>
    </row>
    <row r="332" spans="1:10" x14ac:dyDescent="0.25">
      <c r="A332" s="2" t="s">
        <v>51</v>
      </c>
      <c r="B332" s="2">
        <v>44316</v>
      </c>
      <c r="C332" s="3">
        <v>3010</v>
      </c>
      <c r="D332" t="str">
        <f>INDEX(Table4[],MATCH(Table1[[#This Row],[CLID]],Table4[CLID MID],0),2)</f>
        <v>GEO1001</v>
      </c>
      <c r="E332" t="str">
        <f>INDEX(Table7[[GEO ID]:[GEO NAME]],MATCH(Table1[[#This Row],[GEO ID]],Table7[GEO ID],0),2)</f>
        <v>NAM</v>
      </c>
      <c r="F332" t="str">
        <f>"Q"&amp;ROUNDUP(MONTH(Table1[[#This Row],[Date]])/3,0)&amp;" "&amp;YEAR(Table1[[#This Row],[Date]])</f>
        <v>Q2 2021</v>
      </c>
      <c r="J332" s="2"/>
    </row>
    <row r="333" spans="1:10" x14ac:dyDescent="0.25">
      <c r="A333" s="2" t="s">
        <v>51</v>
      </c>
      <c r="B333" s="2">
        <v>44286</v>
      </c>
      <c r="C333" s="3">
        <v>3387</v>
      </c>
      <c r="D333" t="str">
        <f>INDEX(Table4[],MATCH(Table1[[#This Row],[CLID]],Table4[CLID MID],0),2)</f>
        <v>GEO1001</v>
      </c>
      <c r="E333" t="str">
        <f>INDEX(Table7[[GEO ID]:[GEO NAME]],MATCH(Table1[[#This Row],[GEO ID]],Table7[GEO ID],0),2)</f>
        <v>NAM</v>
      </c>
      <c r="F333" t="str">
        <f>"Q"&amp;ROUNDUP(MONTH(Table1[[#This Row],[Date]])/3,0)&amp;" "&amp;YEAR(Table1[[#This Row],[Date]])</f>
        <v>Q1 2021</v>
      </c>
      <c r="J333" s="2"/>
    </row>
    <row r="334" spans="1:10" x14ac:dyDescent="0.25">
      <c r="A334" s="2" t="s">
        <v>51</v>
      </c>
      <c r="B334" s="2">
        <v>44255</v>
      </c>
      <c r="C334" s="3">
        <v>2190</v>
      </c>
      <c r="D334" t="str">
        <f>INDEX(Table4[],MATCH(Table1[[#This Row],[CLID]],Table4[CLID MID],0),2)</f>
        <v>GEO1001</v>
      </c>
      <c r="E334" t="str">
        <f>INDEX(Table7[[GEO ID]:[GEO NAME]],MATCH(Table1[[#This Row],[GEO ID]],Table7[GEO ID],0),2)</f>
        <v>NAM</v>
      </c>
      <c r="F334" t="str">
        <f>"Q"&amp;ROUNDUP(MONTH(Table1[[#This Row],[Date]])/3,0)&amp;" "&amp;YEAR(Table1[[#This Row],[Date]])</f>
        <v>Q1 2021</v>
      </c>
      <c r="J334" s="2"/>
    </row>
    <row r="335" spans="1:10" x14ac:dyDescent="0.25">
      <c r="A335" s="2" t="s">
        <v>51</v>
      </c>
      <c r="B335" s="2">
        <v>44227</v>
      </c>
      <c r="C335" s="3">
        <v>2719</v>
      </c>
      <c r="D335" t="str">
        <f>INDEX(Table4[],MATCH(Table1[[#This Row],[CLID]],Table4[CLID MID],0),2)</f>
        <v>GEO1001</v>
      </c>
      <c r="E335" t="str">
        <f>INDEX(Table7[[GEO ID]:[GEO NAME]],MATCH(Table1[[#This Row],[GEO ID]],Table7[GEO ID],0),2)</f>
        <v>NAM</v>
      </c>
      <c r="F335" t="str">
        <f>"Q"&amp;ROUNDUP(MONTH(Table1[[#This Row],[Date]])/3,0)&amp;" "&amp;YEAR(Table1[[#This Row],[Date]])</f>
        <v>Q1 2021</v>
      </c>
      <c r="J335" s="2"/>
    </row>
    <row r="336" spans="1:10" x14ac:dyDescent="0.25">
      <c r="A336" s="2" t="s">
        <v>16</v>
      </c>
      <c r="B336" s="2">
        <v>43861</v>
      </c>
      <c r="C336" s="3">
        <v>484</v>
      </c>
      <c r="D336" t="str">
        <f>INDEX(Table4[],MATCH(Table1[[#This Row],[CLID]],Table4[CLID MID],0),2)</f>
        <v>GEO1004</v>
      </c>
      <c r="E336" t="str">
        <f>INDEX(Table7[[GEO ID]:[GEO NAME]],MATCH(Table1[[#This Row],[GEO ID]],Table7[GEO ID],0),2)</f>
        <v>LATAM</v>
      </c>
      <c r="F336" t="str">
        <f>"Q"&amp;ROUNDUP(MONTH(Table1[[#This Row],[Date]])/3,0)&amp;" "&amp;YEAR(Table1[[#This Row],[Date]])</f>
        <v>Q1 2020</v>
      </c>
      <c r="J336" s="2"/>
    </row>
    <row r="337" spans="1:10" x14ac:dyDescent="0.25">
      <c r="A337" s="2" t="s">
        <v>16</v>
      </c>
      <c r="B337" s="2">
        <v>43890</v>
      </c>
      <c r="C337" s="3">
        <v>546</v>
      </c>
      <c r="D337" t="str">
        <f>INDEX(Table4[],MATCH(Table1[[#This Row],[CLID]],Table4[CLID MID],0),2)</f>
        <v>GEO1004</v>
      </c>
      <c r="E337" t="str">
        <f>INDEX(Table7[[GEO ID]:[GEO NAME]],MATCH(Table1[[#This Row],[GEO ID]],Table7[GEO ID],0),2)</f>
        <v>LATAM</v>
      </c>
      <c r="F337" t="str">
        <f>"Q"&amp;ROUNDUP(MONTH(Table1[[#This Row],[Date]])/3,0)&amp;" "&amp;YEAR(Table1[[#This Row],[Date]])</f>
        <v>Q1 2020</v>
      </c>
      <c r="J337" s="2"/>
    </row>
    <row r="338" spans="1:10" x14ac:dyDescent="0.25">
      <c r="A338" s="2" t="s">
        <v>16</v>
      </c>
      <c r="B338" s="2">
        <v>43921</v>
      </c>
      <c r="C338" s="3">
        <v>609</v>
      </c>
      <c r="D338" t="str">
        <f>INDEX(Table4[],MATCH(Table1[[#This Row],[CLID]],Table4[CLID MID],0),2)</f>
        <v>GEO1004</v>
      </c>
      <c r="E338" t="str">
        <f>INDEX(Table7[[GEO ID]:[GEO NAME]],MATCH(Table1[[#This Row],[GEO ID]],Table7[GEO ID],0),2)</f>
        <v>LATAM</v>
      </c>
      <c r="F338" t="str">
        <f>"Q"&amp;ROUNDUP(MONTH(Table1[[#This Row],[Date]])/3,0)&amp;" "&amp;YEAR(Table1[[#This Row],[Date]])</f>
        <v>Q1 2020</v>
      </c>
      <c r="J338" s="2"/>
    </row>
    <row r="339" spans="1:10" x14ac:dyDescent="0.25">
      <c r="A339" s="2" t="s">
        <v>16</v>
      </c>
      <c r="B339" s="2">
        <v>43951</v>
      </c>
      <c r="C339" s="3">
        <v>727</v>
      </c>
      <c r="D339" t="str">
        <f>INDEX(Table4[],MATCH(Table1[[#This Row],[CLID]],Table4[CLID MID],0),2)</f>
        <v>GEO1004</v>
      </c>
      <c r="E339" t="str">
        <f>INDEX(Table7[[GEO ID]:[GEO NAME]],MATCH(Table1[[#This Row],[GEO ID]],Table7[GEO ID],0),2)</f>
        <v>LATAM</v>
      </c>
      <c r="F339" t="str">
        <f>"Q"&amp;ROUNDUP(MONTH(Table1[[#This Row],[Date]])/3,0)&amp;" "&amp;YEAR(Table1[[#This Row],[Date]])</f>
        <v>Q2 2020</v>
      </c>
      <c r="J339" s="2"/>
    </row>
    <row r="340" spans="1:10" x14ac:dyDescent="0.25">
      <c r="A340" s="2" t="s">
        <v>16</v>
      </c>
      <c r="B340" s="2">
        <v>43982</v>
      </c>
      <c r="C340" s="3">
        <v>663</v>
      </c>
      <c r="D340" t="str">
        <f>INDEX(Table4[],MATCH(Table1[[#This Row],[CLID]],Table4[CLID MID],0),2)</f>
        <v>GEO1004</v>
      </c>
      <c r="E340" t="str">
        <f>INDEX(Table7[[GEO ID]:[GEO NAME]],MATCH(Table1[[#This Row],[GEO ID]],Table7[GEO ID],0),2)</f>
        <v>LATAM</v>
      </c>
      <c r="F340" t="str">
        <f>"Q"&amp;ROUNDUP(MONTH(Table1[[#This Row],[Date]])/3,0)&amp;" "&amp;YEAR(Table1[[#This Row],[Date]])</f>
        <v>Q2 2020</v>
      </c>
      <c r="J340" s="2"/>
    </row>
    <row r="341" spans="1:10" x14ac:dyDescent="0.25">
      <c r="A341" s="2" t="s">
        <v>16</v>
      </c>
      <c r="B341" s="2">
        <v>44012</v>
      </c>
      <c r="C341" s="3">
        <v>489</v>
      </c>
      <c r="D341" t="str">
        <f>INDEX(Table4[],MATCH(Table1[[#This Row],[CLID]],Table4[CLID MID],0),2)</f>
        <v>GEO1004</v>
      </c>
      <c r="E341" t="str">
        <f>INDEX(Table7[[GEO ID]:[GEO NAME]],MATCH(Table1[[#This Row],[GEO ID]],Table7[GEO ID],0),2)</f>
        <v>LATAM</v>
      </c>
      <c r="F341" t="str">
        <f>"Q"&amp;ROUNDUP(MONTH(Table1[[#This Row],[Date]])/3,0)&amp;" "&amp;YEAR(Table1[[#This Row],[Date]])</f>
        <v>Q2 2020</v>
      </c>
      <c r="J341" s="2"/>
    </row>
    <row r="342" spans="1:10" x14ac:dyDescent="0.25">
      <c r="A342" s="2" t="s">
        <v>16</v>
      </c>
      <c r="B342" s="2">
        <v>44043</v>
      </c>
      <c r="C342" s="3">
        <v>422</v>
      </c>
      <c r="D342" t="str">
        <f>INDEX(Table4[],MATCH(Table1[[#This Row],[CLID]],Table4[CLID MID],0),2)</f>
        <v>GEO1004</v>
      </c>
      <c r="E342" t="str">
        <f>INDEX(Table7[[GEO ID]:[GEO NAME]],MATCH(Table1[[#This Row],[GEO ID]],Table7[GEO ID],0),2)</f>
        <v>LATAM</v>
      </c>
      <c r="F342" t="str">
        <f>"Q"&amp;ROUNDUP(MONTH(Table1[[#This Row],[Date]])/3,0)&amp;" "&amp;YEAR(Table1[[#This Row],[Date]])</f>
        <v>Q3 2020</v>
      </c>
      <c r="J342" s="2"/>
    </row>
    <row r="343" spans="1:10" x14ac:dyDescent="0.25">
      <c r="A343" s="2" t="s">
        <v>16</v>
      </c>
      <c r="B343" s="2">
        <v>44074</v>
      </c>
      <c r="C343" s="3">
        <v>366</v>
      </c>
      <c r="D343" t="str">
        <f>INDEX(Table4[],MATCH(Table1[[#This Row],[CLID]],Table4[CLID MID],0),2)</f>
        <v>GEO1004</v>
      </c>
      <c r="E343" t="str">
        <f>INDEX(Table7[[GEO ID]:[GEO NAME]],MATCH(Table1[[#This Row],[GEO ID]],Table7[GEO ID],0),2)</f>
        <v>LATAM</v>
      </c>
      <c r="F343" t="str">
        <f>"Q"&amp;ROUNDUP(MONTH(Table1[[#This Row],[Date]])/3,0)&amp;" "&amp;YEAR(Table1[[#This Row],[Date]])</f>
        <v>Q3 2020</v>
      </c>
      <c r="J343" s="2"/>
    </row>
    <row r="344" spans="1:10" x14ac:dyDescent="0.25">
      <c r="A344" s="2" t="s">
        <v>16</v>
      </c>
      <c r="B344" s="2">
        <v>44104</v>
      </c>
      <c r="C344" s="3">
        <v>365</v>
      </c>
      <c r="D344" t="str">
        <f>INDEX(Table4[],MATCH(Table1[[#This Row],[CLID]],Table4[CLID MID],0),2)</f>
        <v>GEO1004</v>
      </c>
      <c r="E344" t="str">
        <f>INDEX(Table7[[GEO ID]:[GEO NAME]],MATCH(Table1[[#This Row],[GEO ID]],Table7[GEO ID],0),2)</f>
        <v>LATAM</v>
      </c>
      <c r="F344" t="str">
        <f>"Q"&amp;ROUNDUP(MONTH(Table1[[#This Row],[Date]])/3,0)&amp;" "&amp;YEAR(Table1[[#This Row],[Date]])</f>
        <v>Q3 2020</v>
      </c>
      <c r="J344" s="2"/>
    </row>
    <row r="345" spans="1:10" x14ac:dyDescent="0.25">
      <c r="A345" s="2" t="s">
        <v>16</v>
      </c>
      <c r="B345" s="2">
        <v>44135</v>
      </c>
      <c r="C345" s="3">
        <v>428</v>
      </c>
      <c r="D345" t="str">
        <f>INDEX(Table4[],MATCH(Table1[[#This Row],[CLID]],Table4[CLID MID],0),2)</f>
        <v>GEO1004</v>
      </c>
      <c r="E345" t="str">
        <f>INDEX(Table7[[GEO ID]:[GEO NAME]],MATCH(Table1[[#This Row],[GEO ID]],Table7[GEO ID],0),2)</f>
        <v>LATAM</v>
      </c>
      <c r="F345" t="str">
        <f>"Q"&amp;ROUNDUP(MONTH(Table1[[#This Row],[Date]])/3,0)&amp;" "&amp;YEAR(Table1[[#This Row],[Date]])</f>
        <v>Q4 2020</v>
      </c>
      <c r="J345" s="2"/>
    </row>
    <row r="346" spans="1:10" x14ac:dyDescent="0.25">
      <c r="A346" s="2" t="s">
        <v>16</v>
      </c>
      <c r="B346" s="2">
        <v>44165</v>
      </c>
      <c r="C346" s="3">
        <v>486</v>
      </c>
      <c r="D346" t="str">
        <f>INDEX(Table4[],MATCH(Table1[[#This Row],[CLID]],Table4[CLID MID],0),2)</f>
        <v>GEO1004</v>
      </c>
      <c r="E346" t="str">
        <f>INDEX(Table7[[GEO ID]:[GEO NAME]],MATCH(Table1[[#This Row],[GEO ID]],Table7[GEO ID],0),2)</f>
        <v>LATAM</v>
      </c>
      <c r="F346" t="str">
        <f>"Q"&amp;ROUNDUP(MONTH(Table1[[#This Row],[Date]])/3,0)&amp;" "&amp;YEAR(Table1[[#This Row],[Date]])</f>
        <v>Q4 2020</v>
      </c>
      <c r="J346" s="2"/>
    </row>
    <row r="347" spans="1:10" x14ac:dyDescent="0.25">
      <c r="A347" s="2" t="s">
        <v>16</v>
      </c>
      <c r="B347" s="2">
        <v>44196</v>
      </c>
      <c r="C347" s="3">
        <v>488</v>
      </c>
      <c r="D347" t="str">
        <f>INDEX(Table4[],MATCH(Table1[[#This Row],[CLID]],Table4[CLID MID],0),2)</f>
        <v>GEO1004</v>
      </c>
      <c r="E347" t="str">
        <f>INDEX(Table7[[GEO ID]:[GEO NAME]],MATCH(Table1[[#This Row],[GEO ID]],Table7[GEO ID],0),2)</f>
        <v>LATAM</v>
      </c>
      <c r="F347" t="str">
        <f>"Q"&amp;ROUNDUP(MONTH(Table1[[#This Row],[Date]])/3,0)&amp;" "&amp;YEAR(Table1[[#This Row],[Date]])</f>
        <v>Q4 2020</v>
      </c>
      <c r="J347" s="2"/>
    </row>
    <row r="348" spans="1:10" x14ac:dyDescent="0.25">
      <c r="A348" s="2" t="s">
        <v>16</v>
      </c>
      <c r="B348" s="2">
        <v>44227</v>
      </c>
      <c r="C348" s="3">
        <v>483</v>
      </c>
      <c r="D348" t="str">
        <f>INDEX(Table4[],MATCH(Table1[[#This Row],[CLID]],Table4[CLID MID],0),2)</f>
        <v>GEO1004</v>
      </c>
      <c r="E348" t="str">
        <f>INDEX(Table7[[GEO ID]:[GEO NAME]],MATCH(Table1[[#This Row],[GEO ID]],Table7[GEO ID],0),2)</f>
        <v>LATAM</v>
      </c>
      <c r="F348" t="str">
        <f>"Q"&amp;ROUNDUP(MONTH(Table1[[#This Row],[Date]])/3,0)&amp;" "&amp;YEAR(Table1[[#This Row],[Date]])</f>
        <v>Q1 2021</v>
      </c>
      <c r="J348" s="2"/>
    </row>
    <row r="349" spans="1:10" x14ac:dyDescent="0.25">
      <c r="A349" s="2" t="s">
        <v>43</v>
      </c>
      <c r="B349" s="2">
        <v>43861</v>
      </c>
      <c r="C349" s="3">
        <v>13597</v>
      </c>
      <c r="D349" t="str">
        <f>INDEX(Table4[],MATCH(Table1[[#This Row],[CLID]],Table4[CLID MID],0),2)</f>
        <v>GEO1002</v>
      </c>
      <c r="E349" t="str">
        <f>INDEX(Table7[[GEO ID]:[GEO NAME]],MATCH(Table1[[#This Row],[GEO ID]],Table7[GEO ID],0),2)</f>
        <v>APAC</v>
      </c>
      <c r="F349" t="str">
        <f>"Q"&amp;ROUNDUP(MONTH(Table1[[#This Row],[Date]])/3,0)&amp;" "&amp;YEAR(Table1[[#This Row],[Date]])</f>
        <v>Q1 2020</v>
      </c>
      <c r="J349" s="2"/>
    </row>
    <row r="350" spans="1:10" x14ac:dyDescent="0.25">
      <c r="A350" s="2" t="s">
        <v>43</v>
      </c>
      <c r="B350" s="2">
        <v>43890</v>
      </c>
      <c r="C350" s="3">
        <v>15298</v>
      </c>
      <c r="D350" t="str">
        <f>INDEX(Table4[],MATCH(Table1[[#This Row],[CLID]],Table4[CLID MID],0),2)</f>
        <v>GEO1002</v>
      </c>
      <c r="E350" t="str">
        <f>INDEX(Table7[[GEO ID]:[GEO NAME]],MATCH(Table1[[#This Row],[GEO ID]],Table7[GEO ID],0),2)</f>
        <v>APAC</v>
      </c>
      <c r="F350" t="str">
        <f>"Q"&amp;ROUNDUP(MONTH(Table1[[#This Row],[Date]])/3,0)&amp;" "&amp;YEAR(Table1[[#This Row],[Date]])</f>
        <v>Q1 2020</v>
      </c>
      <c r="J350" s="2"/>
    </row>
    <row r="351" spans="1:10" x14ac:dyDescent="0.25">
      <c r="A351" s="2" t="s">
        <v>43</v>
      </c>
      <c r="B351" s="2">
        <v>43921</v>
      </c>
      <c r="C351" s="3">
        <v>16992</v>
      </c>
      <c r="D351" t="str">
        <f>INDEX(Table4[],MATCH(Table1[[#This Row],[CLID]],Table4[CLID MID],0),2)</f>
        <v>GEO1002</v>
      </c>
      <c r="E351" t="str">
        <f>INDEX(Table7[[GEO ID]:[GEO NAME]],MATCH(Table1[[#This Row],[GEO ID]],Table7[GEO ID],0),2)</f>
        <v>APAC</v>
      </c>
      <c r="F351" t="str">
        <f>"Q"&amp;ROUNDUP(MONTH(Table1[[#This Row],[Date]])/3,0)&amp;" "&amp;YEAR(Table1[[#This Row],[Date]])</f>
        <v>Q1 2020</v>
      </c>
      <c r="J351" s="2"/>
    </row>
    <row r="352" spans="1:10" x14ac:dyDescent="0.25">
      <c r="A352" s="2" t="s">
        <v>43</v>
      </c>
      <c r="B352" s="2">
        <v>43951</v>
      </c>
      <c r="C352" s="3">
        <v>20394</v>
      </c>
      <c r="D352" t="str">
        <f>INDEX(Table4[],MATCH(Table1[[#This Row],[CLID]],Table4[CLID MID],0),2)</f>
        <v>GEO1002</v>
      </c>
      <c r="E352" t="str">
        <f>INDEX(Table7[[GEO ID]:[GEO NAME]],MATCH(Table1[[#This Row],[GEO ID]],Table7[GEO ID],0),2)</f>
        <v>APAC</v>
      </c>
      <c r="F352" t="str">
        <f>"Q"&amp;ROUNDUP(MONTH(Table1[[#This Row],[Date]])/3,0)&amp;" "&amp;YEAR(Table1[[#This Row],[Date]])</f>
        <v>Q2 2020</v>
      </c>
      <c r="J352" s="2"/>
    </row>
    <row r="353" spans="1:10" x14ac:dyDescent="0.25">
      <c r="A353" s="2" t="s">
        <v>43</v>
      </c>
      <c r="B353" s="2">
        <v>43982</v>
      </c>
      <c r="C353" s="3">
        <v>18695</v>
      </c>
      <c r="D353" t="str">
        <f>INDEX(Table4[],MATCH(Table1[[#This Row],[CLID]],Table4[CLID MID],0),2)</f>
        <v>GEO1002</v>
      </c>
      <c r="E353" t="str">
        <f>INDEX(Table7[[GEO ID]:[GEO NAME]],MATCH(Table1[[#This Row],[GEO ID]],Table7[GEO ID],0),2)</f>
        <v>APAC</v>
      </c>
      <c r="F353" t="str">
        <f>"Q"&amp;ROUNDUP(MONTH(Table1[[#This Row],[Date]])/3,0)&amp;" "&amp;YEAR(Table1[[#This Row],[Date]])</f>
        <v>Q2 2020</v>
      </c>
      <c r="J353" s="2"/>
    </row>
    <row r="354" spans="1:10" x14ac:dyDescent="0.25">
      <c r="A354" s="2" t="s">
        <v>43</v>
      </c>
      <c r="B354" s="2">
        <v>44012</v>
      </c>
      <c r="C354" s="3">
        <v>13597</v>
      </c>
      <c r="D354" t="str">
        <f>INDEX(Table4[],MATCH(Table1[[#This Row],[CLID]],Table4[CLID MID],0),2)</f>
        <v>GEO1002</v>
      </c>
      <c r="E354" t="str">
        <f>INDEX(Table7[[GEO ID]:[GEO NAME]],MATCH(Table1[[#This Row],[GEO ID]],Table7[GEO ID],0),2)</f>
        <v>APAC</v>
      </c>
      <c r="F354" t="str">
        <f>"Q"&amp;ROUNDUP(MONTH(Table1[[#This Row],[Date]])/3,0)&amp;" "&amp;YEAR(Table1[[#This Row],[Date]])</f>
        <v>Q2 2020</v>
      </c>
      <c r="J354" s="2"/>
    </row>
    <row r="355" spans="1:10" x14ac:dyDescent="0.25">
      <c r="A355" s="2" t="s">
        <v>43</v>
      </c>
      <c r="B355" s="2">
        <v>44043</v>
      </c>
      <c r="C355" s="3">
        <v>11899</v>
      </c>
      <c r="D355" t="str">
        <f>INDEX(Table4[],MATCH(Table1[[#This Row],[CLID]],Table4[CLID MID],0),2)</f>
        <v>GEO1002</v>
      </c>
      <c r="E355" t="str">
        <f>INDEX(Table7[[GEO ID]:[GEO NAME]],MATCH(Table1[[#This Row],[GEO ID]],Table7[GEO ID],0),2)</f>
        <v>APAC</v>
      </c>
      <c r="F355" t="str">
        <f>"Q"&amp;ROUNDUP(MONTH(Table1[[#This Row],[Date]])/3,0)&amp;" "&amp;YEAR(Table1[[#This Row],[Date]])</f>
        <v>Q3 2020</v>
      </c>
      <c r="J355" s="2"/>
    </row>
    <row r="356" spans="1:10" x14ac:dyDescent="0.25">
      <c r="A356" s="2" t="s">
        <v>43</v>
      </c>
      <c r="B356" s="2">
        <v>44074</v>
      </c>
      <c r="C356" s="3">
        <v>10197</v>
      </c>
      <c r="D356" t="str">
        <f>INDEX(Table4[],MATCH(Table1[[#This Row],[CLID]],Table4[CLID MID],0),2)</f>
        <v>GEO1002</v>
      </c>
      <c r="E356" t="str">
        <f>INDEX(Table7[[GEO ID]:[GEO NAME]],MATCH(Table1[[#This Row],[GEO ID]],Table7[GEO ID],0),2)</f>
        <v>APAC</v>
      </c>
      <c r="F356" t="str">
        <f>"Q"&amp;ROUNDUP(MONTH(Table1[[#This Row],[Date]])/3,0)&amp;" "&amp;YEAR(Table1[[#This Row],[Date]])</f>
        <v>Q3 2020</v>
      </c>
      <c r="J356" s="2"/>
    </row>
    <row r="357" spans="1:10" x14ac:dyDescent="0.25">
      <c r="A357" s="2" t="s">
        <v>43</v>
      </c>
      <c r="B357" s="2">
        <v>44104</v>
      </c>
      <c r="C357" s="3">
        <v>10196</v>
      </c>
      <c r="D357" t="str">
        <f>INDEX(Table4[],MATCH(Table1[[#This Row],[CLID]],Table4[CLID MID],0),2)</f>
        <v>GEO1002</v>
      </c>
      <c r="E357" t="str">
        <f>INDEX(Table7[[GEO ID]:[GEO NAME]],MATCH(Table1[[#This Row],[GEO ID]],Table7[GEO ID],0),2)</f>
        <v>APAC</v>
      </c>
      <c r="F357" t="str">
        <f>"Q"&amp;ROUNDUP(MONTH(Table1[[#This Row],[Date]])/3,0)&amp;" "&amp;YEAR(Table1[[#This Row],[Date]])</f>
        <v>Q3 2020</v>
      </c>
      <c r="J357" s="2"/>
    </row>
    <row r="358" spans="1:10" x14ac:dyDescent="0.25">
      <c r="A358" s="2" t="s">
        <v>43</v>
      </c>
      <c r="B358" s="2">
        <v>44135</v>
      </c>
      <c r="C358" s="3">
        <v>11895</v>
      </c>
      <c r="D358" t="str">
        <f>INDEX(Table4[],MATCH(Table1[[#This Row],[CLID]],Table4[CLID MID],0),2)</f>
        <v>GEO1002</v>
      </c>
      <c r="E358" t="str">
        <f>INDEX(Table7[[GEO ID]:[GEO NAME]],MATCH(Table1[[#This Row],[GEO ID]],Table7[GEO ID],0),2)</f>
        <v>APAC</v>
      </c>
      <c r="F358" t="str">
        <f>"Q"&amp;ROUNDUP(MONTH(Table1[[#This Row],[Date]])/3,0)&amp;" "&amp;YEAR(Table1[[#This Row],[Date]])</f>
        <v>Q4 2020</v>
      </c>
      <c r="J358" s="2"/>
    </row>
    <row r="359" spans="1:10" x14ac:dyDescent="0.25">
      <c r="A359" s="2" t="s">
        <v>43</v>
      </c>
      <c r="B359" s="2">
        <v>44165</v>
      </c>
      <c r="C359" s="3">
        <v>13596</v>
      </c>
      <c r="D359" t="str">
        <f>INDEX(Table4[],MATCH(Table1[[#This Row],[CLID]],Table4[CLID MID],0),2)</f>
        <v>GEO1002</v>
      </c>
      <c r="E359" t="str">
        <f>INDEX(Table7[[GEO ID]:[GEO NAME]],MATCH(Table1[[#This Row],[GEO ID]],Table7[GEO ID],0),2)</f>
        <v>APAC</v>
      </c>
      <c r="F359" t="str">
        <f>"Q"&amp;ROUNDUP(MONTH(Table1[[#This Row],[Date]])/3,0)&amp;" "&amp;YEAR(Table1[[#This Row],[Date]])</f>
        <v>Q4 2020</v>
      </c>
      <c r="J359" s="2"/>
    </row>
    <row r="360" spans="1:10" x14ac:dyDescent="0.25">
      <c r="A360" s="2" t="s">
        <v>43</v>
      </c>
      <c r="B360" s="2">
        <v>44196</v>
      </c>
      <c r="C360" s="3">
        <v>13595</v>
      </c>
      <c r="D360" t="str">
        <f>INDEX(Table4[],MATCH(Table1[[#This Row],[CLID]],Table4[CLID MID],0),2)</f>
        <v>GEO1002</v>
      </c>
      <c r="E360" t="str">
        <f>INDEX(Table7[[GEO ID]:[GEO NAME]],MATCH(Table1[[#This Row],[GEO ID]],Table7[GEO ID],0),2)</f>
        <v>APAC</v>
      </c>
      <c r="F360" t="str">
        <f>"Q"&amp;ROUNDUP(MONTH(Table1[[#This Row],[Date]])/3,0)&amp;" "&amp;YEAR(Table1[[#This Row],[Date]])</f>
        <v>Q4 2020</v>
      </c>
      <c r="J360" s="2"/>
    </row>
    <row r="361" spans="1:10" x14ac:dyDescent="0.25">
      <c r="A361" s="2" t="s">
        <v>43</v>
      </c>
      <c r="B361" s="2">
        <v>44377</v>
      </c>
      <c r="C361" s="3">
        <v>13732</v>
      </c>
      <c r="D361" t="str">
        <f>INDEX(Table4[],MATCH(Table1[[#This Row],[CLID]],Table4[CLID MID],0),2)</f>
        <v>GEO1002</v>
      </c>
      <c r="E361" t="str">
        <f>INDEX(Table7[[GEO ID]:[GEO NAME]],MATCH(Table1[[#This Row],[GEO ID]],Table7[GEO ID],0),2)</f>
        <v>APAC</v>
      </c>
      <c r="F361" t="str">
        <f>"Q"&amp;ROUNDUP(MONTH(Table1[[#This Row],[Date]])/3,0)&amp;" "&amp;YEAR(Table1[[#This Row],[Date]])</f>
        <v>Q2 2021</v>
      </c>
      <c r="J361" s="2"/>
    </row>
    <row r="362" spans="1:10" x14ac:dyDescent="0.25">
      <c r="A362" s="2" t="s">
        <v>43</v>
      </c>
      <c r="B362" s="2">
        <v>44347</v>
      </c>
      <c r="C362" s="3">
        <v>19253</v>
      </c>
      <c r="D362" t="str">
        <f>INDEX(Table4[],MATCH(Table1[[#This Row],[CLID]],Table4[CLID MID],0),2)</f>
        <v>GEO1002</v>
      </c>
      <c r="E362" t="str">
        <f>INDEX(Table7[[GEO ID]:[GEO NAME]],MATCH(Table1[[#This Row],[GEO ID]],Table7[GEO ID],0),2)</f>
        <v>APAC</v>
      </c>
      <c r="F362" t="str">
        <f>"Q"&amp;ROUNDUP(MONTH(Table1[[#This Row],[Date]])/3,0)&amp;" "&amp;YEAR(Table1[[#This Row],[Date]])</f>
        <v>Q2 2021</v>
      </c>
      <c r="J362" s="2"/>
    </row>
    <row r="363" spans="1:10" x14ac:dyDescent="0.25">
      <c r="A363" s="2" t="s">
        <v>43</v>
      </c>
      <c r="B363" s="2">
        <v>44316</v>
      </c>
      <c r="C363" s="3">
        <v>20185</v>
      </c>
      <c r="D363" t="str">
        <f>INDEX(Table4[],MATCH(Table1[[#This Row],[CLID]],Table4[CLID MID],0),2)</f>
        <v>GEO1002</v>
      </c>
      <c r="E363" t="str">
        <f>INDEX(Table7[[GEO ID]:[GEO NAME]],MATCH(Table1[[#This Row],[GEO ID]],Table7[GEO ID],0),2)</f>
        <v>APAC</v>
      </c>
      <c r="F363" t="str">
        <f>"Q"&amp;ROUNDUP(MONTH(Table1[[#This Row],[Date]])/3,0)&amp;" "&amp;YEAR(Table1[[#This Row],[Date]])</f>
        <v>Q2 2021</v>
      </c>
      <c r="J363" s="2"/>
    </row>
    <row r="364" spans="1:10" x14ac:dyDescent="0.25">
      <c r="A364" s="2" t="s">
        <v>43</v>
      </c>
      <c r="B364" s="2">
        <v>44286</v>
      </c>
      <c r="C364" s="3">
        <v>17502</v>
      </c>
      <c r="D364" t="str">
        <f>INDEX(Table4[],MATCH(Table1[[#This Row],[CLID]],Table4[CLID MID],0),2)</f>
        <v>GEO1002</v>
      </c>
      <c r="E364" t="str">
        <f>INDEX(Table7[[GEO ID]:[GEO NAME]],MATCH(Table1[[#This Row],[GEO ID]],Table7[GEO ID],0),2)</f>
        <v>APAC</v>
      </c>
      <c r="F364" t="str">
        <f>"Q"&amp;ROUNDUP(MONTH(Table1[[#This Row],[Date]])/3,0)&amp;" "&amp;YEAR(Table1[[#This Row],[Date]])</f>
        <v>Q1 2021</v>
      </c>
      <c r="J364" s="2"/>
    </row>
    <row r="365" spans="1:10" x14ac:dyDescent="0.25">
      <c r="A365" s="2" t="s">
        <v>43</v>
      </c>
      <c r="B365" s="2">
        <v>44255</v>
      </c>
      <c r="C365" s="3">
        <v>16057</v>
      </c>
      <c r="D365" t="str">
        <f>INDEX(Table4[],MATCH(Table1[[#This Row],[CLID]],Table4[CLID MID],0),2)</f>
        <v>GEO1002</v>
      </c>
      <c r="E365" t="str">
        <f>INDEX(Table7[[GEO ID]:[GEO NAME]],MATCH(Table1[[#This Row],[GEO ID]],Table7[GEO ID],0),2)</f>
        <v>APAC</v>
      </c>
      <c r="F365" t="str">
        <f>"Q"&amp;ROUNDUP(MONTH(Table1[[#This Row],[Date]])/3,0)&amp;" "&amp;YEAR(Table1[[#This Row],[Date]])</f>
        <v>Q1 2021</v>
      </c>
      <c r="J365" s="2"/>
    </row>
    <row r="366" spans="1:10" x14ac:dyDescent="0.25">
      <c r="A366" s="2" t="s">
        <v>43</v>
      </c>
      <c r="B366" s="2">
        <v>44227</v>
      </c>
      <c r="C366" s="3">
        <v>14276</v>
      </c>
      <c r="D366" t="str">
        <f>INDEX(Table4[],MATCH(Table1[[#This Row],[CLID]],Table4[CLID MID],0),2)</f>
        <v>GEO1002</v>
      </c>
      <c r="E366" t="str">
        <f>INDEX(Table7[[GEO ID]:[GEO NAME]],MATCH(Table1[[#This Row],[GEO ID]],Table7[GEO ID],0),2)</f>
        <v>APAC</v>
      </c>
      <c r="F366" t="str">
        <f>"Q"&amp;ROUNDUP(MONTH(Table1[[#This Row],[Date]])/3,0)&amp;" "&amp;YEAR(Table1[[#This Row],[Date]])</f>
        <v>Q1 2021</v>
      </c>
      <c r="J366" s="2"/>
    </row>
    <row r="367" spans="1:10" x14ac:dyDescent="0.25">
      <c r="A367" s="2" t="s">
        <v>26</v>
      </c>
      <c r="B367" s="2">
        <v>43861</v>
      </c>
      <c r="C367" s="3">
        <v>864</v>
      </c>
      <c r="D367" t="str">
        <f>INDEX(Table4[],MATCH(Table1[[#This Row],[CLID]],Table4[CLID MID],0),2)</f>
        <v>GEO1001</v>
      </c>
      <c r="E367" t="str">
        <f>INDEX(Table7[[GEO ID]:[GEO NAME]],MATCH(Table1[[#This Row],[GEO ID]],Table7[GEO ID],0),2)</f>
        <v>NAM</v>
      </c>
      <c r="F367" t="str">
        <f>"Q"&amp;ROUNDUP(MONTH(Table1[[#This Row],[Date]])/3,0)&amp;" "&amp;YEAR(Table1[[#This Row],[Date]])</f>
        <v>Q1 2020</v>
      </c>
      <c r="J367" s="2"/>
    </row>
    <row r="368" spans="1:10" x14ac:dyDescent="0.25">
      <c r="A368" s="2" t="s">
        <v>26</v>
      </c>
      <c r="B368" s="2">
        <v>43890</v>
      </c>
      <c r="C368" s="3">
        <v>765</v>
      </c>
      <c r="D368" t="str">
        <f>INDEX(Table4[],MATCH(Table1[[#This Row],[CLID]],Table4[CLID MID],0),2)</f>
        <v>GEO1001</v>
      </c>
      <c r="E368" t="str">
        <f>INDEX(Table7[[GEO ID]:[GEO NAME]],MATCH(Table1[[#This Row],[GEO ID]],Table7[GEO ID],0),2)</f>
        <v>NAM</v>
      </c>
      <c r="F368" t="str">
        <f>"Q"&amp;ROUNDUP(MONTH(Table1[[#This Row],[Date]])/3,0)&amp;" "&amp;YEAR(Table1[[#This Row],[Date]])</f>
        <v>Q1 2020</v>
      </c>
      <c r="J368" s="2"/>
    </row>
    <row r="369" spans="1:10" x14ac:dyDescent="0.25">
      <c r="A369" s="2" t="s">
        <v>26</v>
      </c>
      <c r="B369" s="2">
        <v>43921</v>
      </c>
      <c r="C369" s="3">
        <v>1051</v>
      </c>
      <c r="D369" t="str">
        <f>INDEX(Table4[],MATCH(Table1[[#This Row],[CLID]],Table4[CLID MID],0),2)</f>
        <v>GEO1001</v>
      </c>
      <c r="E369" t="str">
        <f>INDEX(Table7[[GEO ID]:[GEO NAME]],MATCH(Table1[[#This Row],[GEO ID]],Table7[GEO ID],0),2)</f>
        <v>NAM</v>
      </c>
      <c r="F369" t="str">
        <f>"Q"&amp;ROUNDUP(MONTH(Table1[[#This Row],[Date]])/3,0)&amp;" "&amp;YEAR(Table1[[#This Row],[Date]])</f>
        <v>Q1 2020</v>
      </c>
      <c r="J369" s="2"/>
    </row>
    <row r="370" spans="1:10" x14ac:dyDescent="0.25">
      <c r="A370" s="2" t="s">
        <v>26</v>
      </c>
      <c r="B370" s="2">
        <v>43951</v>
      </c>
      <c r="C370" s="3">
        <v>1053</v>
      </c>
      <c r="D370" t="str">
        <f>INDEX(Table4[],MATCH(Table1[[#This Row],[CLID]],Table4[CLID MID],0),2)</f>
        <v>GEO1001</v>
      </c>
      <c r="E370" t="str">
        <f>INDEX(Table7[[GEO ID]:[GEO NAME]],MATCH(Table1[[#This Row],[GEO ID]],Table7[GEO ID],0),2)</f>
        <v>NAM</v>
      </c>
      <c r="F370" t="str">
        <f>"Q"&amp;ROUNDUP(MONTH(Table1[[#This Row],[Date]])/3,0)&amp;" "&amp;YEAR(Table1[[#This Row],[Date]])</f>
        <v>Q2 2020</v>
      </c>
      <c r="J370" s="2"/>
    </row>
    <row r="371" spans="1:10" x14ac:dyDescent="0.25">
      <c r="A371" s="2" t="s">
        <v>26</v>
      </c>
      <c r="B371" s="2">
        <v>43982</v>
      </c>
      <c r="C371" s="3">
        <v>1146</v>
      </c>
      <c r="D371" t="str">
        <f>INDEX(Table4[],MATCH(Table1[[#This Row],[CLID]],Table4[CLID MID],0),2)</f>
        <v>GEO1001</v>
      </c>
      <c r="E371" t="str">
        <f>INDEX(Table7[[GEO ID]:[GEO NAME]],MATCH(Table1[[#This Row],[GEO ID]],Table7[GEO ID],0),2)</f>
        <v>NAM</v>
      </c>
      <c r="F371" t="str">
        <f>"Q"&amp;ROUNDUP(MONTH(Table1[[#This Row],[Date]])/3,0)&amp;" "&amp;YEAR(Table1[[#This Row],[Date]])</f>
        <v>Q2 2020</v>
      </c>
      <c r="J371" s="2"/>
    </row>
    <row r="372" spans="1:10" x14ac:dyDescent="0.25">
      <c r="A372" s="2" t="s">
        <v>26</v>
      </c>
      <c r="B372" s="2">
        <v>44012</v>
      </c>
      <c r="C372" s="3">
        <v>674</v>
      </c>
      <c r="D372" t="str">
        <f>INDEX(Table4[],MATCH(Table1[[#This Row],[CLID]],Table4[CLID MID],0),2)</f>
        <v>GEO1001</v>
      </c>
      <c r="E372" t="str">
        <f>INDEX(Table7[[GEO ID]:[GEO NAME]],MATCH(Table1[[#This Row],[GEO ID]],Table7[GEO ID],0),2)</f>
        <v>NAM</v>
      </c>
      <c r="F372" t="str">
        <f>"Q"&amp;ROUNDUP(MONTH(Table1[[#This Row],[Date]])/3,0)&amp;" "&amp;YEAR(Table1[[#This Row],[Date]])</f>
        <v>Q2 2020</v>
      </c>
      <c r="J372" s="2"/>
    </row>
    <row r="373" spans="1:10" x14ac:dyDescent="0.25">
      <c r="A373" s="2" t="s">
        <v>26</v>
      </c>
      <c r="B373" s="2">
        <v>44043</v>
      </c>
      <c r="C373" s="3">
        <v>764</v>
      </c>
      <c r="D373" t="str">
        <f>INDEX(Table4[],MATCH(Table1[[#This Row],[CLID]],Table4[CLID MID],0),2)</f>
        <v>GEO1001</v>
      </c>
      <c r="E373" t="str">
        <f>INDEX(Table7[[GEO ID]:[GEO NAME]],MATCH(Table1[[#This Row],[GEO ID]],Table7[GEO ID],0),2)</f>
        <v>NAM</v>
      </c>
      <c r="F373" t="str">
        <f>"Q"&amp;ROUNDUP(MONTH(Table1[[#This Row],[Date]])/3,0)&amp;" "&amp;YEAR(Table1[[#This Row],[Date]])</f>
        <v>Q3 2020</v>
      </c>
      <c r="J373" s="2"/>
    </row>
    <row r="374" spans="1:10" x14ac:dyDescent="0.25">
      <c r="A374" s="2" t="s">
        <v>26</v>
      </c>
      <c r="B374" s="2">
        <v>44074</v>
      </c>
      <c r="C374" s="3">
        <v>482</v>
      </c>
      <c r="D374" t="str">
        <f>INDEX(Table4[],MATCH(Table1[[#This Row],[CLID]],Table4[CLID MID],0),2)</f>
        <v>GEO1001</v>
      </c>
      <c r="E374" t="str">
        <f>INDEX(Table7[[GEO ID]:[GEO NAME]],MATCH(Table1[[#This Row],[GEO ID]],Table7[GEO ID],0),2)</f>
        <v>NAM</v>
      </c>
      <c r="F374" t="str">
        <f>"Q"&amp;ROUNDUP(MONTH(Table1[[#This Row],[Date]])/3,0)&amp;" "&amp;YEAR(Table1[[#This Row],[Date]])</f>
        <v>Q3 2020</v>
      </c>
      <c r="J374" s="2"/>
    </row>
    <row r="375" spans="1:10" x14ac:dyDescent="0.25">
      <c r="A375" s="2" t="s">
        <v>26</v>
      </c>
      <c r="B375" s="2">
        <v>44104</v>
      </c>
      <c r="C375" s="3">
        <v>673</v>
      </c>
      <c r="D375" t="str">
        <f>INDEX(Table4[],MATCH(Table1[[#This Row],[CLID]],Table4[CLID MID],0),2)</f>
        <v>GEO1001</v>
      </c>
      <c r="E375" t="str">
        <f>INDEX(Table7[[GEO ID]:[GEO NAME]],MATCH(Table1[[#This Row],[GEO ID]],Table7[GEO ID],0),2)</f>
        <v>NAM</v>
      </c>
      <c r="F375" t="str">
        <f>"Q"&amp;ROUNDUP(MONTH(Table1[[#This Row],[Date]])/3,0)&amp;" "&amp;YEAR(Table1[[#This Row],[Date]])</f>
        <v>Q3 2020</v>
      </c>
      <c r="J375" s="2"/>
    </row>
    <row r="376" spans="1:10" x14ac:dyDescent="0.25">
      <c r="A376" s="2" t="s">
        <v>26</v>
      </c>
      <c r="B376" s="2">
        <v>44135</v>
      </c>
      <c r="C376" s="3">
        <v>575</v>
      </c>
      <c r="D376" t="str">
        <f>INDEX(Table4[],MATCH(Table1[[#This Row],[CLID]],Table4[CLID MID],0),2)</f>
        <v>GEO1001</v>
      </c>
      <c r="E376" t="str">
        <f>INDEX(Table7[[GEO ID]:[GEO NAME]],MATCH(Table1[[#This Row],[GEO ID]],Table7[GEO ID],0),2)</f>
        <v>NAM</v>
      </c>
      <c r="F376" t="str">
        <f>"Q"&amp;ROUNDUP(MONTH(Table1[[#This Row],[Date]])/3,0)&amp;" "&amp;YEAR(Table1[[#This Row],[Date]])</f>
        <v>Q4 2020</v>
      </c>
      <c r="J376" s="2"/>
    </row>
    <row r="377" spans="1:10" x14ac:dyDescent="0.25">
      <c r="A377" s="2" t="s">
        <v>26</v>
      </c>
      <c r="B377" s="2">
        <v>44165</v>
      </c>
      <c r="C377" s="3">
        <v>865</v>
      </c>
      <c r="D377" t="str">
        <f>INDEX(Table4[],MATCH(Table1[[#This Row],[CLID]],Table4[CLID MID],0),2)</f>
        <v>GEO1001</v>
      </c>
      <c r="E377" t="str">
        <f>INDEX(Table7[[GEO ID]:[GEO NAME]],MATCH(Table1[[#This Row],[GEO ID]],Table7[GEO ID],0),2)</f>
        <v>NAM</v>
      </c>
      <c r="F377" t="str">
        <f>"Q"&amp;ROUNDUP(MONTH(Table1[[#This Row],[Date]])/3,0)&amp;" "&amp;YEAR(Table1[[#This Row],[Date]])</f>
        <v>Q4 2020</v>
      </c>
      <c r="J377" s="2"/>
    </row>
    <row r="378" spans="1:10" x14ac:dyDescent="0.25">
      <c r="A378" s="2" t="s">
        <v>26</v>
      </c>
      <c r="B378" s="2">
        <v>44196</v>
      </c>
      <c r="C378" s="3">
        <v>674</v>
      </c>
      <c r="D378" t="str">
        <f>INDEX(Table4[],MATCH(Table1[[#This Row],[CLID]],Table4[CLID MID],0),2)</f>
        <v>GEO1001</v>
      </c>
      <c r="E378" t="str">
        <f>INDEX(Table7[[GEO ID]:[GEO NAME]],MATCH(Table1[[#This Row],[GEO ID]],Table7[GEO ID],0),2)</f>
        <v>NAM</v>
      </c>
      <c r="F378" t="str">
        <f>"Q"&amp;ROUNDUP(MONTH(Table1[[#This Row],[Date]])/3,0)&amp;" "&amp;YEAR(Table1[[#This Row],[Date]])</f>
        <v>Q4 2020</v>
      </c>
      <c r="J378" s="2"/>
    </row>
    <row r="379" spans="1:10" x14ac:dyDescent="0.25">
      <c r="A379" s="2" t="s">
        <v>26</v>
      </c>
      <c r="B379" s="2">
        <v>44377</v>
      </c>
      <c r="C379" s="3">
        <v>681</v>
      </c>
      <c r="D379" t="str">
        <f>INDEX(Table4[],MATCH(Table1[[#This Row],[CLID]],Table4[CLID MID],0),2)</f>
        <v>GEO1001</v>
      </c>
      <c r="E379" t="str">
        <f>INDEX(Table7[[GEO ID]:[GEO NAME]],MATCH(Table1[[#This Row],[GEO ID]],Table7[GEO ID],0),2)</f>
        <v>NAM</v>
      </c>
      <c r="F379" t="str">
        <f>"Q"&amp;ROUNDUP(MONTH(Table1[[#This Row],[Date]])/3,0)&amp;" "&amp;YEAR(Table1[[#This Row],[Date]])</f>
        <v>Q2 2021</v>
      </c>
      <c r="J379" s="2"/>
    </row>
    <row r="380" spans="1:10" x14ac:dyDescent="0.25">
      <c r="A380" s="2" t="s">
        <v>26</v>
      </c>
      <c r="B380" s="2">
        <v>44347</v>
      </c>
      <c r="C380" s="3">
        <v>1136</v>
      </c>
      <c r="D380" t="str">
        <f>INDEX(Table4[],MATCH(Table1[[#This Row],[CLID]],Table4[CLID MID],0),2)</f>
        <v>GEO1001</v>
      </c>
      <c r="E380" t="str">
        <f>INDEX(Table7[[GEO ID]:[GEO NAME]],MATCH(Table1[[#This Row],[GEO ID]],Table7[GEO ID],0),2)</f>
        <v>NAM</v>
      </c>
      <c r="F380" t="str">
        <f>"Q"&amp;ROUNDUP(MONTH(Table1[[#This Row],[Date]])/3,0)&amp;" "&amp;YEAR(Table1[[#This Row],[Date]])</f>
        <v>Q2 2021</v>
      </c>
      <c r="J380" s="2"/>
    </row>
    <row r="381" spans="1:10" x14ac:dyDescent="0.25">
      <c r="A381" s="2" t="s">
        <v>26</v>
      </c>
      <c r="B381" s="2">
        <v>44316</v>
      </c>
      <c r="C381" s="3">
        <v>1095</v>
      </c>
      <c r="D381" t="str">
        <f>INDEX(Table4[],MATCH(Table1[[#This Row],[CLID]],Table4[CLID MID],0),2)</f>
        <v>GEO1001</v>
      </c>
      <c r="E381" t="str">
        <f>INDEX(Table7[[GEO ID]:[GEO NAME]],MATCH(Table1[[#This Row],[GEO ID]],Table7[GEO ID],0),2)</f>
        <v>NAM</v>
      </c>
      <c r="F381" t="str">
        <f>"Q"&amp;ROUNDUP(MONTH(Table1[[#This Row],[Date]])/3,0)&amp;" "&amp;YEAR(Table1[[#This Row],[Date]])</f>
        <v>Q2 2021</v>
      </c>
      <c r="J381" s="2"/>
    </row>
    <row r="382" spans="1:10" x14ac:dyDescent="0.25">
      <c r="A382" s="2" t="s">
        <v>26</v>
      </c>
      <c r="B382" s="2">
        <v>44286</v>
      </c>
      <c r="C382" s="3">
        <v>1043</v>
      </c>
      <c r="D382" t="str">
        <f>INDEX(Table4[],MATCH(Table1[[#This Row],[CLID]],Table4[CLID MID],0),2)</f>
        <v>GEO1001</v>
      </c>
      <c r="E382" t="str">
        <f>INDEX(Table7[[GEO ID]:[GEO NAME]],MATCH(Table1[[#This Row],[GEO ID]],Table7[GEO ID],0),2)</f>
        <v>NAM</v>
      </c>
      <c r="F382" t="str">
        <f>"Q"&amp;ROUNDUP(MONTH(Table1[[#This Row],[Date]])/3,0)&amp;" "&amp;YEAR(Table1[[#This Row],[Date]])</f>
        <v>Q1 2021</v>
      </c>
      <c r="J382" s="2"/>
    </row>
    <row r="383" spans="1:10" x14ac:dyDescent="0.25">
      <c r="A383" s="2" t="s">
        <v>26</v>
      </c>
      <c r="B383" s="2">
        <v>44255</v>
      </c>
      <c r="C383" s="3">
        <v>797</v>
      </c>
      <c r="D383" t="str">
        <f>INDEX(Table4[],MATCH(Table1[[#This Row],[CLID]],Table4[CLID MID],0),2)</f>
        <v>GEO1001</v>
      </c>
      <c r="E383" t="str">
        <f>INDEX(Table7[[GEO ID]:[GEO NAME]],MATCH(Table1[[#This Row],[GEO ID]],Table7[GEO ID],0),2)</f>
        <v>NAM</v>
      </c>
      <c r="F383" t="str">
        <f>"Q"&amp;ROUNDUP(MONTH(Table1[[#This Row],[Date]])/3,0)&amp;" "&amp;YEAR(Table1[[#This Row],[Date]])</f>
        <v>Q1 2021</v>
      </c>
      <c r="J383" s="2"/>
    </row>
    <row r="384" spans="1:10" x14ac:dyDescent="0.25">
      <c r="A384" s="2" t="s">
        <v>26</v>
      </c>
      <c r="B384" s="2">
        <v>44227</v>
      </c>
      <c r="C384" s="3">
        <v>859</v>
      </c>
      <c r="D384" t="str">
        <f>INDEX(Table4[],MATCH(Table1[[#This Row],[CLID]],Table4[CLID MID],0),2)</f>
        <v>GEO1001</v>
      </c>
      <c r="E384" t="str">
        <f>INDEX(Table7[[GEO ID]:[GEO NAME]],MATCH(Table1[[#This Row],[GEO ID]],Table7[GEO ID],0),2)</f>
        <v>NAM</v>
      </c>
      <c r="F384" t="str">
        <f>"Q"&amp;ROUNDUP(MONTH(Table1[[#This Row],[Date]])/3,0)&amp;" "&amp;YEAR(Table1[[#This Row],[Date]])</f>
        <v>Q1 2021</v>
      </c>
      <c r="J384" s="2"/>
    </row>
    <row r="385" spans="1:10" x14ac:dyDescent="0.25">
      <c r="A385" s="2" t="s">
        <v>34</v>
      </c>
      <c r="B385" s="2">
        <v>44165</v>
      </c>
      <c r="C385" s="3">
        <v>916</v>
      </c>
      <c r="D385" t="str">
        <f>INDEX(Table4[],MATCH(Table1[[#This Row],[CLID]],Table4[CLID MID],0),2)</f>
        <v>GEO1001</v>
      </c>
      <c r="E385" t="str">
        <f>INDEX(Table7[[GEO ID]:[GEO NAME]],MATCH(Table1[[#This Row],[GEO ID]],Table7[GEO ID],0),2)</f>
        <v>NAM</v>
      </c>
      <c r="F385" t="str">
        <f>"Q"&amp;ROUNDUP(MONTH(Table1[[#This Row],[Date]])/3,0)&amp;" "&amp;YEAR(Table1[[#This Row],[Date]])</f>
        <v>Q4 2020</v>
      </c>
      <c r="J385" s="2"/>
    </row>
    <row r="386" spans="1:10" x14ac:dyDescent="0.25">
      <c r="A386" s="2" t="s">
        <v>34</v>
      </c>
      <c r="B386" s="2">
        <v>44196</v>
      </c>
      <c r="C386" s="3">
        <v>1176</v>
      </c>
      <c r="D386" t="str">
        <f>INDEX(Table4[],MATCH(Table1[[#This Row],[CLID]],Table4[CLID MID],0),2)</f>
        <v>GEO1001</v>
      </c>
      <c r="E386" t="str">
        <f>INDEX(Table7[[GEO ID]:[GEO NAME]],MATCH(Table1[[#This Row],[GEO ID]],Table7[GEO ID],0),2)</f>
        <v>NAM</v>
      </c>
      <c r="F386" t="str">
        <f>"Q"&amp;ROUNDUP(MONTH(Table1[[#This Row],[Date]])/3,0)&amp;" "&amp;YEAR(Table1[[#This Row],[Date]])</f>
        <v>Q4 2020</v>
      </c>
      <c r="J386" s="2"/>
    </row>
    <row r="387" spans="1:10" x14ac:dyDescent="0.25">
      <c r="A387" s="2" t="s">
        <v>34</v>
      </c>
      <c r="B387" s="2">
        <v>44377</v>
      </c>
      <c r="C387" s="3">
        <v>1193</v>
      </c>
      <c r="D387" t="str">
        <f>INDEX(Table4[],MATCH(Table1[[#This Row],[CLID]],Table4[CLID MID],0),2)</f>
        <v>GEO1001</v>
      </c>
      <c r="E387" t="str">
        <f>INDEX(Table7[[GEO ID]:[GEO NAME]],MATCH(Table1[[#This Row],[GEO ID]],Table7[GEO ID],0),2)</f>
        <v>NAM</v>
      </c>
      <c r="F387" t="str">
        <f>"Q"&amp;ROUNDUP(MONTH(Table1[[#This Row],[Date]])/3,0)&amp;" "&amp;YEAR(Table1[[#This Row],[Date]])</f>
        <v>Q2 2021</v>
      </c>
      <c r="J387" s="2"/>
    </row>
    <row r="388" spans="1:10" x14ac:dyDescent="0.25">
      <c r="A388" s="2" t="s">
        <v>34</v>
      </c>
      <c r="B388" s="2">
        <v>44347</v>
      </c>
      <c r="C388" s="3">
        <v>1360</v>
      </c>
      <c r="D388" t="str">
        <f>INDEX(Table4[],MATCH(Table1[[#This Row],[CLID]],Table4[CLID MID],0),2)</f>
        <v>GEO1001</v>
      </c>
      <c r="E388" t="str">
        <f>INDEX(Table7[[GEO ID]:[GEO NAME]],MATCH(Table1[[#This Row],[GEO ID]],Table7[GEO ID],0),2)</f>
        <v>NAM</v>
      </c>
      <c r="F388" t="str">
        <f>"Q"&amp;ROUNDUP(MONTH(Table1[[#This Row],[Date]])/3,0)&amp;" "&amp;YEAR(Table1[[#This Row],[Date]])</f>
        <v>Q2 2021</v>
      </c>
      <c r="J388" s="2"/>
    </row>
    <row r="389" spans="1:10" x14ac:dyDescent="0.25">
      <c r="A389" s="2" t="s">
        <v>34</v>
      </c>
      <c r="B389" s="2">
        <v>44316</v>
      </c>
      <c r="C389" s="3">
        <v>1768</v>
      </c>
      <c r="D389" t="str">
        <f>INDEX(Table4[],MATCH(Table1[[#This Row],[CLID]],Table4[CLID MID],0),2)</f>
        <v>GEO1001</v>
      </c>
      <c r="E389" t="str">
        <f>INDEX(Table7[[GEO ID]:[GEO NAME]],MATCH(Table1[[#This Row],[GEO ID]],Table7[GEO ID],0),2)</f>
        <v>NAM</v>
      </c>
      <c r="F389" t="str">
        <f>"Q"&amp;ROUNDUP(MONTH(Table1[[#This Row],[Date]])/3,0)&amp;" "&amp;YEAR(Table1[[#This Row],[Date]])</f>
        <v>Q2 2021</v>
      </c>
      <c r="J389" s="2"/>
    </row>
    <row r="390" spans="1:10" x14ac:dyDescent="0.25">
      <c r="A390" s="2" t="s">
        <v>34</v>
      </c>
      <c r="B390" s="2">
        <v>44286</v>
      </c>
      <c r="C390" s="3">
        <v>1192</v>
      </c>
      <c r="D390" t="str">
        <f>INDEX(Table4[],MATCH(Table1[[#This Row],[CLID]],Table4[CLID MID],0),2)</f>
        <v>GEO1001</v>
      </c>
      <c r="E390" t="str">
        <f>INDEX(Table7[[GEO ID]:[GEO NAME]],MATCH(Table1[[#This Row],[GEO ID]],Table7[GEO ID],0),2)</f>
        <v>NAM</v>
      </c>
      <c r="F390" t="str">
        <f>"Q"&amp;ROUNDUP(MONTH(Table1[[#This Row],[Date]])/3,0)&amp;" "&amp;YEAR(Table1[[#This Row],[Date]])</f>
        <v>Q1 2021</v>
      </c>
      <c r="J390" s="2"/>
    </row>
    <row r="391" spans="1:10" x14ac:dyDescent="0.25">
      <c r="A391" s="2" t="s">
        <v>34</v>
      </c>
      <c r="B391" s="2">
        <v>44255</v>
      </c>
      <c r="C391" s="3">
        <v>1332</v>
      </c>
      <c r="D391" t="str">
        <f>INDEX(Table4[],MATCH(Table1[[#This Row],[CLID]],Table4[CLID MID],0),2)</f>
        <v>GEO1001</v>
      </c>
      <c r="E391" t="str">
        <f>INDEX(Table7[[GEO ID]:[GEO NAME]],MATCH(Table1[[#This Row],[GEO ID]],Table7[GEO ID],0),2)</f>
        <v>NAM</v>
      </c>
      <c r="F391" t="str">
        <f>"Q"&amp;ROUNDUP(MONTH(Table1[[#This Row],[Date]])/3,0)&amp;" "&amp;YEAR(Table1[[#This Row],[Date]])</f>
        <v>Q1 2021</v>
      </c>
      <c r="J391" s="2"/>
    </row>
    <row r="392" spans="1:10" x14ac:dyDescent="0.25">
      <c r="A392" s="2" t="s">
        <v>34</v>
      </c>
      <c r="B392" s="2">
        <v>44227</v>
      </c>
      <c r="C392" s="3">
        <v>941</v>
      </c>
      <c r="D392" t="str">
        <f>INDEX(Table4[],MATCH(Table1[[#This Row],[CLID]],Table4[CLID MID],0),2)</f>
        <v>GEO1001</v>
      </c>
      <c r="E392" t="str">
        <f>INDEX(Table7[[GEO ID]:[GEO NAME]],MATCH(Table1[[#This Row],[GEO ID]],Table7[GEO ID],0),2)</f>
        <v>NAM</v>
      </c>
      <c r="F392" t="str">
        <f>"Q"&amp;ROUNDUP(MONTH(Table1[[#This Row],[Date]])/3,0)&amp;" "&amp;YEAR(Table1[[#This Row],[Date]])</f>
        <v>Q1 2021</v>
      </c>
      <c r="J392" s="2"/>
    </row>
    <row r="393" spans="1:10" x14ac:dyDescent="0.25">
      <c r="A393" s="2" t="s">
        <v>38</v>
      </c>
      <c r="B393" s="2">
        <v>43861</v>
      </c>
      <c r="C393" s="3">
        <v>1131</v>
      </c>
      <c r="D393" t="str">
        <f>INDEX(Table4[],MATCH(Table1[[#This Row],[CLID]],Table4[CLID MID],0),2)</f>
        <v>GEO1001</v>
      </c>
      <c r="E393" t="str">
        <f>INDEX(Table7[[GEO ID]:[GEO NAME]],MATCH(Table1[[#This Row],[GEO ID]],Table7[GEO ID],0),2)</f>
        <v>NAM</v>
      </c>
      <c r="F393" t="str">
        <f>"Q"&amp;ROUNDUP(MONTH(Table1[[#This Row],[Date]])/3,0)&amp;" "&amp;YEAR(Table1[[#This Row],[Date]])</f>
        <v>Q1 2020</v>
      </c>
      <c r="J393" s="2"/>
    </row>
    <row r="394" spans="1:10" x14ac:dyDescent="0.25">
      <c r="A394" s="2" t="s">
        <v>38</v>
      </c>
      <c r="B394" s="2">
        <v>43890</v>
      </c>
      <c r="C394" s="3">
        <v>1268</v>
      </c>
      <c r="D394" t="str">
        <f>INDEX(Table4[],MATCH(Table1[[#This Row],[CLID]],Table4[CLID MID],0),2)</f>
        <v>GEO1001</v>
      </c>
      <c r="E394" t="str">
        <f>INDEX(Table7[[GEO ID]:[GEO NAME]],MATCH(Table1[[#This Row],[GEO ID]],Table7[GEO ID],0),2)</f>
        <v>NAM</v>
      </c>
      <c r="F394" t="str">
        <f>"Q"&amp;ROUNDUP(MONTH(Table1[[#This Row],[Date]])/3,0)&amp;" "&amp;YEAR(Table1[[#This Row],[Date]])</f>
        <v>Q1 2020</v>
      </c>
      <c r="J394" s="2"/>
    </row>
    <row r="395" spans="1:10" x14ac:dyDescent="0.25">
      <c r="A395" s="2" t="s">
        <v>38</v>
      </c>
      <c r="B395" s="2">
        <v>43921</v>
      </c>
      <c r="C395" s="3">
        <v>1410</v>
      </c>
      <c r="D395" t="str">
        <f>INDEX(Table4[],MATCH(Table1[[#This Row],[CLID]],Table4[CLID MID],0),2)</f>
        <v>GEO1001</v>
      </c>
      <c r="E395" t="str">
        <f>INDEX(Table7[[GEO ID]:[GEO NAME]],MATCH(Table1[[#This Row],[GEO ID]],Table7[GEO ID],0),2)</f>
        <v>NAM</v>
      </c>
      <c r="F395" t="str">
        <f>"Q"&amp;ROUNDUP(MONTH(Table1[[#This Row],[Date]])/3,0)&amp;" "&amp;YEAR(Table1[[#This Row],[Date]])</f>
        <v>Q1 2020</v>
      </c>
      <c r="J395" s="2"/>
    </row>
    <row r="396" spans="1:10" x14ac:dyDescent="0.25">
      <c r="A396" s="2" t="s">
        <v>38</v>
      </c>
      <c r="B396" s="2">
        <v>43951</v>
      </c>
      <c r="C396" s="3">
        <v>1688</v>
      </c>
      <c r="D396" t="str">
        <f>INDEX(Table4[],MATCH(Table1[[#This Row],[CLID]],Table4[CLID MID],0),2)</f>
        <v>GEO1001</v>
      </c>
      <c r="E396" t="str">
        <f>INDEX(Table7[[GEO ID]:[GEO NAME]],MATCH(Table1[[#This Row],[GEO ID]],Table7[GEO ID],0),2)</f>
        <v>NAM</v>
      </c>
      <c r="F396" t="str">
        <f>"Q"&amp;ROUNDUP(MONTH(Table1[[#This Row],[Date]])/3,0)&amp;" "&amp;YEAR(Table1[[#This Row],[Date]])</f>
        <v>Q2 2020</v>
      </c>
      <c r="J396" s="2"/>
    </row>
    <row r="397" spans="1:10" x14ac:dyDescent="0.25">
      <c r="A397" s="2" t="s">
        <v>38</v>
      </c>
      <c r="B397" s="2">
        <v>43982</v>
      </c>
      <c r="C397" s="3">
        <v>1548</v>
      </c>
      <c r="D397" t="str">
        <f>INDEX(Table4[],MATCH(Table1[[#This Row],[CLID]],Table4[CLID MID],0),2)</f>
        <v>GEO1001</v>
      </c>
      <c r="E397" t="str">
        <f>INDEX(Table7[[GEO ID]:[GEO NAME]],MATCH(Table1[[#This Row],[GEO ID]],Table7[GEO ID],0),2)</f>
        <v>NAM</v>
      </c>
      <c r="F397" t="str">
        <f>"Q"&amp;ROUNDUP(MONTH(Table1[[#This Row],[Date]])/3,0)&amp;" "&amp;YEAR(Table1[[#This Row],[Date]])</f>
        <v>Q2 2020</v>
      </c>
      <c r="J397" s="2"/>
    </row>
    <row r="398" spans="1:10" x14ac:dyDescent="0.25">
      <c r="A398" s="2" t="s">
        <v>38</v>
      </c>
      <c r="B398" s="2">
        <v>44012</v>
      </c>
      <c r="C398" s="3">
        <v>1127</v>
      </c>
      <c r="D398" t="str">
        <f>INDEX(Table4[],MATCH(Table1[[#This Row],[CLID]],Table4[CLID MID],0),2)</f>
        <v>GEO1001</v>
      </c>
      <c r="E398" t="str">
        <f>INDEX(Table7[[GEO ID]:[GEO NAME]],MATCH(Table1[[#This Row],[GEO ID]],Table7[GEO ID],0),2)</f>
        <v>NAM</v>
      </c>
      <c r="F398" t="str">
        <f>"Q"&amp;ROUNDUP(MONTH(Table1[[#This Row],[Date]])/3,0)&amp;" "&amp;YEAR(Table1[[#This Row],[Date]])</f>
        <v>Q2 2020</v>
      </c>
      <c r="J398" s="2"/>
    </row>
    <row r="399" spans="1:10" x14ac:dyDescent="0.25">
      <c r="A399" s="2" t="s">
        <v>38</v>
      </c>
      <c r="B399" s="2">
        <v>44043</v>
      </c>
      <c r="C399" s="3">
        <v>984</v>
      </c>
      <c r="D399" t="str">
        <f>INDEX(Table4[],MATCH(Table1[[#This Row],[CLID]],Table4[CLID MID],0),2)</f>
        <v>GEO1001</v>
      </c>
      <c r="E399" t="str">
        <f>INDEX(Table7[[GEO ID]:[GEO NAME]],MATCH(Table1[[#This Row],[GEO ID]],Table7[GEO ID],0),2)</f>
        <v>NAM</v>
      </c>
      <c r="F399" t="str">
        <f>"Q"&amp;ROUNDUP(MONTH(Table1[[#This Row],[Date]])/3,0)&amp;" "&amp;YEAR(Table1[[#This Row],[Date]])</f>
        <v>Q3 2020</v>
      </c>
      <c r="J399" s="2"/>
    </row>
    <row r="400" spans="1:10" x14ac:dyDescent="0.25">
      <c r="A400" s="2" t="s">
        <v>38</v>
      </c>
      <c r="B400" s="2">
        <v>44074</v>
      </c>
      <c r="C400" s="3">
        <v>850</v>
      </c>
      <c r="D400" t="str">
        <f>INDEX(Table4[],MATCH(Table1[[#This Row],[CLID]],Table4[CLID MID],0),2)</f>
        <v>GEO1001</v>
      </c>
      <c r="E400" t="str">
        <f>INDEX(Table7[[GEO ID]:[GEO NAME]],MATCH(Table1[[#This Row],[GEO ID]],Table7[GEO ID],0),2)</f>
        <v>NAM</v>
      </c>
      <c r="F400" t="str">
        <f>"Q"&amp;ROUNDUP(MONTH(Table1[[#This Row],[Date]])/3,0)&amp;" "&amp;YEAR(Table1[[#This Row],[Date]])</f>
        <v>Q3 2020</v>
      </c>
      <c r="J400" s="2"/>
    </row>
    <row r="401" spans="1:10" x14ac:dyDescent="0.25">
      <c r="A401" s="2" t="s">
        <v>38</v>
      </c>
      <c r="B401" s="2">
        <v>44104</v>
      </c>
      <c r="C401" s="3">
        <v>850</v>
      </c>
      <c r="D401" t="str">
        <f>INDEX(Table4[],MATCH(Table1[[#This Row],[CLID]],Table4[CLID MID],0),2)</f>
        <v>GEO1001</v>
      </c>
      <c r="E401" t="str">
        <f>INDEX(Table7[[GEO ID]:[GEO NAME]],MATCH(Table1[[#This Row],[GEO ID]],Table7[GEO ID],0),2)</f>
        <v>NAM</v>
      </c>
      <c r="F401" t="str">
        <f>"Q"&amp;ROUNDUP(MONTH(Table1[[#This Row],[Date]])/3,0)&amp;" "&amp;YEAR(Table1[[#This Row],[Date]])</f>
        <v>Q3 2020</v>
      </c>
      <c r="J401" s="2"/>
    </row>
    <row r="402" spans="1:10" x14ac:dyDescent="0.25">
      <c r="A402" s="2" t="s">
        <v>38</v>
      </c>
      <c r="B402" s="2">
        <v>44135</v>
      </c>
      <c r="C402" s="3">
        <v>986</v>
      </c>
      <c r="D402" t="str">
        <f>INDEX(Table4[],MATCH(Table1[[#This Row],[CLID]],Table4[CLID MID],0),2)</f>
        <v>GEO1001</v>
      </c>
      <c r="E402" t="str">
        <f>INDEX(Table7[[GEO ID]:[GEO NAME]],MATCH(Table1[[#This Row],[GEO ID]],Table7[GEO ID],0),2)</f>
        <v>NAM</v>
      </c>
      <c r="F402" t="str">
        <f>"Q"&amp;ROUNDUP(MONTH(Table1[[#This Row],[Date]])/3,0)&amp;" "&amp;YEAR(Table1[[#This Row],[Date]])</f>
        <v>Q4 2020</v>
      </c>
      <c r="J402" s="2"/>
    </row>
    <row r="403" spans="1:10" x14ac:dyDescent="0.25">
      <c r="A403" s="2" t="s">
        <v>38</v>
      </c>
      <c r="B403" s="2">
        <v>44165</v>
      </c>
      <c r="C403" s="3">
        <v>1129</v>
      </c>
      <c r="D403" t="str">
        <f>INDEX(Table4[],MATCH(Table1[[#This Row],[CLID]],Table4[CLID MID],0),2)</f>
        <v>GEO1001</v>
      </c>
      <c r="E403" t="str">
        <f>INDEX(Table7[[GEO ID]:[GEO NAME]],MATCH(Table1[[#This Row],[GEO ID]],Table7[GEO ID],0),2)</f>
        <v>NAM</v>
      </c>
      <c r="F403" t="str">
        <f>"Q"&amp;ROUNDUP(MONTH(Table1[[#This Row],[Date]])/3,0)&amp;" "&amp;YEAR(Table1[[#This Row],[Date]])</f>
        <v>Q4 2020</v>
      </c>
      <c r="J403" s="2"/>
    </row>
    <row r="404" spans="1:10" x14ac:dyDescent="0.25">
      <c r="A404" s="2" t="s">
        <v>38</v>
      </c>
      <c r="B404" s="2">
        <v>44196</v>
      </c>
      <c r="C404" s="3">
        <v>1131</v>
      </c>
      <c r="D404" t="str">
        <f>INDEX(Table4[],MATCH(Table1[[#This Row],[CLID]],Table4[CLID MID],0),2)</f>
        <v>GEO1001</v>
      </c>
      <c r="E404" t="str">
        <f>INDEX(Table7[[GEO ID]:[GEO NAME]],MATCH(Table1[[#This Row],[GEO ID]],Table7[GEO ID],0),2)</f>
        <v>NAM</v>
      </c>
      <c r="F404" t="str">
        <f>"Q"&amp;ROUNDUP(MONTH(Table1[[#This Row],[Date]])/3,0)&amp;" "&amp;YEAR(Table1[[#This Row],[Date]])</f>
        <v>Q4 2020</v>
      </c>
      <c r="J404" s="2"/>
    </row>
    <row r="405" spans="1:10" x14ac:dyDescent="0.25">
      <c r="A405" s="2" t="s">
        <v>38</v>
      </c>
      <c r="B405" s="2">
        <v>44377</v>
      </c>
      <c r="C405" s="3">
        <v>1119</v>
      </c>
      <c r="D405" t="str">
        <f>INDEX(Table4[],MATCH(Table1[[#This Row],[CLID]],Table4[CLID MID],0),2)</f>
        <v>GEO1001</v>
      </c>
      <c r="E405" t="str">
        <f>INDEX(Table7[[GEO ID]:[GEO NAME]],MATCH(Table1[[#This Row],[GEO ID]],Table7[GEO ID],0),2)</f>
        <v>NAM</v>
      </c>
      <c r="F405" t="str">
        <f>"Q"&amp;ROUNDUP(MONTH(Table1[[#This Row],[Date]])/3,0)&amp;" "&amp;YEAR(Table1[[#This Row],[Date]])</f>
        <v>Q2 2021</v>
      </c>
      <c r="J405" s="2"/>
    </row>
    <row r="406" spans="1:10" x14ac:dyDescent="0.25">
      <c r="A406" s="2" t="s">
        <v>38</v>
      </c>
      <c r="B406" s="2">
        <v>44347</v>
      </c>
      <c r="C406" s="3">
        <v>1598</v>
      </c>
      <c r="D406" t="str">
        <f>INDEX(Table4[],MATCH(Table1[[#This Row],[CLID]],Table4[CLID MID],0),2)</f>
        <v>GEO1001</v>
      </c>
      <c r="E406" t="str">
        <f>INDEX(Table7[[GEO ID]:[GEO NAME]],MATCH(Table1[[#This Row],[GEO ID]],Table7[GEO ID],0),2)</f>
        <v>NAM</v>
      </c>
      <c r="F406" t="str">
        <f>"Q"&amp;ROUNDUP(MONTH(Table1[[#This Row],[Date]])/3,0)&amp;" "&amp;YEAR(Table1[[#This Row],[Date]])</f>
        <v>Q2 2021</v>
      </c>
      <c r="J406" s="2"/>
    </row>
    <row r="407" spans="1:10" x14ac:dyDescent="0.25">
      <c r="A407" s="2" t="s">
        <v>38</v>
      </c>
      <c r="B407" s="2">
        <v>44316</v>
      </c>
      <c r="C407" s="3">
        <v>1707</v>
      </c>
      <c r="D407" t="str">
        <f>INDEX(Table4[],MATCH(Table1[[#This Row],[CLID]],Table4[CLID MID],0),2)</f>
        <v>GEO1001</v>
      </c>
      <c r="E407" t="str">
        <f>INDEX(Table7[[GEO ID]:[GEO NAME]],MATCH(Table1[[#This Row],[GEO ID]],Table7[GEO ID],0),2)</f>
        <v>NAM</v>
      </c>
      <c r="F407" t="str">
        <f>"Q"&amp;ROUNDUP(MONTH(Table1[[#This Row],[Date]])/3,0)&amp;" "&amp;YEAR(Table1[[#This Row],[Date]])</f>
        <v>Q2 2021</v>
      </c>
      <c r="J407" s="2"/>
    </row>
    <row r="408" spans="1:10" x14ac:dyDescent="0.25">
      <c r="A408" s="2" t="s">
        <v>38</v>
      </c>
      <c r="B408" s="2">
        <v>44286</v>
      </c>
      <c r="C408" s="3">
        <v>1404</v>
      </c>
      <c r="D408" t="str">
        <f>INDEX(Table4[],MATCH(Table1[[#This Row],[CLID]],Table4[CLID MID],0),2)</f>
        <v>GEO1001</v>
      </c>
      <c r="E408" t="str">
        <f>INDEX(Table7[[GEO ID]:[GEO NAME]],MATCH(Table1[[#This Row],[GEO ID]],Table7[GEO ID],0),2)</f>
        <v>NAM</v>
      </c>
      <c r="F408" t="str">
        <f>"Q"&amp;ROUNDUP(MONTH(Table1[[#This Row],[Date]])/3,0)&amp;" "&amp;YEAR(Table1[[#This Row],[Date]])</f>
        <v>Q1 2021</v>
      </c>
      <c r="J408" s="2"/>
    </row>
    <row r="409" spans="1:10" x14ac:dyDescent="0.25">
      <c r="A409" s="2" t="s">
        <v>38</v>
      </c>
      <c r="B409" s="2">
        <v>44255</v>
      </c>
      <c r="C409" s="3">
        <v>1252</v>
      </c>
      <c r="D409" t="str">
        <f>INDEX(Table4[],MATCH(Table1[[#This Row],[CLID]],Table4[CLID MID],0),2)</f>
        <v>GEO1001</v>
      </c>
      <c r="E409" t="str">
        <f>INDEX(Table7[[GEO ID]:[GEO NAME]],MATCH(Table1[[#This Row],[GEO ID]],Table7[GEO ID],0),2)</f>
        <v>NAM</v>
      </c>
      <c r="F409" t="str">
        <f>"Q"&amp;ROUNDUP(MONTH(Table1[[#This Row],[Date]])/3,0)&amp;" "&amp;YEAR(Table1[[#This Row],[Date]])</f>
        <v>Q1 2021</v>
      </c>
      <c r="J409" s="2"/>
    </row>
    <row r="410" spans="1:10" x14ac:dyDescent="0.25">
      <c r="A410" s="2" t="s">
        <v>38</v>
      </c>
      <c r="B410" s="2">
        <v>44227</v>
      </c>
      <c r="C410" s="3">
        <v>1119</v>
      </c>
      <c r="D410" t="str">
        <f>INDEX(Table4[],MATCH(Table1[[#This Row],[CLID]],Table4[CLID MID],0),2)</f>
        <v>GEO1001</v>
      </c>
      <c r="E410" t="str">
        <f>INDEX(Table7[[GEO ID]:[GEO NAME]],MATCH(Table1[[#This Row],[GEO ID]],Table7[GEO ID],0),2)</f>
        <v>NAM</v>
      </c>
      <c r="F410" t="str">
        <f>"Q"&amp;ROUNDUP(MONTH(Table1[[#This Row],[Date]])/3,0)&amp;" "&amp;YEAR(Table1[[#This Row],[Date]])</f>
        <v>Q1 2021</v>
      </c>
      <c r="J410" s="2"/>
    </row>
    <row r="411" spans="1:10" x14ac:dyDescent="0.25">
      <c r="A411" s="2" t="s">
        <v>13</v>
      </c>
      <c r="B411" s="2">
        <v>43861</v>
      </c>
      <c r="C411" s="3">
        <v>318</v>
      </c>
      <c r="D411" t="str">
        <f>INDEX(Table4[],MATCH(Table1[[#This Row],[CLID]],Table4[CLID MID],0),2)</f>
        <v>GEO1002</v>
      </c>
      <c r="E411" t="str">
        <f>INDEX(Table7[[GEO ID]:[GEO NAME]],MATCH(Table1[[#This Row],[GEO ID]],Table7[GEO ID],0),2)</f>
        <v>APAC</v>
      </c>
      <c r="F411" t="str">
        <f>"Q"&amp;ROUNDUP(MONTH(Table1[[#This Row],[Date]])/3,0)&amp;" "&amp;YEAR(Table1[[#This Row],[Date]])</f>
        <v>Q1 2020</v>
      </c>
      <c r="J411" s="2"/>
    </row>
    <row r="412" spans="1:10" x14ac:dyDescent="0.25">
      <c r="A412" s="2" t="s">
        <v>13</v>
      </c>
      <c r="B412" s="2">
        <v>43890</v>
      </c>
      <c r="C412" s="3">
        <v>453</v>
      </c>
      <c r="D412" t="str">
        <f>INDEX(Table4[],MATCH(Table1[[#This Row],[CLID]],Table4[CLID MID],0),2)</f>
        <v>GEO1002</v>
      </c>
      <c r="E412" t="str">
        <f>INDEX(Table7[[GEO ID]:[GEO NAME]],MATCH(Table1[[#This Row],[GEO ID]],Table7[GEO ID],0),2)</f>
        <v>APAC</v>
      </c>
      <c r="F412" t="str">
        <f>"Q"&amp;ROUNDUP(MONTH(Table1[[#This Row],[Date]])/3,0)&amp;" "&amp;YEAR(Table1[[#This Row],[Date]])</f>
        <v>Q1 2020</v>
      </c>
      <c r="J412" s="2"/>
    </row>
    <row r="413" spans="1:10" x14ac:dyDescent="0.25">
      <c r="A413" s="2" t="s">
        <v>13</v>
      </c>
      <c r="B413" s="2">
        <v>43921</v>
      </c>
      <c r="C413" s="3">
        <v>411</v>
      </c>
      <c r="D413" t="str">
        <f>INDEX(Table4[],MATCH(Table1[[#This Row],[CLID]],Table4[CLID MID],0),2)</f>
        <v>GEO1002</v>
      </c>
      <c r="E413" t="str">
        <f>INDEX(Table7[[GEO ID]:[GEO NAME]],MATCH(Table1[[#This Row],[GEO ID]],Table7[GEO ID],0),2)</f>
        <v>APAC</v>
      </c>
      <c r="F413" t="str">
        <f>"Q"&amp;ROUNDUP(MONTH(Table1[[#This Row],[Date]])/3,0)&amp;" "&amp;YEAR(Table1[[#This Row],[Date]])</f>
        <v>Q1 2020</v>
      </c>
      <c r="J413" s="2"/>
    </row>
    <row r="414" spans="1:10" x14ac:dyDescent="0.25">
      <c r="A414" s="2" t="s">
        <v>13</v>
      </c>
      <c r="B414" s="2">
        <v>43951</v>
      </c>
      <c r="C414" s="3">
        <v>588</v>
      </c>
      <c r="D414" t="str">
        <f>INDEX(Table4[],MATCH(Table1[[#This Row],[CLID]],Table4[CLID MID],0),2)</f>
        <v>GEO1002</v>
      </c>
      <c r="E414" t="str">
        <f>INDEX(Table7[[GEO ID]:[GEO NAME]],MATCH(Table1[[#This Row],[GEO ID]],Table7[GEO ID],0),2)</f>
        <v>APAC</v>
      </c>
      <c r="F414" t="str">
        <f>"Q"&amp;ROUNDUP(MONTH(Table1[[#This Row],[Date]])/3,0)&amp;" "&amp;YEAR(Table1[[#This Row],[Date]])</f>
        <v>Q2 2020</v>
      </c>
      <c r="J414" s="2"/>
    </row>
    <row r="415" spans="1:10" x14ac:dyDescent="0.25">
      <c r="A415" s="2" t="s">
        <v>13</v>
      </c>
      <c r="B415" s="2">
        <v>43982</v>
      </c>
      <c r="C415" s="3">
        <v>457</v>
      </c>
      <c r="D415" t="str">
        <f>INDEX(Table4[],MATCH(Table1[[#This Row],[CLID]],Table4[CLID MID],0),2)</f>
        <v>GEO1002</v>
      </c>
      <c r="E415" t="str">
        <f>INDEX(Table7[[GEO ID]:[GEO NAME]],MATCH(Table1[[#This Row],[GEO ID]],Table7[GEO ID],0),2)</f>
        <v>APAC</v>
      </c>
      <c r="F415" t="str">
        <f>"Q"&amp;ROUNDUP(MONTH(Table1[[#This Row],[Date]])/3,0)&amp;" "&amp;YEAR(Table1[[#This Row],[Date]])</f>
        <v>Q2 2020</v>
      </c>
      <c r="J415" s="2"/>
    </row>
    <row r="416" spans="1:10" x14ac:dyDescent="0.25">
      <c r="A416" s="2" t="s">
        <v>13</v>
      </c>
      <c r="B416" s="2">
        <v>44012</v>
      </c>
      <c r="C416" s="3">
        <v>410</v>
      </c>
      <c r="D416" t="str">
        <f>INDEX(Table4[],MATCH(Table1[[#This Row],[CLID]],Table4[CLID MID],0),2)</f>
        <v>GEO1002</v>
      </c>
      <c r="E416" t="str">
        <f>INDEX(Table7[[GEO ID]:[GEO NAME]],MATCH(Table1[[#This Row],[GEO ID]],Table7[GEO ID],0),2)</f>
        <v>APAC</v>
      </c>
      <c r="F416" t="str">
        <f>"Q"&amp;ROUNDUP(MONTH(Table1[[#This Row],[Date]])/3,0)&amp;" "&amp;YEAR(Table1[[#This Row],[Date]])</f>
        <v>Q2 2020</v>
      </c>
      <c r="J416" s="2"/>
    </row>
    <row r="417" spans="1:10" x14ac:dyDescent="0.25">
      <c r="A417" s="2" t="s">
        <v>13</v>
      </c>
      <c r="B417" s="2">
        <v>44043</v>
      </c>
      <c r="C417" s="3">
        <v>273</v>
      </c>
      <c r="D417" t="str">
        <f>INDEX(Table4[],MATCH(Table1[[#This Row],[CLID]],Table4[CLID MID],0),2)</f>
        <v>GEO1002</v>
      </c>
      <c r="E417" t="str">
        <f>INDEX(Table7[[GEO ID]:[GEO NAME]],MATCH(Table1[[#This Row],[GEO ID]],Table7[GEO ID],0),2)</f>
        <v>APAC</v>
      </c>
      <c r="F417" t="str">
        <f>"Q"&amp;ROUNDUP(MONTH(Table1[[#This Row],[Date]])/3,0)&amp;" "&amp;YEAR(Table1[[#This Row],[Date]])</f>
        <v>Q3 2020</v>
      </c>
      <c r="J417" s="2"/>
    </row>
    <row r="418" spans="1:10" x14ac:dyDescent="0.25">
      <c r="A418" s="2" t="s">
        <v>13</v>
      </c>
      <c r="B418" s="2">
        <v>44074</v>
      </c>
      <c r="C418" s="3">
        <v>317</v>
      </c>
      <c r="D418" t="str">
        <f>INDEX(Table4[],MATCH(Table1[[#This Row],[CLID]],Table4[CLID MID],0),2)</f>
        <v>GEO1002</v>
      </c>
      <c r="E418" t="str">
        <f>INDEX(Table7[[GEO ID]:[GEO NAME]],MATCH(Table1[[#This Row],[GEO ID]],Table7[GEO ID],0),2)</f>
        <v>APAC</v>
      </c>
      <c r="F418" t="str">
        <f>"Q"&amp;ROUNDUP(MONTH(Table1[[#This Row],[Date]])/3,0)&amp;" "&amp;YEAR(Table1[[#This Row],[Date]])</f>
        <v>Q3 2020</v>
      </c>
      <c r="J418" s="2"/>
    </row>
    <row r="419" spans="1:10" x14ac:dyDescent="0.25">
      <c r="A419" s="2" t="s">
        <v>13</v>
      </c>
      <c r="B419" s="2">
        <v>44104</v>
      </c>
      <c r="C419" s="3">
        <v>233</v>
      </c>
      <c r="D419" t="str">
        <f>INDEX(Table4[],MATCH(Table1[[#This Row],[CLID]],Table4[CLID MID],0),2)</f>
        <v>GEO1002</v>
      </c>
      <c r="E419" t="str">
        <f>INDEX(Table7[[GEO ID]:[GEO NAME]],MATCH(Table1[[#This Row],[GEO ID]],Table7[GEO ID],0),2)</f>
        <v>APAC</v>
      </c>
      <c r="F419" t="str">
        <f>"Q"&amp;ROUNDUP(MONTH(Table1[[#This Row],[Date]])/3,0)&amp;" "&amp;YEAR(Table1[[#This Row],[Date]])</f>
        <v>Q3 2020</v>
      </c>
      <c r="J419" s="2"/>
    </row>
    <row r="420" spans="1:10" x14ac:dyDescent="0.25">
      <c r="A420" s="2" t="s">
        <v>13</v>
      </c>
      <c r="B420" s="2">
        <v>44135</v>
      </c>
      <c r="C420" s="3">
        <v>367</v>
      </c>
      <c r="D420" t="str">
        <f>INDEX(Table4[],MATCH(Table1[[#This Row],[CLID]],Table4[CLID MID],0),2)</f>
        <v>GEO1002</v>
      </c>
      <c r="E420" t="str">
        <f>INDEX(Table7[[GEO ID]:[GEO NAME]],MATCH(Table1[[#This Row],[GEO ID]],Table7[GEO ID],0),2)</f>
        <v>APAC</v>
      </c>
      <c r="F420" t="str">
        <f>"Q"&amp;ROUNDUP(MONTH(Table1[[#This Row],[Date]])/3,0)&amp;" "&amp;YEAR(Table1[[#This Row],[Date]])</f>
        <v>Q4 2020</v>
      </c>
      <c r="J420" s="2"/>
    </row>
    <row r="421" spans="1:10" x14ac:dyDescent="0.25">
      <c r="A421" s="2" t="s">
        <v>13</v>
      </c>
      <c r="B421" s="2">
        <v>44165</v>
      </c>
      <c r="C421" s="3">
        <v>322</v>
      </c>
      <c r="D421" t="str">
        <f>INDEX(Table4[],MATCH(Table1[[#This Row],[CLID]],Table4[CLID MID],0),2)</f>
        <v>GEO1002</v>
      </c>
      <c r="E421" t="str">
        <f>INDEX(Table7[[GEO ID]:[GEO NAME]],MATCH(Table1[[#This Row],[GEO ID]],Table7[GEO ID],0),2)</f>
        <v>APAC</v>
      </c>
      <c r="F421" t="str">
        <f>"Q"&amp;ROUNDUP(MONTH(Table1[[#This Row],[Date]])/3,0)&amp;" "&amp;YEAR(Table1[[#This Row],[Date]])</f>
        <v>Q4 2020</v>
      </c>
      <c r="J421" s="2"/>
    </row>
    <row r="422" spans="1:10" x14ac:dyDescent="0.25">
      <c r="A422" s="2" t="s">
        <v>13</v>
      </c>
      <c r="B422" s="2">
        <v>44196</v>
      </c>
      <c r="C422" s="3">
        <v>407</v>
      </c>
      <c r="D422" t="str">
        <f>INDEX(Table4[],MATCH(Table1[[#This Row],[CLID]],Table4[CLID MID],0),2)</f>
        <v>GEO1002</v>
      </c>
      <c r="E422" t="str">
        <f>INDEX(Table7[[GEO ID]:[GEO NAME]],MATCH(Table1[[#This Row],[GEO ID]],Table7[GEO ID],0),2)</f>
        <v>APAC</v>
      </c>
      <c r="F422" t="str">
        <f>"Q"&amp;ROUNDUP(MONTH(Table1[[#This Row],[Date]])/3,0)&amp;" "&amp;YEAR(Table1[[#This Row],[Date]])</f>
        <v>Q4 2020</v>
      </c>
      <c r="J422" s="2"/>
    </row>
    <row r="423" spans="1:10" x14ac:dyDescent="0.25">
      <c r="A423" s="2" t="s">
        <v>13</v>
      </c>
      <c r="B423" s="2">
        <v>44377</v>
      </c>
      <c r="C423" s="3">
        <v>409</v>
      </c>
      <c r="D423" t="str">
        <f>INDEX(Table4[],MATCH(Table1[[#This Row],[CLID]],Table4[CLID MID],0),2)</f>
        <v>GEO1002</v>
      </c>
      <c r="E423" t="str">
        <f>INDEX(Table7[[GEO ID]:[GEO NAME]],MATCH(Table1[[#This Row],[GEO ID]],Table7[GEO ID],0),2)</f>
        <v>APAC</v>
      </c>
      <c r="F423" t="str">
        <f>"Q"&amp;ROUNDUP(MONTH(Table1[[#This Row],[Date]])/3,0)&amp;" "&amp;YEAR(Table1[[#This Row],[Date]])</f>
        <v>Q2 2021</v>
      </c>
      <c r="J423" s="2"/>
    </row>
    <row r="424" spans="1:10" x14ac:dyDescent="0.25">
      <c r="A424" s="2" t="s">
        <v>13</v>
      </c>
      <c r="B424" s="2">
        <v>44347</v>
      </c>
      <c r="C424" s="3">
        <v>459</v>
      </c>
      <c r="D424" t="str">
        <f>INDEX(Table4[],MATCH(Table1[[#This Row],[CLID]],Table4[CLID MID],0),2)</f>
        <v>GEO1002</v>
      </c>
      <c r="E424" t="str">
        <f>INDEX(Table7[[GEO ID]:[GEO NAME]],MATCH(Table1[[#This Row],[GEO ID]],Table7[GEO ID],0),2)</f>
        <v>APAC</v>
      </c>
      <c r="F424" t="str">
        <f>"Q"&amp;ROUNDUP(MONTH(Table1[[#This Row],[Date]])/3,0)&amp;" "&amp;YEAR(Table1[[#This Row],[Date]])</f>
        <v>Q2 2021</v>
      </c>
      <c r="J424" s="2"/>
    </row>
    <row r="425" spans="1:10" x14ac:dyDescent="0.25">
      <c r="A425" s="2" t="s">
        <v>13</v>
      </c>
      <c r="B425" s="2">
        <v>44316</v>
      </c>
      <c r="C425" s="3">
        <v>591</v>
      </c>
      <c r="D425" t="str">
        <f>INDEX(Table4[],MATCH(Table1[[#This Row],[CLID]],Table4[CLID MID],0),2)</f>
        <v>GEO1002</v>
      </c>
      <c r="E425" t="str">
        <f>INDEX(Table7[[GEO ID]:[GEO NAME]],MATCH(Table1[[#This Row],[GEO ID]],Table7[GEO ID],0),2)</f>
        <v>APAC</v>
      </c>
      <c r="F425" t="str">
        <f>"Q"&amp;ROUNDUP(MONTH(Table1[[#This Row],[Date]])/3,0)&amp;" "&amp;YEAR(Table1[[#This Row],[Date]])</f>
        <v>Q2 2021</v>
      </c>
      <c r="J425" s="2"/>
    </row>
    <row r="426" spans="1:10" x14ac:dyDescent="0.25">
      <c r="A426" s="2" t="s">
        <v>13</v>
      </c>
      <c r="B426" s="2">
        <v>44286</v>
      </c>
      <c r="C426" s="3">
        <v>421</v>
      </c>
      <c r="D426" t="str">
        <f>INDEX(Table4[],MATCH(Table1[[#This Row],[CLID]],Table4[CLID MID],0),2)</f>
        <v>GEO1002</v>
      </c>
      <c r="E426" t="str">
        <f>INDEX(Table7[[GEO ID]:[GEO NAME]],MATCH(Table1[[#This Row],[GEO ID]],Table7[GEO ID],0),2)</f>
        <v>APAC</v>
      </c>
      <c r="F426" t="str">
        <f>"Q"&amp;ROUNDUP(MONTH(Table1[[#This Row],[Date]])/3,0)&amp;" "&amp;YEAR(Table1[[#This Row],[Date]])</f>
        <v>Q1 2021</v>
      </c>
      <c r="J426" s="2"/>
    </row>
    <row r="427" spans="1:10" x14ac:dyDescent="0.25">
      <c r="A427" s="2" t="s">
        <v>13</v>
      </c>
      <c r="B427" s="2">
        <v>44255</v>
      </c>
      <c r="C427" s="3">
        <v>456</v>
      </c>
      <c r="D427" t="str">
        <f>INDEX(Table4[],MATCH(Table1[[#This Row],[CLID]],Table4[CLID MID],0),2)</f>
        <v>GEO1002</v>
      </c>
      <c r="E427" t="str">
        <f>INDEX(Table7[[GEO ID]:[GEO NAME]],MATCH(Table1[[#This Row],[GEO ID]],Table7[GEO ID],0),2)</f>
        <v>APAC</v>
      </c>
      <c r="F427" t="str">
        <f>"Q"&amp;ROUNDUP(MONTH(Table1[[#This Row],[Date]])/3,0)&amp;" "&amp;YEAR(Table1[[#This Row],[Date]])</f>
        <v>Q1 2021</v>
      </c>
      <c r="J427" s="2"/>
    </row>
    <row r="428" spans="1:10" x14ac:dyDescent="0.25">
      <c r="A428" s="2" t="s">
        <v>13</v>
      </c>
      <c r="B428" s="2">
        <v>44227</v>
      </c>
      <c r="C428" s="3">
        <v>316</v>
      </c>
      <c r="D428" t="str">
        <f>INDEX(Table4[],MATCH(Table1[[#This Row],[CLID]],Table4[CLID MID],0),2)</f>
        <v>GEO1002</v>
      </c>
      <c r="E428" t="str">
        <f>INDEX(Table7[[GEO ID]:[GEO NAME]],MATCH(Table1[[#This Row],[GEO ID]],Table7[GEO ID],0),2)</f>
        <v>APAC</v>
      </c>
      <c r="F428" t="str">
        <f>"Q"&amp;ROUNDUP(MONTH(Table1[[#This Row],[Date]])/3,0)&amp;" "&amp;YEAR(Table1[[#This Row],[Date]])</f>
        <v>Q1 2021</v>
      </c>
      <c r="J428" s="2"/>
    </row>
    <row r="429" spans="1:10" x14ac:dyDescent="0.25">
      <c r="A429" s="2" t="s">
        <v>48</v>
      </c>
      <c r="B429" s="2">
        <v>43861</v>
      </c>
      <c r="C429" s="3">
        <v>1488</v>
      </c>
      <c r="D429" t="str">
        <f>INDEX(Table4[],MATCH(Table1[[#This Row],[CLID]],Table4[CLID MID],0),2)</f>
        <v>GEO1001</v>
      </c>
      <c r="E429" t="str">
        <f>INDEX(Table7[[GEO ID]:[GEO NAME]],MATCH(Table1[[#This Row],[GEO ID]],Table7[GEO ID],0),2)</f>
        <v>NAM</v>
      </c>
      <c r="F429" t="str">
        <f>"Q"&amp;ROUNDUP(MONTH(Table1[[#This Row],[Date]])/3,0)&amp;" "&amp;YEAR(Table1[[#This Row],[Date]])</f>
        <v>Q1 2020</v>
      </c>
      <c r="J429" s="2"/>
    </row>
    <row r="430" spans="1:10" x14ac:dyDescent="0.25">
      <c r="A430" s="2" t="s">
        <v>48</v>
      </c>
      <c r="B430" s="2">
        <v>43890</v>
      </c>
      <c r="C430" s="3">
        <v>1674</v>
      </c>
      <c r="D430" t="str">
        <f>INDEX(Table4[],MATCH(Table1[[#This Row],[CLID]],Table4[CLID MID],0),2)</f>
        <v>GEO1001</v>
      </c>
      <c r="E430" t="str">
        <f>INDEX(Table7[[GEO ID]:[GEO NAME]],MATCH(Table1[[#This Row],[GEO ID]],Table7[GEO ID],0),2)</f>
        <v>NAM</v>
      </c>
      <c r="F430" t="str">
        <f>"Q"&amp;ROUNDUP(MONTH(Table1[[#This Row],[Date]])/3,0)&amp;" "&amp;YEAR(Table1[[#This Row],[Date]])</f>
        <v>Q1 2020</v>
      </c>
      <c r="J430" s="2"/>
    </row>
    <row r="431" spans="1:10" x14ac:dyDescent="0.25">
      <c r="A431" s="2" t="s">
        <v>48</v>
      </c>
      <c r="B431" s="2">
        <v>43921</v>
      </c>
      <c r="C431" s="3">
        <v>1862</v>
      </c>
      <c r="D431" t="str">
        <f>INDEX(Table4[],MATCH(Table1[[#This Row],[CLID]],Table4[CLID MID],0),2)</f>
        <v>GEO1001</v>
      </c>
      <c r="E431" t="str">
        <f>INDEX(Table7[[GEO ID]:[GEO NAME]],MATCH(Table1[[#This Row],[GEO ID]],Table7[GEO ID],0),2)</f>
        <v>NAM</v>
      </c>
      <c r="F431" t="str">
        <f>"Q"&amp;ROUNDUP(MONTH(Table1[[#This Row],[Date]])/3,0)&amp;" "&amp;YEAR(Table1[[#This Row],[Date]])</f>
        <v>Q1 2020</v>
      </c>
      <c r="J431" s="2"/>
    </row>
    <row r="432" spans="1:10" x14ac:dyDescent="0.25">
      <c r="A432" s="2" t="s">
        <v>48</v>
      </c>
      <c r="B432" s="2">
        <v>43951</v>
      </c>
      <c r="C432" s="3">
        <v>2231</v>
      </c>
      <c r="D432" t="str">
        <f>INDEX(Table4[],MATCH(Table1[[#This Row],[CLID]],Table4[CLID MID],0),2)</f>
        <v>GEO1001</v>
      </c>
      <c r="E432" t="str">
        <f>INDEX(Table7[[GEO ID]:[GEO NAME]],MATCH(Table1[[#This Row],[GEO ID]],Table7[GEO ID],0),2)</f>
        <v>NAM</v>
      </c>
      <c r="F432" t="str">
        <f>"Q"&amp;ROUNDUP(MONTH(Table1[[#This Row],[Date]])/3,0)&amp;" "&amp;YEAR(Table1[[#This Row],[Date]])</f>
        <v>Q2 2020</v>
      </c>
      <c r="J432" s="2"/>
    </row>
    <row r="433" spans="1:10" x14ac:dyDescent="0.25">
      <c r="A433" s="2" t="s">
        <v>48</v>
      </c>
      <c r="B433" s="2">
        <v>43982</v>
      </c>
      <c r="C433" s="3">
        <v>2049</v>
      </c>
      <c r="D433" t="str">
        <f>INDEX(Table4[],MATCH(Table1[[#This Row],[CLID]],Table4[CLID MID],0),2)</f>
        <v>GEO1001</v>
      </c>
      <c r="E433" t="str">
        <f>INDEX(Table7[[GEO ID]:[GEO NAME]],MATCH(Table1[[#This Row],[GEO ID]],Table7[GEO ID],0),2)</f>
        <v>NAM</v>
      </c>
      <c r="F433" t="str">
        <f>"Q"&amp;ROUNDUP(MONTH(Table1[[#This Row],[Date]])/3,0)&amp;" "&amp;YEAR(Table1[[#This Row],[Date]])</f>
        <v>Q2 2020</v>
      </c>
      <c r="J433" s="2"/>
    </row>
    <row r="434" spans="1:10" x14ac:dyDescent="0.25">
      <c r="A434" s="2" t="s">
        <v>48</v>
      </c>
      <c r="B434" s="2">
        <v>44012</v>
      </c>
      <c r="C434" s="3">
        <v>1489</v>
      </c>
      <c r="D434" t="str">
        <f>INDEX(Table4[],MATCH(Table1[[#This Row],[CLID]],Table4[CLID MID],0),2)</f>
        <v>GEO1001</v>
      </c>
      <c r="E434" t="str">
        <f>INDEX(Table7[[GEO ID]:[GEO NAME]],MATCH(Table1[[#This Row],[GEO ID]],Table7[GEO ID],0),2)</f>
        <v>NAM</v>
      </c>
      <c r="F434" t="str">
        <f>"Q"&amp;ROUNDUP(MONTH(Table1[[#This Row],[Date]])/3,0)&amp;" "&amp;YEAR(Table1[[#This Row],[Date]])</f>
        <v>Q2 2020</v>
      </c>
      <c r="J434" s="2"/>
    </row>
    <row r="435" spans="1:10" x14ac:dyDescent="0.25">
      <c r="A435" s="2" t="s">
        <v>48</v>
      </c>
      <c r="B435" s="2">
        <v>44043</v>
      </c>
      <c r="C435" s="3">
        <v>1301</v>
      </c>
      <c r="D435" t="str">
        <f>INDEX(Table4[],MATCH(Table1[[#This Row],[CLID]],Table4[CLID MID],0),2)</f>
        <v>GEO1001</v>
      </c>
      <c r="E435" t="str">
        <f>INDEX(Table7[[GEO ID]:[GEO NAME]],MATCH(Table1[[#This Row],[GEO ID]],Table7[GEO ID],0),2)</f>
        <v>NAM</v>
      </c>
      <c r="F435" t="str">
        <f>"Q"&amp;ROUNDUP(MONTH(Table1[[#This Row],[Date]])/3,0)&amp;" "&amp;YEAR(Table1[[#This Row],[Date]])</f>
        <v>Q3 2020</v>
      </c>
      <c r="J435" s="2"/>
    </row>
    <row r="436" spans="1:10" x14ac:dyDescent="0.25">
      <c r="A436" s="2" t="s">
        <v>48</v>
      </c>
      <c r="B436" s="2">
        <v>44074</v>
      </c>
      <c r="C436" s="3">
        <v>1118</v>
      </c>
      <c r="D436" t="str">
        <f>INDEX(Table4[],MATCH(Table1[[#This Row],[CLID]],Table4[CLID MID],0),2)</f>
        <v>GEO1001</v>
      </c>
      <c r="E436" t="str">
        <f>INDEX(Table7[[GEO ID]:[GEO NAME]],MATCH(Table1[[#This Row],[GEO ID]],Table7[GEO ID],0),2)</f>
        <v>NAM</v>
      </c>
      <c r="F436" t="str">
        <f>"Q"&amp;ROUNDUP(MONTH(Table1[[#This Row],[Date]])/3,0)&amp;" "&amp;YEAR(Table1[[#This Row],[Date]])</f>
        <v>Q3 2020</v>
      </c>
      <c r="J436" s="2"/>
    </row>
    <row r="437" spans="1:10" x14ac:dyDescent="0.25">
      <c r="A437" s="2" t="s">
        <v>48</v>
      </c>
      <c r="B437" s="2">
        <v>44104</v>
      </c>
      <c r="C437" s="3">
        <v>1117</v>
      </c>
      <c r="D437" t="str">
        <f>INDEX(Table4[],MATCH(Table1[[#This Row],[CLID]],Table4[CLID MID],0),2)</f>
        <v>GEO1001</v>
      </c>
      <c r="E437" t="str">
        <f>INDEX(Table7[[GEO ID]:[GEO NAME]],MATCH(Table1[[#This Row],[GEO ID]],Table7[GEO ID],0),2)</f>
        <v>NAM</v>
      </c>
      <c r="F437" t="str">
        <f>"Q"&amp;ROUNDUP(MONTH(Table1[[#This Row],[Date]])/3,0)&amp;" "&amp;YEAR(Table1[[#This Row],[Date]])</f>
        <v>Q3 2020</v>
      </c>
      <c r="J437" s="2"/>
    </row>
    <row r="438" spans="1:10" x14ac:dyDescent="0.25">
      <c r="A438" s="2" t="s">
        <v>48</v>
      </c>
      <c r="B438" s="2">
        <v>44135</v>
      </c>
      <c r="C438" s="3">
        <v>1301</v>
      </c>
      <c r="D438" t="str">
        <f>INDEX(Table4[],MATCH(Table1[[#This Row],[CLID]],Table4[CLID MID],0),2)</f>
        <v>GEO1001</v>
      </c>
      <c r="E438" t="str">
        <f>INDEX(Table7[[GEO ID]:[GEO NAME]],MATCH(Table1[[#This Row],[GEO ID]],Table7[GEO ID],0),2)</f>
        <v>NAM</v>
      </c>
      <c r="F438" t="str">
        <f>"Q"&amp;ROUNDUP(MONTH(Table1[[#This Row],[Date]])/3,0)&amp;" "&amp;YEAR(Table1[[#This Row],[Date]])</f>
        <v>Q4 2020</v>
      </c>
      <c r="J438" s="2"/>
    </row>
    <row r="439" spans="1:10" x14ac:dyDescent="0.25">
      <c r="A439" s="2" t="s">
        <v>48</v>
      </c>
      <c r="B439" s="2">
        <v>44165</v>
      </c>
      <c r="C439" s="3">
        <v>1488</v>
      </c>
      <c r="D439" t="str">
        <f>INDEX(Table4[],MATCH(Table1[[#This Row],[CLID]],Table4[CLID MID],0),2)</f>
        <v>GEO1001</v>
      </c>
      <c r="E439" t="str">
        <f>INDEX(Table7[[GEO ID]:[GEO NAME]],MATCH(Table1[[#This Row],[GEO ID]],Table7[GEO ID],0),2)</f>
        <v>NAM</v>
      </c>
      <c r="F439" t="str">
        <f>"Q"&amp;ROUNDUP(MONTH(Table1[[#This Row],[Date]])/3,0)&amp;" "&amp;YEAR(Table1[[#This Row],[Date]])</f>
        <v>Q4 2020</v>
      </c>
      <c r="J439" s="2"/>
    </row>
    <row r="440" spans="1:10" x14ac:dyDescent="0.25">
      <c r="A440" s="2" t="s">
        <v>48</v>
      </c>
      <c r="B440" s="2">
        <v>44196</v>
      </c>
      <c r="C440" s="3">
        <v>1489</v>
      </c>
      <c r="D440" t="str">
        <f>INDEX(Table4[],MATCH(Table1[[#This Row],[CLID]],Table4[CLID MID],0),2)</f>
        <v>GEO1001</v>
      </c>
      <c r="E440" t="str">
        <f>INDEX(Table7[[GEO ID]:[GEO NAME]],MATCH(Table1[[#This Row],[GEO ID]],Table7[GEO ID],0),2)</f>
        <v>NAM</v>
      </c>
      <c r="F440" t="str">
        <f>"Q"&amp;ROUNDUP(MONTH(Table1[[#This Row],[Date]])/3,0)&amp;" "&amp;YEAR(Table1[[#This Row],[Date]])</f>
        <v>Q4 2020</v>
      </c>
      <c r="J440" s="2"/>
    </row>
    <row r="441" spans="1:10" x14ac:dyDescent="0.25">
      <c r="A441" s="2" t="s">
        <v>48</v>
      </c>
      <c r="B441" s="2">
        <v>44377</v>
      </c>
      <c r="C441" s="3">
        <v>1551</v>
      </c>
      <c r="D441" t="str">
        <f>INDEX(Table4[],MATCH(Table1[[#This Row],[CLID]],Table4[CLID MID],0),2)</f>
        <v>GEO1001</v>
      </c>
      <c r="E441" t="str">
        <f>INDEX(Table7[[GEO ID]:[GEO NAME]],MATCH(Table1[[#This Row],[GEO ID]],Table7[GEO ID],0),2)</f>
        <v>NAM</v>
      </c>
      <c r="F441" t="str">
        <f>"Q"&amp;ROUNDUP(MONTH(Table1[[#This Row],[Date]])/3,0)&amp;" "&amp;YEAR(Table1[[#This Row],[Date]])</f>
        <v>Q2 2021</v>
      </c>
      <c r="J441" s="2"/>
    </row>
    <row r="442" spans="1:10" x14ac:dyDescent="0.25">
      <c r="A442" s="2" t="s">
        <v>48</v>
      </c>
      <c r="B442" s="2">
        <v>44347</v>
      </c>
      <c r="C442" s="3">
        <v>2067</v>
      </c>
      <c r="D442" t="str">
        <f>INDEX(Table4[],MATCH(Table1[[#This Row],[CLID]],Table4[CLID MID],0),2)</f>
        <v>GEO1001</v>
      </c>
      <c r="E442" t="str">
        <f>INDEX(Table7[[GEO ID]:[GEO NAME]],MATCH(Table1[[#This Row],[GEO ID]],Table7[GEO ID],0),2)</f>
        <v>NAM</v>
      </c>
      <c r="F442" t="str">
        <f>"Q"&amp;ROUNDUP(MONTH(Table1[[#This Row],[Date]])/3,0)&amp;" "&amp;YEAR(Table1[[#This Row],[Date]])</f>
        <v>Q2 2021</v>
      </c>
      <c r="J442" s="2"/>
    </row>
    <row r="443" spans="1:10" x14ac:dyDescent="0.25">
      <c r="A443" s="2" t="s">
        <v>48</v>
      </c>
      <c r="B443" s="2">
        <v>44316</v>
      </c>
      <c r="C443" s="3">
        <v>2277</v>
      </c>
      <c r="D443" t="str">
        <f>INDEX(Table4[],MATCH(Table1[[#This Row],[CLID]],Table4[CLID MID],0),2)</f>
        <v>GEO1001</v>
      </c>
      <c r="E443" t="str">
        <f>INDEX(Table7[[GEO ID]:[GEO NAME]],MATCH(Table1[[#This Row],[GEO ID]],Table7[GEO ID],0),2)</f>
        <v>NAM</v>
      </c>
      <c r="F443" t="str">
        <f>"Q"&amp;ROUNDUP(MONTH(Table1[[#This Row],[Date]])/3,0)&amp;" "&amp;YEAR(Table1[[#This Row],[Date]])</f>
        <v>Q2 2021</v>
      </c>
      <c r="J443" s="2"/>
    </row>
    <row r="444" spans="1:10" x14ac:dyDescent="0.25">
      <c r="A444" s="2" t="s">
        <v>48</v>
      </c>
      <c r="B444" s="2">
        <v>44286</v>
      </c>
      <c r="C444" s="3">
        <v>1854</v>
      </c>
      <c r="D444" t="str">
        <f>INDEX(Table4[],MATCH(Table1[[#This Row],[CLID]],Table4[CLID MID],0),2)</f>
        <v>GEO1001</v>
      </c>
      <c r="E444" t="str">
        <f>INDEX(Table7[[GEO ID]:[GEO NAME]],MATCH(Table1[[#This Row],[GEO ID]],Table7[GEO ID],0),2)</f>
        <v>NAM</v>
      </c>
      <c r="F444" t="str">
        <f>"Q"&amp;ROUNDUP(MONTH(Table1[[#This Row],[Date]])/3,0)&amp;" "&amp;YEAR(Table1[[#This Row],[Date]])</f>
        <v>Q1 2021</v>
      </c>
      <c r="J444" s="2"/>
    </row>
    <row r="445" spans="1:10" x14ac:dyDescent="0.25">
      <c r="A445" s="2" t="s">
        <v>48</v>
      </c>
      <c r="B445" s="2">
        <v>44255</v>
      </c>
      <c r="C445" s="3">
        <v>1665</v>
      </c>
      <c r="D445" t="str">
        <f>INDEX(Table4[],MATCH(Table1[[#This Row],[CLID]],Table4[CLID MID],0),2)</f>
        <v>GEO1001</v>
      </c>
      <c r="E445" t="str">
        <f>INDEX(Table7[[GEO ID]:[GEO NAME]],MATCH(Table1[[#This Row],[GEO ID]],Table7[GEO ID],0),2)</f>
        <v>NAM</v>
      </c>
      <c r="F445" t="str">
        <f>"Q"&amp;ROUNDUP(MONTH(Table1[[#This Row],[Date]])/3,0)&amp;" "&amp;YEAR(Table1[[#This Row],[Date]])</f>
        <v>Q1 2021</v>
      </c>
      <c r="J445" s="2"/>
    </row>
    <row r="446" spans="1:10" x14ac:dyDescent="0.25">
      <c r="A446" s="2" t="s">
        <v>48</v>
      </c>
      <c r="B446" s="2">
        <v>44227</v>
      </c>
      <c r="C446" s="3">
        <v>1516</v>
      </c>
      <c r="D446" t="str">
        <f>INDEX(Table4[],MATCH(Table1[[#This Row],[CLID]],Table4[CLID MID],0),2)</f>
        <v>GEO1001</v>
      </c>
      <c r="E446" t="str">
        <f>INDEX(Table7[[GEO ID]:[GEO NAME]],MATCH(Table1[[#This Row],[GEO ID]],Table7[GEO ID],0),2)</f>
        <v>NAM</v>
      </c>
      <c r="F446" t="str">
        <f>"Q"&amp;ROUNDUP(MONTH(Table1[[#This Row],[Date]])/3,0)&amp;" "&amp;YEAR(Table1[[#This Row],[Date]])</f>
        <v>Q1 2021</v>
      </c>
      <c r="J446" s="2"/>
    </row>
    <row r="447" spans="1:10" x14ac:dyDescent="0.25">
      <c r="A447" s="2" t="s">
        <v>24</v>
      </c>
      <c r="B447" s="2">
        <v>43861</v>
      </c>
      <c r="C447" s="3">
        <v>644</v>
      </c>
      <c r="D447" t="str">
        <f>INDEX(Table4[],MATCH(Table1[[#This Row],[CLID]],Table4[CLID MID],0),2)</f>
        <v>GEO1002</v>
      </c>
      <c r="E447" t="str">
        <f>INDEX(Table7[[GEO ID]:[GEO NAME]],MATCH(Table1[[#This Row],[GEO ID]],Table7[GEO ID],0),2)</f>
        <v>APAC</v>
      </c>
      <c r="F447" t="str">
        <f>"Q"&amp;ROUNDUP(MONTH(Table1[[#This Row],[Date]])/3,0)&amp;" "&amp;YEAR(Table1[[#This Row],[Date]])</f>
        <v>Q1 2020</v>
      </c>
      <c r="J447" s="2"/>
    </row>
    <row r="448" spans="1:10" x14ac:dyDescent="0.25">
      <c r="A448" s="2" t="s">
        <v>24</v>
      </c>
      <c r="B448" s="2">
        <v>43890</v>
      </c>
      <c r="C448" s="3">
        <v>814</v>
      </c>
      <c r="D448" t="str">
        <f>INDEX(Table4[],MATCH(Table1[[#This Row],[CLID]],Table4[CLID MID],0),2)</f>
        <v>GEO1002</v>
      </c>
      <c r="E448" t="str">
        <f>INDEX(Table7[[GEO ID]:[GEO NAME]],MATCH(Table1[[#This Row],[GEO ID]],Table7[GEO ID],0),2)</f>
        <v>APAC</v>
      </c>
      <c r="F448" t="str">
        <f>"Q"&amp;ROUNDUP(MONTH(Table1[[#This Row],[Date]])/3,0)&amp;" "&amp;YEAR(Table1[[#This Row],[Date]])</f>
        <v>Q1 2020</v>
      </c>
      <c r="J448" s="2"/>
    </row>
    <row r="449" spans="1:10" x14ac:dyDescent="0.25">
      <c r="A449" s="2" t="s">
        <v>24</v>
      </c>
      <c r="B449" s="2">
        <v>43921</v>
      </c>
      <c r="C449" s="3">
        <v>814</v>
      </c>
      <c r="D449" t="str">
        <f>INDEX(Table4[],MATCH(Table1[[#This Row],[CLID]],Table4[CLID MID],0),2)</f>
        <v>GEO1002</v>
      </c>
      <c r="E449" t="str">
        <f>INDEX(Table7[[GEO ID]:[GEO NAME]],MATCH(Table1[[#This Row],[GEO ID]],Table7[GEO ID],0),2)</f>
        <v>APAC</v>
      </c>
      <c r="F449" t="str">
        <f>"Q"&amp;ROUNDUP(MONTH(Table1[[#This Row],[Date]])/3,0)&amp;" "&amp;YEAR(Table1[[#This Row],[Date]])</f>
        <v>Q1 2020</v>
      </c>
      <c r="J449" s="2"/>
    </row>
    <row r="450" spans="1:10" x14ac:dyDescent="0.25">
      <c r="A450" s="2" t="s">
        <v>24</v>
      </c>
      <c r="B450" s="2">
        <v>43951</v>
      </c>
      <c r="C450" s="3">
        <v>1068</v>
      </c>
      <c r="D450" t="str">
        <f>INDEX(Table4[],MATCH(Table1[[#This Row],[CLID]],Table4[CLID MID],0),2)</f>
        <v>GEO1002</v>
      </c>
      <c r="E450" t="str">
        <f>INDEX(Table7[[GEO ID]:[GEO NAME]],MATCH(Table1[[#This Row],[GEO ID]],Table7[GEO ID],0),2)</f>
        <v>APAC</v>
      </c>
      <c r="F450" t="str">
        <f>"Q"&amp;ROUNDUP(MONTH(Table1[[#This Row],[Date]])/3,0)&amp;" "&amp;YEAR(Table1[[#This Row],[Date]])</f>
        <v>Q2 2020</v>
      </c>
      <c r="J450" s="2"/>
    </row>
    <row r="451" spans="1:10" x14ac:dyDescent="0.25">
      <c r="A451" s="2" t="s">
        <v>24</v>
      </c>
      <c r="B451" s="2">
        <v>43982</v>
      </c>
      <c r="C451" s="3">
        <v>899</v>
      </c>
      <c r="D451" t="str">
        <f>INDEX(Table4[],MATCH(Table1[[#This Row],[CLID]],Table4[CLID MID],0),2)</f>
        <v>GEO1002</v>
      </c>
      <c r="E451" t="str">
        <f>INDEX(Table7[[GEO ID]:[GEO NAME]],MATCH(Table1[[#This Row],[GEO ID]],Table7[GEO ID],0),2)</f>
        <v>APAC</v>
      </c>
      <c r="F451" t="str">
        <f>"Q"&amp;ROUNDUP(MONTH(Table1[[#This Row],[Date]])/3,0)&amp;" "&amp;YEAR(Table1[[#This Row],[Date]])</f>
        <v>Q2 2020</v>
      </c>
      <c r="J451" s="2"/>
    </row>
    <row r="452" spans="1:10" x14ac:dyDescent="0.25">
      <c r="A452" s="2" t="s">
        <v>24</v>
      </c>
      <c r="B452" s="2">
        <v>44012</v>
      </c>
      <c r="C452" s="3">
        <v>732</v>
      </c>
      <c r="D452" t="str">
        <f>INDEX(Table4[],MATCH(Table1[[#This Row],[CLID]],Table4[CLID MID],0),2)</f>
        <v>GEO1002</v>
      </c>
      <c r="E452" t="str">
        <f>INDEX(Table7[[GEO ID]:[GEO NAME]],MATCH(Table1[[#This Row],[GEO ID]],Table7[GEO ID],0),2)</f>
        <v>APAC</v>
      </c>
      <c r="F452" t="str">
        <f>"Q"&amp;ROUNDUP(MONTH(Table1[[#This Row],[Date]])/3,0)&amp;" "&amp;YEAR(Table1[[#This Row],[Date]])</f>
        <v>Q2 2020</v>
      </c>
      <c r="J452" s="2"/>
    </row>
    <row r="453" spans="1:10" x14ac:dyDescent="0.25">
      <c r="A453" s="2" t="s">
        <v>24</v>
      </c>
      <c r="B453" s="2">
        <v>44043</v>
      </c>
      <c r="C453" s="3">
        <v>560</v>
      </c>
      <c r="D453" t="str">
        <f>INDEX(Table4[],MATCH(Table1[[#This Row],[CLID]],Table4[CLID MID],0),2)</f>
        <v>GEO1002</v>
      </c>
      <c r="E453" t="str">
        <f>INDEX(Table7[[GEO ID]:[GEO NAME]],MATCH(Table1[[#This Row],[GEO ID]],Table7[GEO ID],0),2)</f>
        <v>APAC</v>
      </c>
      <c r="F453" t="str">
        <f>"Q"&amp;ROUNDUP(MONTH(Table1[[#This Row],[Date]])/3,0)&amp;" "&amp;YEAR(Table1[[#This Row],[Date]])</f>
        <v>Q3 2020</v>
      </c>
      <c r="J453" s="2"/>
    </row>
    <row r="454" spans="1:10" x14ac:dyDescent="0.25">
      <c r="A454" s="2" t="s">
        <v>24</v>
      </c>
      <c r="B454" s="2">
        <v>44074</v>
      </c>
      <c r="C454" s="3">
        <v>557</v>
      </c>
      <c r="D454" t="str">
        <f>INDEX(Table4[],MATCH(Table1[[#This Row],[CLID]],Table4[CLID MID],0),2)</f>
        <v>GEO1002</v>
      </c>
      <c r="E454" t="str">
        <f>INDEX(Table7[[GEO ID]:[GEO NAME]],MATCH(Table1[[#This Row],[GEO ID]],Table7[GEO ID],0),2)</f>
        <v>APAC</v>
      </c>
      <c r="F454" t="str">
        <f>"Q"&amp;ROUNDUP(MONTH(Table1[[#This Row],[Date]])/3,0)&amp;" "&amp;YEAR(Table1[[#This Row],[Date]])</f>
        <v>Q3 2020</v>
      </c>
      <c r="J454" s="2"/>
    </row>
    <row r="455" spans="1:10" x14ac:dyDescent="0.25">
      <c r="A455" s="2" t="s">
        <v>24</v>
      </c>
      <c r="B455" s="2">
        <v>44104</v>
      </c>
      <c r="C455" s="3">
        <v>473</v>
      </c>
      <c r="D455" t="str">
        <f>INDEX(Table4[],MATCH(Table1[[#This Row],[CLID]],Table4[CLID MID],0),2)</f>
        <v>GEO1002</v>
      </c>
      <c r="E455" t="str">
        <f>INDEX(Table7[[GEO ID]:[GEO NAME]],MATCH(Table1[[#This Row],[GEO ID]],Table7[GEO ID],0),2)</f>
        <v>APAC</v>
      </c>
      <c r="F455" t="str">
        <f>"Q"&amp;ROUNDUP(MONTH(Table1[[#This Row],[Date]])/3,0)&amp;" "&amp;YEAR(Table1[[#This Row],[Date]])</f>
        <v>Q3 2020</v>
      </c>
      <c r="J455" s="2"/>
    </row>
    <row r="456" spans="1:10" x14ac:dyDescent="0.25">
      <c r="A456" s="2" t="s">
        <v>24</v>
      </c>
      <c r="B456" s="2">
        <v>44135</v>
      </c>
      <c r="C456" s="3">
        <v>645</v>
      </c>
      <c r="D456" t="str">
        <f>INDEX(Table4[],MATCH(Table1[[#This Row],[CLID]],Table4[CLID MID],0),2)</f>
        <v>GEO1002</v>
      </c>
      <c r="E456" t="str">
        <f>INDEX(Table7[[GEO ID]:[GEO NAME]],MATCH(Table1[[#This Row],[GEO ID]],Table7[GEO ID],0),2)</f>
        <v>APAC</v>
      </c>
      <c r="F456" t="str">
        <f>"Q"&amp;ROUNDUP(MONTH(Table1[[#This Row],[Date]])/3,0)&amp;" "&amp;YEAR(Table1[[#This Row],[Date]])</f>
        <v>Q4 2020</v>
      </c>
      <c r="J456" s="2"/>
    </row>
    <row r="457" spans="1:10" x14ac:dyDescent="0.25">
      <c r="A457" s="2" t="s">
        <v>24</v>
      </c>
      <c r="B457" s="2">
        <v>44165</v>
      </c>
      <c r="C457" s="3">
        <v>643</v>
      </c>
      <c r="D457" t="str">
        <f>INDEX(Table4[],MATCH(Table1[[#This Row],[CLID]],Table4[CLID MID],0),2)</f>
        <v>GEO1002</v>
      </c>
      <c r="E457" t="str">
        <f>INDEX(Table7[[GEO ID]:[GEO NAME]],MATCH(Table1[[#This Row],[GEO ID]],Table7[GEO ID],0),2)</f>
        <v>APAC</v>
      </c>
      <c r="F457" t="str">
        <f>"Q"&amp;ROUNDUP(MONTH(Table1[[#This Row],[Date]])/3,0)&amp;" "&amp;YEAR(Table1[[#This Row],[Date]])</f>
        <v>Q4 2020</v>
      </c>
      <c r="J457" s="2"/>
    </row>
    <row r="458" spans="1:10" x14ac:dyDescent="0.25">
      <c r="A458" s="2" t="s">
        <v>24</v>
      </c>
      <c r="B458" s="2">
        <v>44196</v>
      </c>
      <c r="C458" s="3">
        <v>726</v>
      </c>
      <c r="D458" t="str">
        <f>INDEX(Table4[],MATCH(Table1[[#This Row],[CLID]],Table4[CLID MID],0),2)</f>
        <v>GEO1002</v>
      </c>
      <c r="E458" t="str">
        <f>INDEX(Table7[[GEO ID]:[GEO NAME]],MATCH(Table1[[#This Row],[GEO ID]],Table7[GEO ID],0),2)</f>
        <v>APAC</v>
      </c>
      <c r="F458" t="str">
        <f>"Q"&amp;ROUNDUP(MONTH(Table1[[#This Row],[Date]])/3,0)&amp;" "&amp;YEAR(Table1[[#This Row],[Date]])</f>
        <v>Q4 2020</v>
      </c>
      <c r="J458" s="2"/>
    </row>
    <row r="459" spans="1:10" x14ac:dyDescent="0.25">
      <c r="A459" s="2" t="s">
        <v>24</v>
      </c>
      <c r="B459" s="2">
        <v>44377</v>
      </c>
      <c r="C459" s="3">
        <v>755</v>
      </c>
      <c r="D459" t="str">
        <f>INDEX(Table4[],MATCH(Table1[[#This Row],[CLID]],Table4[CLID MID],0),2)</f>
        <v>GEO1002</v>
      </c>
      <c r="E459" t="str">
        <f>INDEX(Table7[[GEO ID]:[GEO NAME]],MATCH(Table1[[#This Row],[GEO ID]],Table7[GEO ID],0),2)</f>
        <v>APAC</v>
      </c>
      <c r="F459" t="str">
        <f>"Q"&amp;ROUNDUP(MONTH(Table1[[#This Row],[Date]])/3,0)&amp;" "&amp;YEAR(Table1[[#This Row],[Date]])</f>
        <v>Q2 2021</v>
      </c>
      <c r="J459" s="2"/>
    </row>
    <row r="460" spans="1:10" x14ac:dyDescent="0.25">
      <c r="A460" s="2" t="s">
        <v>24</v>
      </c>
      <c r="B460" s="2">
        <v>44347</v>
      </c>
      <c r="C460" s="3">
        <v>892</v>
      </c>
      <c r="D460" t="str">
        <f>INDEX(Table4[],MATCH(Table1[[#This Row],[CLID]],Table4[CLID MID],0),2)</f>
        <v>GEO1002</v>
      </c>
      <c r="E460" t="str">
        <f>INDEX(Table7[[GEO ID]:[GEO NAME]],MATCH(Table1[[#This Row],[GEO ID]],Table7[GEO ID],0),2)</f>
        <v>APAC</v>
      </c>
      <c r="F460" t="str">
        <f>"Q"&amp;ROUNDUP(MONTH(Table1[[#This Row],[Date]])/3,0)&amp;" "&amp;YEAR(Table1[[#This Row],[Date]])</f>
        <v>Q2 2021</v>
      </c>
      <c r="J460" s="2"/>
    </row>
    <row r="461" spans="1:10" x14ac:dyDescent="0.25">
      <c r="A461" s="2" t="s">
        <v>24</v>
      </c>
      <c r="B461" s="2">
        <v>44316</v>
      </c>
      <c r="C461" s="3">
        <v>1125</v>
      </c>
      <c r="D461" t="str">
        <f>INDEX(Table4[],MATCH(Table1[[#This Row],[CLID]],Table4[CLID MID],0),2)</f>
        <v>GEO1002</v>
      </c>
      <c r="E461" t="str">
        <f>INDEX(Table7[[GEO ID]:[GEO NAME]],MATCH(Table1[[#This Row],[GEO ID]],Table7[GEO ID],0),2)</f>
        <v>APAC</v>
      </c>
      <c r="F461" t="str">
        <f>"Q"&amp;ROUNDUP(MONTH(Table1[[#This Row],[Date]])/3,0)&amp;" "&amp;YEAR(Table1[[#This Row],[Date]])</f>
        <v>Q2 2021</v>
      </c>
      <c r="J461" s="2"/>
    </row>
    <row r="462" spans="1:10" x14ac:dyDescent="0.25">
      <c r="A462" s="2" t="s">
        <v>24</v>
      </c>
      <c r="B462" s="2">
        <v>44286</v>
      </c>
      <c r="C462" s="3">
        <v>828</v>
      </c>
      <c r="D462" t="str">
        <f>INDEX(Table4[],MATCH(Table1[[#This Row],[CLID]],Table4[CLID MID],0),2)</f>
        <v>GEO1002</v>
      </c>
      <c r="E462" t="str">
        <f>INDEX(Table7[[GEO ID]:[GEO NAME]],MATCH(Table1[[#This Row],[GEO ID]],Table7[GEO ID],0),2)</f>
        <v>APAC</v>
      </c>
      <c r="F462" t="str">
        <f>"Q"&amp;ROUNDUP(MONTH(Table1[[#This Row],[Date]])/3,0)&amp;" "&amp;YEAR(Table1[[#This Row],[Date]])</f>
        <v>Q1 2021</v>
      </c>
      <c r="J462" s="2"/>
    </row>
    <row r="463" spans="1:10" x14ac:dyDescent="0.25">
      <c r="A463" s="2" t="s">
        <v>24</v>
      </c>
      <c r="B463" s="2">
        <v>44255</v>
      </c>
      <c r="C463" s="3">
        <v>855</v>
      </c>
      <c r="D463" t="str">
        <f>INDEX(Table4[],MATCH(Table1[[#This Row],[CLID]],Table4[CLID MID],0),2)</f>
        <v>GEO1002</v>
      </c>
      <c r="E463" t="str">
        <f>INDEX(Table7[[GEO ID]:[GEO NAME]],MATCH(Table1[[#This Row],[GEO ID]],Table7[GEO ID],0),2)</f>
        <v>APAC</v>
      </c>
      <c r="F463" t="str">
        <f>"Q"&amp;ROUNDUP(MONTH(Table1[[#This Row],[Date]])/3,0)&amp;" "&amp;YEAR(Table1[[#This Row],[Date]])</f>
        <v>Q1 2021</v>
      </c>
      <c r="J463" s="2"/>
    </row>
    <row r="464" spans="1:10" x14ac:dyDescent="0.25">
      <c r="A464" s="2" t="s">
        <v>24</v>
      </c>
      <c r="B464" s="2">
        <v>44227</v>
      </c>
      <c r="C464" s="3">
        <v>668</v>
      </c>
      <c r="D464" t="str">
        <f>INDEX(Table4[],MATCH(Table1[[#This Row],[CLID]],Table4[CLID MID],0),2)</f>
        <v>GEO1002</v>
      </c>
      <c r="E464" t="str">
        <f>INDEX(Table7[[GEO ID]:[GEO NAME]],MATCH(Table1[[#This Row],[GEO ID]],Table7[GEO ID],0),2)</f>
        <v>APAC</v>
      </c>
      <c r="F464" t="str">
        <f>"Q"&amp;ROUNDUP(MONTH(Table1[[#This Row],[Date]])/3,0)&amp;" "&amp;YEAR(Table1[[#This Row],[Date]])</f>
        <v>Q1 2021</v>
      </c>
      <c r="J464" s="2"/>
    </row>
    <row r="465" spans="1:10" x14ac:dyDescent="0.25">
      <c r="A465" s="2" t="s">
        <v>52</v>
      </c>
      <c r="B465" s="2">
        <v>43861</v>
      </c>
      <c r="C465" s="3">
        <v>6731</v>
      </c>
      <c r="D465" t="str">
        <f>INDEX(Table4[],MATCH(Table1[[#This Row],[CLID]],Table4[CLID MID],0),2)</f>
        <v>GEO1001</v>
      </c>
      <c r="E465" t="str">
        <f>INDEX(Table7[[GEO ID]:[GEO NAME]],MATCH(Table1[[#This Row],[GEO ID]],Table7[GEO ID],0),2)</f>
        <v>NAM</v>
      </c>
      <c r="F465" t="str">
        <f>"Q"&amp;ROUNDUP(MONTH(Table1[[#This Row],[Date]])/3,0)&amp;" "&amp;YEAR(Table1[[#This Row],[Date]])</f>
        <v>Q1 2020</v>
      </c>
      <c r="J465" s="2"/>
    </row>
    <row r="466" spans="1:10" x14ac:dyDescent="0.25">
      <c r="A466" s="2" t="s">
        <v>52</v>
      </c>
      <c r="B466" s="2">
        <v>43890</v>
      </c>
      <c r="C466" s="3">
        <v>5312</v>
      </c>
      <c r="D466" t="str">
        <f>INDEX(Table4[],MATCH(Table1[[#This Row],[CLID]],Table4[CLID MID],0),2)</f>
        <v>GEO1001</v>
      </c>
      <c r="E466" t="str">
        <f>INDEX(Table7[[GEO ID]:[GEO NAME]],MATCH(Table1[[#This Row],[GEO ID]],Table7[GEO ID],0),2)</f>
        <v>NAM</v>
      </c>
      <c r="F466" t="str">
        <f>"Q"&amp;ROUNDUP(MONTH(Table1[[#This Row],[Date]])/3,0)&amp;" "&amp;YEAR(Table1[[#This Row],[Date]])</f>
        <v>Q1 2020</v>
      </c>
      <c r="J466" s="2"/>
    </row>
    <row r="467" spans="1:10" x14ac:dyDescent="0.25">
      <c r="A467" s="2" t="s">
        <v>52</v>
      </c>
      <c r="B467" s="2">
        <v>43921</v>
      </c>
      <c r="C467" s="3">
        <v>8146</v>
      </c>
      <c r="D467" t="str">
        <f>INDEX(Table4[],MATCH(Table1[[#This Row],[CLID]],Table4[CLID MID],0),2)</f>
        <v>GEO1001</v>
      </c>
      <c r="E467" t="str">
        <f>INDEX(Table7[[GEO ID]:[GEO NAME]],MATCH(Table1[[#This Row],[GEO ID]],Table7[GEO ID],0),2)</f>
        <v>NAM</v>
      </c>
      <c r="F467" t="str">
        <f>"Q"&amp;ROUNDUP(MONTH(Table1[[#This Row],[Date]])/3,0)&amp;" "&amp;YEAR(Table1[[#This Row],[Date]])</f>
        <v>Q1 2020</v>
      </c>
      <c r="J467" s="2"/>
    </row>
    <row r="468" spans="1:10" x14ac:dyDescent="0.25">
      <c r="A468" s="2" t="s">
        <v>52</v>
      </c>
      <c r="B468" s="2">
        <v>43951</v>
      </c>
      <c r="C468" s="3">
        <v>7438</v>
      </c>
      <c r="D468" t="str">
        <f>INDEX(Table4[],MATCH(Table1[[#This Row],[CLID]],Table4[CLID MID],0),2)</f>
        <v>GEO1001</v>
      </c>
      <c r="E468" t="str">
        <f>INDEX(Table7[[GEO ID]:[GEO NAME]],MATCH(Table1[[#This Row],[GEO ID]],Table7[GEO ID],0),2)</f>
        <v>NAM</v>
      </c>
      <c r="F468" t="str">
        <f>"Q"&amp;ROUNDUP(MONTH(Table1[[#This Row],[Date]])/3,0)&amp;" "&amp;YEAR(Table1[[#This Row],[Date]])</f>
        <v>Q2 2020</v>
      </c>
      <c r="J468" s="2"/>
    </row>
    <row r="469" spans="1:10" x14ac:dyDescent="0.25">
      <c r="A469" s="2" t="s">
        <v>52</v>
      </c>
      <c r="B469" s="2">
        <v>43982</v>
      </c>
      <c r="C469" s="3">
        <v>8850</v>
      </c>
      <c r="D469" t="str">
        <f>INDEX(Table4[],MATCH(Table1[[#This Row],[CLID]],Table4[CLID MID],0),2)</f>
        <v>GEO1001</v>
      </c>
      <c r="E469" t="str">
        <f>INDEX(Table7[[GEO ID]:[GEO NAME]],MATCH(Table1[[#This Row],[GEO ID]],Table7[GEO ID],0),2)</f>
        <v>NAM</v>
      </c>
      <c r="F469" t="str">
        <f>"Q"&amp;ROUNDUP(MONTH(Table1[[#This Row],[Date]])/3,0)&amp;" "&amp;YEAR(Table1[[#This Row],[Date]])</f>
        <v>Q2 2020</v>
      </c>
      <c r="J469" s="2"/>
    </row>
    <row r="470" spans="1:10" x14ac:dyDescent="0.25">
      <c r="A470" s="2" t="s">
        <v>52</v>
      </c>
      <c r="B470" s="2">
        <v>44012</v>
      </c>
      <c r="C470" s="3">
        <v>4608</v>
      </c>
      <c r="D470" t="str">
        <f>INDEX(Table4[],MATCH(Table1[[#This Row],[CLID]],Table4[CLID MID],0),2)</f>
        <v>GEO1001</v>
      </c>
      <c r="E470" t="str">
        <f>INDEX(Table7[[GEO ID]:[GEO NAME]],MATCH(Table1[[#This Row],[GEO ID]],Table7[GEO ID],0),2)</f>
        <v>NAM</v>
      </c>
      <c r="F470" t="str">
        <f>"Q"&amp;ROUNDUP(MONTH(Table1[[#This Row],[Date]])/3,0)&amp;" "&amp;YEAR(Table1[[#This Row],[Date]])</f>
        <v>Q2 2020</v>
      </c>
      <c r="J470" s="2"/>
    </row>
    <row r="471" spans="1:10" x14ac:dyDescent="0.25">
      <c r="A471" s="2" t="s">
        <v>52</v>
      </c>
      <c r="B471" s="2">
        <v>44043</v>
      </c>
      <c r="C471" s="3">
        <v>6024</v>
      </c>
      <c r="D471" t="str">
        <f>INDEX(Table4[],MATCH(Table1[[#This Row],[CLID]],Table4[CLID MID],0),2)</f>
        <v>GEO1001</v>
      </c>
      <c r="E471" t="str">
        <f>INDEX(Table7[[GEO ID]:[GEO NAME]],MATCH(Table1[[#This Row],[GEO ID]],Table7[GEO ID],0),2)</f>
        <v>NAM</v>
      </c>
      <c r="F471" t="str">
        <f>"Q"&amp;ROUNDUP(MONTH(Table1[[#This Row],[Date]])/3,0)&amp;" "&amp;YEAR(Table1[[#This Row],[Date]])</f>
        <v>Q3 2020</v>
      </c>
      <c r="J471" s="2"/>
    </row>
    <row r="472" spans="1:10" x14ac:dyDescent="0.25">
      <c r="A472" s="2" t="s">
        <v>52</v>
      </c>
      <c r="B472" s="2">
        <v>44074</v>
      </c>
      <c r="C472" s="3">
        <v>3188</v>
      </c>
      <c r="D472" t="str">
        <f>INDEX(Table4[],MATCH(Table1[[#This Row],[CLID]],Table4[CLID MID],0),2)</f>
        <v>GEO1001</v>
      </c>
      <c r="E472" t="str">
        <f>INDEX(Table7[[GEO ID]:[GEO NAME]],MATCH(Table1[[#This Row],[GEO ID]],Table7[GEO ID],0),2)</f>
        <v>NAM</v>
      </c>
      <c r="F472" t="str">
        <f>"Q"&amp;ROUNDUP(MONTH(Table1[[#This Row],[Date]])/3,0)&amp;" "&amp;YEAR(Table1[[#This Row],[Date]])</f>
        <v>Q3 2020</v>
      </c>
      <c r="J472" s="2"/>
    </row>
    <row r="473" spans="1:10" x14ac:dyDescent="0.25">
      <c r="A473" s="2" t="s">
        <v>52</v>
      </c>
      <c r="B473" s="2">
        <v>44104</v>
      </c>
      <c r="C473" s="3">
        <v>5313</v>
      </c>
      <c r="D473" t="str">
        <f>INDEX(Table4[],MATCH(Table1[[#This Row],[CLID]],Table4[CLID MID],0),2)</f>
        <v>GEO1001</v>
      </c>
      <c r="E473" t="str">
        <f>INDEX(Table7[[GEO ID]:[GEO NAME]],MATCH(Table1[[#This Row],[GEO ID]],Table7[GEO ID],0),2)</f>
        <v>NAM</v>
      </c>
      <c r="F473" t="str">
        <f>"Q"&amp;ROUNDUP(MONTH(Table1[[#This Row],[Date]])/3,0)&amp;" "&amp;YEAR(Table1[[#This Row],[Date]])</f>
        <v>Q3 2020</v>
      </c>
      <c r="J473" s="2"/>
    </row>
    <row r="474" spans="1:10" x14ac:dyDescent="0.25">
      <c r="A474" s="2" t="s">
        <v>52</v>
      </c>
      <c r="B474" s="2">
        <v>44135</v>
      </c>
      <c r="C474" s="3">
        <v>3897</v>
      </c>
      <c r="D474" t="str">
        <f>INDEX(Table4[],MATCH(Table1[[#This Row],[CLID]],Table4[CLID MID],0),2)</f>
        <v>GEO1001</v>
      </c>
      <c r="E474" t="str">
        <f>INDEX(Table7[[GEO ID]:[GEO NAME]],MATCH(Table1[[#This Row],[GEO ID]],Table7[GEO ID],0),2)</f>
        <v>NAM</v>
      </c>
      <c r="F474" t="str">
        <f>"Q"&amp;ROUNDUP(MONTH(Table1[[#This Row],[Date]])/3,0)&amp;" "&amp;YEAR(Table1[[#This Row],[Date]])</f>
        <v>Q4 2020</v>
      </c>
      <c r="J474" s="2"/>
    </row>
    <row r="475" spans="1:10" x14ac:dyDescent="0.25">
      <c r="A475" s="2" t="s">
        <v>52</v>
      </c>
      <c r="B475" s="2">
        <v>44165</v>
      </c>
      <c r="C475" s="3">
        <v>6730</v>
      </c>
      <c r="D475" t="str">
        <f>INDEX(Table4[],MATCH(Table1[[#This Row],[CLID]],Table4[CLID MID],0),2)</f>
        <v>GEO1001</v>
      </c>
      <c r="E475" t="str">
        <f>INDEX(Table7[[GEO ID]:[GEO NAME]],MATCH(Table1[[#This Row],[GEO ID]],Table7[GEO ID],0),2)</f>
        <v>NAM</v>
      </c>
      <c r="F475" t="str">
        <f>"Q"&amp;ROUNDUP(MONTH(Table1[[#This Row],[Date]])/3,0)&amp;" "&amp;YEAR(Table1[[#This Row],[Date]])</f>
        <v>Q4 2020</v>
      </c>
      <c r="J475" s="2"/>
    </row>
    <row r="476" spans="1:10" x14ac:dyDescent="0.25">
      <c r="A476" s="2" t="s">
        <v>52</v>
      </c>
      <c r="B476" s="2">
        <v>44196</v>
      </c>
      <c r="C476" s="3">
        <v>4607</v>
      </c>
      <c r="D476" t="str">
        <f>INDEX(Table4[],MATCH(Table1[[#This Row],[CLID]],Table4[CLID MID],0),2)</f>
        <v>GEO1001</v>
      </c>
      <c r="E476" t="str">
        <f>INDEX(Table7[[GEO ID]:[GEO NAME]],MATCH(Table1[[#This Row],[GEO ID]],Table7[GEO ID],0),2)</f>
        <v>NAM</v>
      </c>
      <c r="F476" t="str">
        <f>"Q"&amp;ROUNDUP(MONTH(Table1[[#This Row],[Date]])/3,0)&amp;" "&amp;YEAR(Table1[[#This Row],[Date]])</f>
        <v>Q4 2020</v>
      </c>
      <c r="J476" s="2"/>
    </row>
    <row r="477" spans="1:10" x14ac:dyDescent="0.25">
      <c r="A477" s="2" t="s">
        <v>52</v>
      </c>
      <c r="B477" s="2">
        <v>44377</v>
      </c>
      <c r="C477" s="3">
        <v>4556</v>
      </c>
      <c r="D477" t="str">
        <f>INDEX(Table4[],MATCH(Table1[[#This Row],[CLID]],Table4[CLID MID],0),2)</f>
        <v>GEO1001</v>
      </c>
      <c r="E477" t="str">
        <f>INDEX(Table7[[GEO ID]:[GEO NAME]],MATCH(Table1[[#This Row],[GEO ID]],Table7[GEO ID],0),2)</f>
        <v>NAM</v>
      </c>
      <c r="F477" t="str">
        <f>"Q"&amp;ROUNDUP(MONTH(Table1[[#This Row],[Date]])/3,0)&amp;" "&amp;YEAR(Table1[[#This Row],[Date]])</f>
        <v>Q2 2021</v>
      </c>
      <c r="J477" s="2"/>
    </row>
    <row r="478" spans="1:10" x14ac:dyDescent="0.25">
      <c r="A478" s="2" t="s">
        <v>52</v>
      </c>
      <c r="B478" s="2">
        <v>44347</v>
      </c>
      <c r="C478" s="3">
        <v>8806</v>
      </c>
      <c r="D478" t="str">
        <f>INDEX(Table4[],MATCH(Table1[[#This Row],[CLID]],Table4[CLID MID],0),2)</f>
        <v>GEO1001</v>
      </c>
      <c r="E478" t="str">
        <f>INDEX(Table7[[GEO ID]:[GEO NAME]],MATCH(Table1[[#This Row],[GEO ID]],Table7[GEO ID],0),2)</f>
        <v>NAM</v>
      </c>
      <c r="F478" t="str">
        <f>"Q"&amp;ROUNDUP(MONTH(Table1[[#This Row],[Date]])/3,0)&amp;" "&amp;YEAR(Table1[[#This Row],[Date]])</f>
        <v>Q2 2021</v>
      </c>
      <c r="J478" s="2"/>
    </row>
    <row r="479" spans="1:10" x14ac:dyDescent="0.25">
      <c r="A479" s="2" t="s">
        <v>52</v>
      </c>
      <c r="B479" s="2">
        <v>44316</v>
      </c>
      <c r="C479" s="3">
        <v>7735</v>
      </c>
      <c r="D479" t="str">
        <f>INDEX(Table4[],MATCH(Table1[[#This Row],[CLID]],Table4[CLID MID],0),2)</f>
        <v>GEO1001</v>
      </c>
      <c r="E479" t="str">
        <f>INDEX(Table7[[GEO ID]:[GEO NAME]],MATCH(Table1[[#This Row],[GEO ID]],Table7[GEO ID],0),2)</f>
        <v>NAM</v>
      </c>
      <c r="F479" t="str">
        <f>"Q"&amp;ROUNDUP(MONTH(Table1[[#This Row],[Date]])/3,0)&amp;" "&amp;YEAR(Table1[[#This Row],[Date]])</f>
        <v>Q2 2021</v>
      </c>
      <c r="J479" s="2"/>
    </row>
    <row r="480" spans="1:10" x14ac:dyDescent="0.25">
      <c r="A480" s="2" t="s">
        <v>52</v>
      </c>
      <c r="B480" s="2">
        <v>44286</v>
      </c>
      <c r="C480" s="3">
        <v>8064</v>
      </c>
      <c r="D480" t="str">
        <f>INDEX(Table4[],MATCH(Table1[[#This Row],[CLID]],Table4[CLID MID],0),2)</f>
        <v>GEO1001</v>
      </c>
      <c r="E480" t="str">
        <f>INDEX(Table7[[GEO ID]:[GEO NAME]],MATCH(Table1[[#This Row],[GEO ID]],Table7[GEO ID],0),2)</f>
        <v>NAM</v>
      </c>
      <c r="F480" t="str">
        <f>"Q"&amp;ROUNDUP(MONTH(Table1[[#This Row],[Date]])/3,0)&amp;" "&amp;YEAR(Table1[[#This Row],[Date]])</f>
        <v>Q1 2021</v>
      </c>
      <c r="J480" s="2"/>
    </row>
    <row r="481" spans="1:10" x14ac:dyDescent="0.25">
      <c r="A481" s="2" t="s">
        <v>52</v>
      </c>
      <c r="B481" s="2">
        <v>44255</v>
      </c>
      <c r="C481" s="3">
        <v>5257</v>
      </c>
      <c r="D481" t="str">
        <f>INDEX(Table4[],MATCH(Table1[[#This Row],[CLID]],Table4[CLID MID],0),2)</f>
        <v>GEO1001</v>
      </c>
      <c r="E481" t="str">
        <f>INDEX(Table7[[GEO ID]:[GEO NAME]],MATCH(Table1[[#This Row],[GEO ID]],Table7[GEO ID],0),2)</f>
        <v>NAM</v>
      </c>
      <c r="F481" t="str">
        <f>"Q"&amp;ROUNDUP(MONTH(Table1[[#This Row],[Date]])/3,0)&amp;" "&amp;YEAR(Table1[[#This Row],[Date]])</f>
        <v>Q1 2021</v>
      </c>
      <c r="J481" s="2"/>
    </row>
    <row r="482" spans="1:10" x14ac:dyDescent="0.25">
      <c r="A482" s="2" t="s">
        <v>52</v>
      </c>
      <c r="B482" s="2">
        <v>44227</v>
      </c>
      <c r="C482" s="3">
        <v>6996</v>
      </c>
      <c r="D482" t="str">
        <f>INDEX(Table4[],MATCH(Table1[[#This Row],[CLID]],Table4[CLID MID],0),2)</f>
        <v>GEO1001</v>
      </c>
      <c r="E482" t="str">
        <f>INDEX(Table7[[GEO ID]:[GEO NAME]],MATCH(Table1[[#This Row],[GEO ID]],Table7[GEO ID],0),2)</f>
        <v>NAM</v>
      </c>
      <c r="F482" t="str">
        <f>"Q"&amp;ROUNDUP(MONTH(Table1[[#This Row],[Date]])/3,0)&amp;" "&amp;YEAR(Table1[[#This Row],[Date]])</f>
        <v>Q1 2021</v>
      </c>
      <c r="J482" s="2"/>
    </row>
    <row r="483" spans="1:10" x14ac:dyDescent="0.25">
      <c r="A483" s="2" t="s">
        <v>37</v>
      </c>
      <c r="B483" s="2">
        <v>43861</v>
      </c>
      <c r="C483" s="3">
        <v>1087</v>
      </c>
      <c r="D483" t="str">
        <f>INDEX(Table4[],MATCH(Table1[[#This Row],[CLID]],Table4[CLID MID],0),2)</f>
        <v>GEO1001</v>
      </c>
      <c r="E483" t="str">
        <f>INDEX(Table7[[GEO ID]:[GEO NAME]],MATCH(Table1[[#This Row],[GEO ID]],Table7[GEO ID],0),2)</f>
        <v>NAM</v>
      </c>
      <c r="F483" t="str">
        <f>"Q"&amp;ROUNDUP(MONTH(Table1[[#This Row],[Date]])/3,0)&amp;" "&amp;YEAR(Table1[[#This Row],[Date]])</f>
        <v>Q1 2020</v>
      </c>
      <c r="J483" s="2"/>
    </row>
    <row r="484" spans="1:10" x14ac:dyDescent="0.25">
      <c r="A484" s="2" t="s">
        <v>37</v>
      </c>
      <c r="B484" s="2">
        <v>43890</v>
      </c>
      <c r="C484" s="3">
        <v>1224</v>
      </c>
      <c r="D484" t="str">
        <f>INDEX(Table4[],MATCH(Table1[[#This Row],[CLID]],Table4[CLID MID],0),2)</f>
        <v>GEO1001</v>
      </c>
      <c r="E484" t="str">
        <f>INDEX(Table7[[GEO ID]:[GEO NAME]],MATCH(Table1[[#This Row],[GEO ID]],Table7[GEO ID],0),2)</f>
        <v>NAM</v>
      </c>
      <c r="F484" t="str">
        <f>"Q"&amp;ROUNDUP(MONTH(Table1[[#This Row],[Date]])/3,0)&amp;" "&amp;YEAR(Table1[[#This Row],[Date]])</f>
        <v>Q1 2020</v>
      </c>
      <c r="J484" s="2"/>
    </row>
    <row r="485" spans="1:10" x14ac:dyDescent="0.25">
      <c r="A485" s="2" t="s">
        <v>37</v>
      </c>
      <c r="B485" s="2">
        <v>43921</v>
      </c>
      <c r="C485" s="3">
        <v>1362</v>
      </c>
      <c r="D485" t="str">
        <f>INDEX(Table4[],MATCH(Table1[[#This Row],[CLID]],Table4[CLID MID],0),2)</f>
        <v>GEO1001</v>
      </c>
      <c r="E485" t="str">
        <f>INDEX(Table7[[GEO ID]:[GEO NAME]],MATCH(Table1[[#This Row],[GEO ID]],Table7[GEO ID],0),2)</f>
        <v>NAM</v>
      </c>
      <c r="F485" t="str">
        <f>"Q"&amp;ROUNDUP(MONTH(Table1[[#This Row],[Date]])/3,0)&amp;" "&amp;YEAR(Table1[[#This Row],[Date]])</f>
        <v>Q1 2020</v>
      </c>
      <c r="J485" s="2"/>
    </row>
    <row r="486" spans="1:10" x14ac:dyDescent="0.25">
      <c r="A486" s="2" t="s">
        <v>37</v>
      </c>
      <c r="B486" s="2">
        <v>43951</v>
      </c>
      <c r="C486" s="3">
        <v>1633</v>
      </c>
      <c r="D486" t="str">
        <f>INDEX(Table4[],MATCH(Table1[[#This Row],[CLID]],Table4[CLID MID],0),2)</f>
        <v>GEO1001</v>
      </c>
      <c r="E486" t="str">
        <f>INDEX(Table7[[GEO ID]:[GEO NAME]],MATCH(Table1[[#This Row],[GEO ID]],Table7[GEO ID],0),2)</f>
        <v>NAM</v>
      </c>
      <c r="F486" t="str">
        <f>"Q"&amp;ROUNDUP(MONTH(Table1[[#This Row],[Date]])/3,0)&amp;" "&amp;YEAR(Table1[[#This Row],[Date]])</f>
        <v>Q2 2020</v>
      </c>
      <c r="J486" s="2"/>
    </row>
    <row r="487" spans="1:10" x14ac:dyDescent="0.25">
      <c r="A487" s="2" t="s">
        <v>37</v>
      </c>
      <c r="B487" s="2">
        <v>43982</v>
      </c>
      <c r="C487" s="3">
        <v>1492</v>
      </c>
      <c r="D487" t="str">
        <f>INDEX(Table4[],MATCH(Table1[[#This Row],[CLID]],Table4[CLID MID],0),2)</f>
        <v>GEO1001</v>
      </c>
      <c r="E487" t="str">
        <f>INDEX(Table7[[GEO ID]:[GEO NAME]],MATCH(Table1[[#This Row],[GEO ID]],Table7[GEO ID],0),2)</f>
        <v>NAM</v>
      </c>
      <c r="F487" t="str">
        <f>"Q"&amp;ROUNDUP(MONTH(Table1[[#This Row],[Date]])/3,0)&amp;" "&amp;YEAR(Table1[[#This Row],[Date]])</f>
        <v>Q2 2020</v>
      </c>
      <c r="J487" s="2"/>
    </row>
    <row r="488" spans="1:10" x14ac:dyDescent="0.25">
      <c r="A488" s="2" t="s">
        <v>37</v>
      </c>
      <c r="B488" s="2">
        <v>44012</v>
      </c>
      <c r="C488" s="3">
        <v>1091</v>
      </c>
      <c r="D488" t="str">
        <f>INDEX(Table4[],MATCH(Table1[[#This Row],[CLID]],Table4[CLID MID],0),2)</f>
        <v>GEO1001</v>
      </c>
      <c r="E488" t="str">
        <f>INDEX(Table7[[GEO ID]:[GEO NAME]],MATCH(Table1[[#This Row],[GEO ID]],Table7[GEO ID],0),2)</f>
        <v>NAM</v>
      </c>
      <c r="F488" t="str">
        <f>"Q"&amp;ROUNDUP(MONTH(Table1[[#This Row],[Date]])/3,0)&amp;" "&amp;YEAR(Table1[[#This Row],[Date]])</f>
        <v>Q2 2020</v>
      </c>
      <c r="J488" s="2"/>
    </row>
    <row r="489" spans="1:10" x14ac:dyDescent="0.25">
      <c r="A489" s="2" t="s">
        <v>37</v>
      </c>
      <c r="B489" s="2">
        <v>44043</v>
      </c>
      <c r="C489" s="3">
        <v>950</v>
      </c>
      <c r="D489" t="str">
        <f>INDEX(Table4[],MATCH(Table1[[#This Row],[CLID]],Table4[CLID MID],0),2)</f>
        <v>GEO1001</v>
      </c>
      <c r="E489" t="str">
        <f>INDEX(Table7[[GEO ID]:[GEO NAME]],MATCH(Table1[[#This Row],[GEO ID]],Table7[GEO ID],0),2)</f>
        <v>NAM</v>
      </c>
      <c r="F489" t="str">
        <f>"Q"&amp;ROUNDUP(MONTH(Table1[[#This Row],[Date]])/3,0)&amp;" "&amp;YEAR(Table1[[#This Row],[Date]])</f>
        <v>Q3 2020</v>
      </c>
      <c r="J489" s="2"/>
    </row>
    <row r="490" spans="1:10" x14ac:dyDescent="0.25">
      <c r="A490" s="2" t="s">
        <v>37</v>
      </c>
      <c r="B490" s="2">
        <v>44074</v>
      </c>
      <c r="C490" s="3">
        <v>818</v>
      </c>
      <c r="D490" t="str">
        <f>INDEX(Table4[],MATCH(Table1[[#This Row],[CLID]],Table4[CLID MID],0),2)</f>
        <v>GEO1001</v>
      </c>
      <c r="E490" t="str">
        <f>INDEX(Table7[[GEO ID]:[GEO NAME]],MATCH(Table1[[#This Row],[GEO ID]],Table7[GEO ID],0),2)</f>
        <v>NAM</v>
      </c>
      <c r="F490" t="str">
        <f>"Q"&amp;ROUNDUP(MONTH(Table1[[#This Row],[Date]])/3,0)&amp;" "&amp;YEAR(Table1[[#This Row],[Date]])</f>
        <v>Q3 2020</v>
      </c>
      <c r="J490" s="2"/>
    </row>
    <row r="491" spans="1:10" x14ac:dyDescent="0.25">
      <c r="A491" s="2" t="s">
        <v>37</v>
      </c>
      <c r="B491" s="2">
        <v>44104</v>
      </c>
      <c r="C491" s="3">
        <v>820</v>
      </c>
      <c r="D491" t="str">
        <f>INDEX(Table4[],MATCH(Table1[[#This Row],[CLID]],Table4[CLID MID],0),2)</f>
        <v>GEO1001</v>
      </c>
      <c r="E491" t="str">
        <f>INDEX(Table7[[GEO ID]:[GEO NAME]],MATCH(Table1[[#This Row],[GEO ID]],Table7[GEO ID],0),2)</f>
        <v>NAM</v>
      </c>
      <c r="F491" t="str">
        <f>"Q"&amp;ROUNDUP(MONTH(Table1[[#This Row],[Date]])/3,0)&amp;" "&amp;YEAR(Table1[[#This Row],[Date]])</f>
        <v>Q3 2020</v>
      </c>
      <c r="J491" s="2"/>
    </row>
    <row r="492" spans="1:10" x14ac:dyDescent="0.25">
      <c r="A492" s="2" t="s">
        <v>37</v>
      </c>
      <c r="B492" s="2">
        <v>44135</v>
      </c>
      <c r="C492" s="3">
        <v>954</v>
      </c>
      <c r="D492" t="str">
        <f>INDEX(Table4[],MATCH(Table1[[#This Row],[CLID]],Table4[CLID MID],0),2)</f>
        <v>GEO1001</v>
      </c>
      <c r="E492" t="str">
        <f>INDEX(Table7[[GEO ID]:[GEO NAME]],MATCH(Table1[[#This Row],[GEO ID]],Table7[GEO ID],0),2)</f>
        <v>NAM</v>
      </c>
      <c r="F492" t="str">
        <f>"Q"&amp;ROUNDUP(MONTH(Table1[[#This Row],[Date]])/3,0)&amp;" "&amp;YEAR(Table1[[#This Row],[Date]])</f>
        <v>Q4 2020</v>
      </c>
      <c r="J492" s="2"/>
    </row>
    <row r="493" spans="1:10" x14ac:dyDescent="0.25">
      <c r="A493" s="2" t="s">
        <v>37</v>
      </c>
      <c r="B493" s="2">
        <v>44165</v>
      </c>
      <c r="C493" s="3">
        <v>1086</v>
      </c>
      <c r="D493" t="str">
        <f>INDEX(Table4[],MATCH(Table1[[#This Row],[CLID]],Table4[CLID MID],0),2)</f>
        <v>GEO1001</v>
      </c>
      <c r="E493" t="str">
        <f>INDEX(Table7[[GEO ID]:[GEO NAME]],MATCH(Table1[[#This Row],[GEO ID]],Table7[GEO ID],0),2)</f>
        <v>NAM</v>
      </c>
      <c r="F493" t="str">
        <f>"Q"&amp;ROUNDUP(MONTH(Table1[[#This Row],[Date]])/3,0)&amp;" "&amp;YEAR(Table1[[#This Row],[Date]])</f>
        <v>Q4 2020</v>
      </c>
      <c r="J493" s="2"/>
    </row>
    <row r="494" spans="1:10" x14ac:dyDescent="0.25">
      <c r="A494" s="2" t="s">
        <v>37</v>
      </c>
      <c r="B494" s="2">
        <v>44196</v>
      </c>
      <c r="C494" s="3">
        <v>1091</v>
      </c>
      <c r="D494" t="str">
        <f>INDEX(Table4[],MATCH(Table1[[#This Row],[CLID]],Table4[CLID MID],0),2)</f>
        <v>GEO1001</v>
      </c>
      <c r="E494" t="str">
        <f>INDEX(Table7[[GEO ID]:[GEO NAME]],MATCH(Table1[[#This Row],[GEO ID]],Table7[GEO ID],0),2)</f>
        <v>NAM</v>
      </c>
      <c r="F494" t="str">
        <f>"Q"&amp;ROUNDUP(MONTH(Table1[[#This Row],[Date]])/3,0)&amp;" "&amp;YEAR(Table1[[#This Row],[Date]])</f>
        <v>Q4 2020</v>
      </c>
      <c r="J494" s="2"/>
    </row>
    <row r="495" spans="1:10" x14ac:dyDescent="0.25">
      <c r="A495" s="2" t="s">
        <v>37</v>
      </c>
      <c r="B495" s="2">
        <v>44316</v>
      </c>
      <c r="C495" s="3">
        <v>1614</v>
      </c>
      <c r="D495" t="str">
        <f>INDEX(Table4[],MATCH(Table1[[#This Row],[CLID]],Table4[CLID MID],0),2)</f>
        <v>GEO1001</v>
      </c>
      <c r="E495" t="str">
        <f>INDEX(Table7[[GEO ID]:[GEO NAME]],MATCH(Table1[[#This Row],[GEO ID]],Table7[GEO ID],0),2)</f>
        <v>NAM</v>
      </c>
      <c r="F495" t="str">
        <f>"Q"&amp;ROUNDUP(MONTH(Table1[[#This Row],[Date]])/3,0)&amp;" "&amp;YEAR(Table1[[#This Row],[Date]])</f>
        <v>Q2 2021</v>
      </c>
      <c r="J495" s="2"/>
    </row>
    <row r="496" spans="1:10" x14ac:dyDescent="0.25">
      <c r="A496" s="2" t="s">
        <v>37</v>
      </c>
      <c r="B496" s="2">
        <v>44286</v>
      </c>
      <c r="C496" s="3">
        <v>1426</v>
      </c>
      <c r="D496" t="str">
        <f>INDEX(Table4[],MATCH(Table1[[#This Row],[CLID]],Table4[CLID MID],0),2)</f>
        <v>GEO1001</v>
      </c>
      <c r="E496" t="str">
        <f>INDEX(Table7[[GEO ID]:[GEO NAME]],MATCH(Table1[[#This Row],[GEO ID]],Table7[GEO ID],0),2)</f>
        <v>NAM</v>
      </c>
      <c r="F496" t="str">
        <f>"Q"&amp;ROUNDUP(MONTH(Table1[[#This Row],[Date]])/3,0)&amp;" "&amp;YEAR(Table1[[#This Row],[Date]])</f>
        <v>Q1 2021</v>
      </c>
      <c r="J496" s="2"/>
    </row>
    <row r="497" spans="1:10" x14ac:dyDescent="0.25">
      <c r="A497" s="2" t="s">
        <v>37</v>
      </c>
      <c r="B497" s="2">
        <v>44255</v>
      </c>
      <c r="C497" s="3">
        <v>1220</v>
      </c>
      <c r="D497" t="str">
        <f>INDEX(Table4[],MATCH(Table1[[#This Row],[CLID]],Table4[CLID MID],0),2)</f>
        <v>GEO1001</v>
      </c>
      <c r="E497" t="str">
        <f>INDEX(Table7[[GEO ID]:[GEO NAME]],MATCH(Table1[[#This Row],[GEO ID]],Table7[GEO ID],0),2)</f>
        <v>NAM</v>
      </c>
      <c r="F497" t="str">
        <f>"Q"&amp;ROUNDUP(MONTH(Table1[[#This Row],[Date]])/3,0)&amp;" "&amp;YEAR(Table1[[#This Row],[Date]])</f>
        <v>Q1 2021</v>
      </c>
      <c r="J497" s="2"/>
    </row>
    <row r="498" spans="1:10" x14ac:dyDescent="0.25">
      <c r="A498" s="2" t="s">
        <v>37</v>
      </c>
      <c r="B498" s="2">
        <v>44227</v>
      </c>
      <c r="C498" s="3">
        <v>1113</v>
      </c>
      <c r="D498" t="str">
        <f>INDEX(Table4[],MATCH(Table1[[#This Row],[CLID]],Table4[CLID MID],0),2)</f>
        <v>GEO1001</v>
      </c>
      <c r="E498" t="str">
        <f>INDEX(Table7[[GEO ID]:[GEO NAME]],MATCH(Table1[[#This Row],[GEO ID]],Table7[GEO ID],0),2)</f>
        <v>NAM</v>
      </c>
      <c r="F498" t="str">
        <f>"Q"&amp;ROUNDUP(MONTH(Table1[[#This Row],[Date]])/3,0)&amp;" "&amp;YEAR(Table1[[#This Row],[Date]])</f>
        <v>Q1 2021</v>
      </c>
      <c r="J498" s="2"/>
    </row>
    <row r="499" spans="1:10" x14ac:dyDescent="0.25">
      <c r="A499" s="2" t="s">
        <v>11</v>
      </c>
      <c r="B499" s="2">
        <v>43861</v>
      </c>
      <c r="C499" s="3">
        <v>303</v>
      </c>
      <c r="D499" t="str">
        <f>INDEX(Table4[],MATCH(Table1[[#This Row],[CLID]],Table4[CLID MID],0),2)</f>
        <v>GEO1004</v>
      </c>
      <c r="E499" t="str">
        <f>INDEX(Table7[[GEO ID]:[GEO NAME]],MATCH(Table1[[#This Row],[GEO ID]],Table7[GEO ID],0),2)</f>
        <v>LATAM</v>
      </c>
      <c r="F499" t="str">
        <f>"Q"&amp;ROUNDUP(MONTH(Table1[[#This Row],[Date]])/3,0)&amp;" "&amp;YEAR(Table1[[#This Row],[Date]])</f>
        <v>Q1 2020</v>
      </c>
      <c r="J499" s="2"/>
    </row>
    <row r="500" spans="1:10" x14ac:dyDescent="0.25">
      <c r="A500" s="2" t="s">
        <v>11</v>
      </c>
      <c r="B500" s="2">
        <v>43890</v>
      </c>
      <c r="C500" s="3">
        <v>304</v>
      </c>
      <c r="D500" t="str">
        <f>INDEX(Table4[],MATCH(Table1[[#This Row],[CLID]],Table4[CLID MID],0),2)</f>
        <v>GEO1004</v>
      </c>
      <c r="E500" t="str">
        <f>INDEX(Table7[[GEO ID]:[GEO NAME]],MATCH(Table1[[#This Row],[GEO ID]],Table7[GEO ID],0),2)</f>
        <v>LATAM</v>
      </c>
      <c r="F500" t="str">
        <f>"Q"&amp;ROUNDUP(MONTH(Table1[[#This Row],[Date]])/3,0)&amp;" "&amp;YEAR(Table1[[#This Row],[Date]])</f>
        <v>Q1 2020</v>
      </c>
      <c r="J500" s="2"/>
    </row>
    <row r="501" spans="1:10" x14ac:dyDescent="0.25">
      <c r="A501" s="2" t="s">
        <v>11</v>
      </c>
      <c r="B501" s="2">
        <v>43921</v>
      </c>
      <c r="C501" s="3">
        <v>375</v>
      </c>
      <c r="D501" t="str">
        <f>INDEX(Table4[],MATCH(Table1[[#This Row],[CLID]],Table4[CLID MID],0),2)</f>
        <v>GEO1004</v>
      </c>
      <c r="E501" t="str">
        <f>INDEX(Table7[[GEO ID]:[GEO NAME]],MATCH(Table1[[#This Row],[GEO ID]],Table7[GEO ID],0),2)</f>
        <v>LATAM</v>
      </c>
      <c r="F501" t="str">
        <f>"Q"&amp;ROUNDUP(MONTH(Table1[[#This Row],[Date]])/3,0)&amp;" "&amp;YEAR(Table1[[#This Row],[Date]])</f>
        <v>Q1 2020</v>
      </c>
      <c r="J501" s="2"/>
    </row>
    <row r="502" spans="1:10" x14ac:dyDescent="0.25">
      <c r="A502" s="2" t="s">
        <v>11</v>
      </c>
      <c r="B502" s="2">
        <v>43951</v>
      </c>
      <c r="C502" s="3">
        <v>407</v>
      </c>
      <c r="D502" t="str">
        <f>INDEX(Table4[],MATCH(Table1[[#This Row],[CLID]],Table4[CLID MID],0),2)</f>
        <v>GEO1004</v>
      </c>
      <c r="E502" t="str">
        <f>INDEX(Table7[[GEO ID]:[GEO NAME]],MATCH(Table1[[#This Row],[GEO ID]],Table7[GEO ID],0),2)</f>
        <v>LATAM</v>
      </c>
      <c r="F502" t="str">
        <f>"Q"&amp;ROUNDUP(MONTH(Table1[[#This Row],[Date]])/3,0)&amp;" "&amp;YEAR(Table1[[#This Row],[Date]])</f>
        <v>Q2 2020</v>
      </c>
      <c r="J502" s="2"/>
    </row>
    <row r="503" spans="1:10" x14ac:dyDescent="0.25">
      <c r="A503" s="2" t="s">
        <v>11</v>
      </c>
      <c r="B503" s="2">
        <v>43982</v>
      </c>
      <c r="C503" s="3">
        <v>405</v>
      </c>
      <c r="D503" t="str">
        <f>INDEX(Table4[],MATCH(Table1[[#This Row],[CLID]],Table4[CLID MID],0),2)</f>
        <v>GEO1004</v>
      </c>
      <c r="E503" t="str">
        <f>INDEX(Table7[[GEO ID]:[GEO NAME]],MATCH(Table1[[#This Row],[GEO ID]],Table7[GEO ID],0),2)</f>
        <v>LATAM</v>
      </c>
      <c r="F503" t="str">
        <f>"Q"&amp;ROUNDUP(MONTH(Table1[[#This Row],[Date]])/3,0)&amp;" "&amp;YEAR(Table1[[#This Row],[Date]])</f>
        <v>Q2 2020</v>
      </c>
      <c r="J503" s="2"/>
    </row>
    <row r="504" spans="1:10" x14ac:dyDescent="0.25">
      <c r="A504" s="2" t="s">
        <v>11</v>
      </c>
      <c r="B504" s="2">
        <v>44012</v>
      </c>
      <c r="C504" s="3">
        <v>267</v>
      </c>
      <c r="D504" t="str">
        <f>INDEX(Table4[],MATCH(Table1[[#This Row],[CLID]],Table4[CLID MID],0),2)</f>
        <v>GEO1004</v>
      </c>
      <c r="E504" t="str">
        <f>INDEX(Table7[[GEO ID]:[GEO NAME]],MATCH(Table1[[#This Row],[GEO ID]],Table7[GEO ID],0),2)</f>
        <v>LATAM</v>
      </c>
      <c r="F504" t="str">
        <f>"Q"&amp;ROUNDUP(MONTH(Table1[[#This Row],[Date]])/3,0)&amp;" "&amp;YEAR(Table1[[#This Row],[Date]])</f>
        <v>Q2 2020</v>
      </c>
      <c r="J504" s="2"/>
    </row>
    <row r="505" spans="1:10" x14ac:dyDescent="0.25">
      <c r="A505" s="2" t="s">
        <v>11</v>
      </c>
      <c r="B505" s="2">
        <v>44043</v>
      </c>
      <c r="C505" s="3">
        <v>264</v>
      </c>
      <c r="D505" t="str">
        <f>INDEX(Table4[],MATCH(Table1[[#This Row],[CLID]],Table4[CLID MID],0),2)</f>
        <v>GEO1004</v>
      </c>
      <c r="E505" t="str">
        <f>INDEX(Table7[[GEO ID]:[GEO NAME]],MATCH(Table1[[#This Row],[GEO ID]],Table7[GEO ID],0),2)</f>
        <v>LATAM</v>
      </c>
      <c r="F505" t="str">
        <f>"Q"&amp;ROUNDUP(MONTH(Table1[[#This Row],[Date]])/3,0)&amp;" "&amp;YEAR(Table1[[#This Row],[Date]])</f>
        <v>Q3 2020</v>
      </c>
      <c r="J505" s="2"/>
    </row>
    <row r="506" spans="1:10" x14ac:dyDescent="0.25">
      <c r="A506" s="2" t="s">
        <v>11</v>
      </c>
      <c r="B506" s="2">
        <v>44074</v>
      </c>
      <c r="C506" s="3">
        <v>195</v>
      </c>
      <c r="D506" t="str">
        <f>INDEX(Table4[],MATCH(Table1[[#This Row],[CLID]],Table4[CLID MID],0),2)</f>
        <v>GEO1004</v>
      </c>
      <c r="E506" t="str">
        <f>INDEX(Table7[[GEO ID]:[GEO NAME]],MATCH(Table1[[#This Row],[GEO ID]],Table7[GEO ID],0),2)</f>
        <v>LATAM</v>
      </c>
      <c r="F506" t="str">
        <f>"Q"&amp;ROUNDUP(MONTH(Table1[[#This Row],[Date]])/3,0)&amp;" "&amp;YEAR(Table1[[#This Row],[Date]])</f>
        <v>Q3 2020</v>
      </c>
      <c r="J506" s="2"/>
    </row>
    <row r="507" spans="1:10" x14ac:dyDescent="0.25">
      <c r="A507" s="2" t="s">
        <v>11</v>
      </c>
      <c r="B507" s="2">
        <v>44104</v>
      </c>
      <c r="C507" s="3">
        <v>232</v>
      </c>
      <c r="D507" t="str">
        <f>INDEX(Table4[],MATCH(Table1[[#This Row],[CLID]],Table4[CLID MID],0),2)</f>
        <v>GEO1004</v>
      </c>
      <c r="E507" t="str">
        <f>INDEX(Table7[[GEO ID]:[GEO NAME]],MATCH(Table1[[#This Row],[GEO ID]],Table7[GEO ID],0),2)</f>
        <v>LATAM</v>
      </c>
      <c r="F507" t="str">
        <f>"Q"&amp;ROUNDUP(MONTH(Table1[[#This Row],[Date]])/3,0)&amp;" "&amp;YEAR(Table1[[#This Row],[Date]])</f>
        <v>Q3 2020</v>
      </c>
      <c r="J507" s="2"/>
    </row>
    <row r="508" spans="1:10" x14ac:dyDescent="0.25">
      <c r="A508" s="2" t="s">
        <v>11</v>
      </c>
      <c r="B508" s="2">
        <v>44135</v>
      </c>
      <c r="C508" s="3">
        <v>233</v>
      </c>
      <c r="D508" t="str">
        <f>INDEX(Table4[],MATCH(Table1[[#This Row],[CLID]],Table4[CLID MID],0),2)</f>
        <v>GEO1004</v>
      </c>
      <c r="E508" t="str">
        <f>INDEX(Table7[[GEO ID]:[GEO NAME]],MATCH(Table1[[#This Row],[GEO ID]],Table7[GEO ID],0),2)</f>
        <v>LATAM</v>
      </c>
      <c r="F508" t="str">
        <f>"Q"&amp;ROUNDUP(MONTH(Table1[[#This Row],[Date]])/3,0)&amp;" "&amp;YEAR(Table1[[#This Row],[Date]])</f>
        <v>Q4 2020</v>
      </c>
      <c r="J508" s="2"/>
    </row>
    <row r="509" spans="1:10" x14ac:dyDescent="0.25">
      <c r="A509" s="2" t="s">
        <v>11</v>
      </c>
      <c r="B509" s="2">
        <v>44165</v>
      </c>
      <c r="C509" s="3">
        <v>306</v>
      </c>
      <c r="D509" t="str">
        <f>INDEX(Table4[],MATCH(Table1[[#This Row],[CLID]],Table4[CLID MID],0),2)</f>
        <v>GEO1004</v>
      </c>
      <c r="E509" t="str">
        <f>INDEX(Table7[[GEO ID]:[GEO NAME]],MATCH(Table1[[#This Row],[GEO ID]],Table7[GEO ID],0),2)</f>
        <v>LATAM</v>
      </c>
      <c r="F509" t="str">
        <f>"Q"&amp;ROUNDUP(MONTH(Table1[[#This Row],[Date]])/3,0)&amp;" "&amp;YEAR(Table1[[#This Row],[Date]])</f>
        <v>Q4 2020</v>
      </c>
      <c r="J509" s="2"/>
    </row>
    <row r="510" spans="1:10" x14ac:dyDescent="0.25">
      <c r="A510" s="2" t="s">
        <v>11</v>
      </c>
      <c r="B510" s="2">
        <v>44196</v>
      </c>
      <c r="C510" s="3">
        <v>267</v>
      </c>
      <c r="D510" t="str">
        <f>INDEX(Table4[],MATCH(Table1[[#This Row],[CLID]],Table4[CLID MID],0),2)</f>
        <v>GEO1004</v>
      </c>
      <c r="E510" t="str">
        <f>INDEX(Table7[[GEO ID]:[GEO NAME]],MATCH(Table1[[#This Row],[GEO ID]],Table7[GEO ID],0),2)</f>
        <v>LATAM</v>
      </c>
      <c r="F510" t="str">
        <f>"Q"&amp;ROUNDUP(MONTH(Table1[[#This Row],[Date]])/3,0)&amp;" "&amp;YEAR(Table1[[#This Row],[Date]])</f>
        <v>Q4 2020</v>
      </c>
      <c r="J510" s="2"/>
    </row>
    <row r="511" spans="1:10" x14ac:dyDescent="0.25">
      <c r="A511" s="2" t="s">
        <v>11</v>
      </c>
      <c r="B511" s="2">
        <v>44377</v>
      </c>
      <c r="C511" s="3">
        <v>261</v>
      </c>
      <c r="D511" t="str">
        <f>INDEX(Table4[],MATCH(Table1[[#This Row],[CLID]],Table4[CLID MID],0),2)</f>
        <v>GEO1004</v>
      </c>
      <c r="E511" t="str">
        <f>INDEX(Table7[[GEO ID]:[GEO NAME]],MATCH(Table1[[#This Row],[GEO ID]],Table7[GEO ID],0),2)</f>
        <v>LATAM</v>
      </c>
      <c r="F511" t="str">
        <f>"Q"&amp;ROUNDUP(MONTH(Table1[[#This Row],[Date]])/3,0)&amp;" "&amp;YEAR(Table1[[#This Row],[Date]])</f>
        <v>Q2 2021</v>
      </c>
      <c r="J511" s="2"/>
    </row>
    <row r="512" spans="1:10" x14ac:dyDescent="0.25">
      <c r="A512" s="2" t="s">
        <v>11</v>
      </c>
      <c r="B512" s="2">
        <v>44347</v>
      </c>
      <c r="C512" s="3">
        <v>405</v>
      </c>
      <c r="D512" t="str">
        <f>INDEX(Table4[],MATCH(Table1[[#This Row],[CLID]],Table4[CLID MID],0),2)</f>
        <v>GEO1004</v>
      </c>
      <c r="E512" t="str">
        <f>INDEX(Table7[[GEO ID]:[GEO NAME]],MATCH(Table1[[#This Row],[GEO ID]],Table7[GEO ID],0),2)</f>
        <v>LATAM</v>
      </c>
      <c r="F512" t="str">
        <f>"Q"&amp;ROUNDUP(MONTH(Table1[[#This Row],[Date]])/3,0)&amp;" "&amp;YEAR(Table1[[#This Row],[Date]])</f>
        <v>Q2 2021</v>
      </c>
      <c r="J512" s="2"/>
    </row>
    <row r="513" spans="1:10" x14ac:dyDescent="0.25">
      <c r="A513" s="2" t="s">
        <v>11</v>
      </c>
      <c r="B513" s="2">
        <v>44316</v>
      </c>
      <c r="C513" s="3">
        <v>422</v>
      </c>
      <c r="D513" t="str">
        <f>INDEX(Table4[],MATCH(Table1[[#This Row],[CLID]],Table4[CLID MID],0),2)</f>
        <v>GEO1004</v>
      </c>
      <c r="E513" t="str">
        <f>INDEX(Table7[[GEO ID]:[GEO NAME]],MATCH(Table1[[#This Row],[GEO ID]],Table7[GEO ID],0),2)</f>
        <v>LATAM</v>
      </c>
      <c r="F513" t="str">
        <f>"Q"&amp;ROUNDUP(MONTH(Table1[[#This Row],[Date]])/3,0)&amp;" "&amp;YEAR(Table1[[#This Row],[Date]])</f>
        <v>Q2 2021</v>
      </c>
      <c r="J513" s="2"/>
    </row>
    <row r="514" spans="1:10" x14ac:dyDescent="0.25">
      <c r="A514" s="2" t="s">
        <v>11</v>
      </c>
      <c r="B514" s="2">
        <v>44286</v>
      </c>
      <c r="C514" s="3">
        <v>390</v>
      </c>
      <c r="D514" t="str">
        <f>INDEX(Table4[],MATCH(Table1[[#This Row],[CLID]],Table4[CLID MID],0),2)</f>
        <v>GEO1004</v>
      </c>
      <c r="E514" t="str">
        <f>INDEX(Table7[[GEO ID]:[GEO NAME]],MATCH(Table1[[#This Row],[GEO ID]],Table7[GEO ID],0),2)</f>
        <v>LATAM</v>
      </c>
      <c r="F514" t="str">
        <f>"Q"&amp;ROUNDUP(MONTH(Table1[[#This Row],[Date]])/3,0)&amp;" "&amp;YEAR(Table1[[#This Row],[Date]])</f>
        <v>Q1 2021</v>
      </c>
      <c r="J514" s="2"/>
    </row>
    <row r="515" spans="1:10" x14ac:dyDescent="0.25">
      <c r="A515" s="2" t="s">
        <v>11</v>
      </c>
      <c r="B515" s="2">
        <v>44255</v>
      </c>
      <c r="C515" s="3">
        <v>304</v>
      </c>
      <c r="D515" t="str">
        <f>INDEX(Table4[],MATCH(Table1[[#This Row],[CLID]],Table4[CLID MID],0),2)</f>
        <v>GEO1004</v>
      </c>
      <c r="E515" t="str">
        <f>INDEX(Table7[[GEO ID]:[GEO NAME]],MATCH(Table1[[#This Row],[GEO ID]],Table7[GEO ID],0),2)</f>
        <v>LATAM</v>
      </c>
      <c r="F515" t="str">
        <f>"Q"&amp;ROUNDUP(MONTH(Table1[[#This Row],[Date]])/3,0)&amp;" "&amp;YEAR(Table1[[#This Row],[Date]])</f>
        <v>Q1 2021</v>
      </c>
      <c r="J515" s="2"/>
    </row>
    <row r="516" spans="1:10" x14ac:dyDescent="0.25">
      <c r="A516" s="2" t="s">
        <v>11</v>
      </c>
      <c r="B516" s="2">
        <v>44227</v>
      </c>
      <c r="C516" s="3">
        <v>302</v>
      </c>
      <c r="D516" t="str">
        <f>INDEX(Table4[],MATCH(Table1[[#This Row],[CLID]],Table4[CLID MID],0),2)</f>
        <v>GEO1004</v>
      </c>
      <c r="E516" t="str">
        <f>INDEX(Table7[[GEO ID]:[GEO NAME]],MATCH(Table1[[#This Row],[GEO ID]],Table7[GEO ID],0),2)</f>
        <v>LATAM</v>
      </c>
      <c r="F516" t="str">
        <f>"Q"&amp;ROUNDUP(MONTH(Table1[[#This Row],[Date]])/3,0)&amp;" "&amp;YEAR(Table1[[#This Row],[Date]])</f>
        <v>Q1 2021</v>
      </c>
      <c r="J516" s="2"/>
    </row>
    <row r="517" spans="1:10" x14ac:dyDescent="0.25">
      <c r="A517" s="2" t="s">
        <v>7</v>
      </c>
      <c r="B517" s="2">
        <v>43861</v>
      </c>
      <c r="C517" s="3">
        <v>30584</v>
      </c>
      <c r="D517" t="str">
        <f>INDEX(Table4[],MATCH(Table1[[#This Row],[CLID]],Table4[CLID MID],0),2)</f>
        <v>GEO1001</v>
      </c>
      <c r="E517" t="str">
        <f>INDEX(Table7[[GEO ID]:[GEO NAME]],MATCH(Table1[[#This Row],[GEO ID]],Table7[GEO ID],0),2)</f>
        <v>NAM</v>
      </c>
      <c r="F517" t="str">
        <f>"Q"&amp;ROUNDUP(MONTH(Table1[[#This Row],[Date]])/3,0)&amp;" "&amp;YEAR(Table1[[#This Row],[Date]])</f>
        <v>Q1 2020</v>
      </c>
      <c r="J517" s="2"/>
    </row>
    <row r="518" spans="1:10" x14ac:dyDescent="0.25">
      <c r="A518" s="2" t="s">
        <v>7</v>
      </c>
      <c r="B518" s="2">
        <v>43890</v>
      </c>
      <c r="C518" s="3">
        <v>27186</v>
      </c>
      <c r="D518" t="str">
        <f>INDEX(Table4[],MATCH(Table1[[#This Row],[CLID]],Table4[CLID MID],0),2)</f>
        <v>GEO1001</v>
      </c>
      <c r="E518" t="str">
        <f>INDEX(Table7[[GEO ID]:[GEO NAME]],MATCH(Table1[[#This Row],[GEO ID]],Table7[GEO ID],0),2)</f>
        <v>NAM</v>
      </c>
      <c r="F518" t="str">
        <f>"Q"&amp;ROUNDUP(MONTH(Table1[[#This Row],[Date]])/3,0)&amp;" "&amp;YEAR(Table1[[#This Row],[Date]])</f>
        <v>Q1 2020</v>
      </c>
      <c r="J518" s="2"/>
    </row>
    <row r="519" spans="1:10" x14ac:dyDescent="0.25">
      <c r="A519" s="2" t="s">
        <v>7</v>
      </c>
      <c r="B519" s="2">
        <v>43921</v>
      </c>
      <c r="C519" s="3">
        <v>37383</v>
      </c>
      <c r="D519" t="str">
        <f>INDEX(Table4[],MATCH(Table1[[#This Row],[CLID]],Table4[CLID MID],0),2)</f>
        <v>GEO1001</v>
      </c>
      <c r="E519" t="str">
        <f>INDEX(Table7[[GEO ID]:[GEO NAME]],MATCH(Table1[[#This Row],[GEO ID]],Table7[GEO ID],0),2)</f>
        <v>NAM</v>
      </c>
      <c r="F519" t="str">
        <f>"Q"&amp;ROUNDUP(MONTH(Table1[[#This Row],[Date]])/3,0)&amp;" "&amp;YEAR(Table1[[#This Row],[Date]])</f>
        <v>Q1 2020</v>
      </c>
      <c r="J519" s="2"/>
    </row>
    <row r="520" spans="1:10" x14ac:dyDescent="0.25">
      <c r="A520" s="2" t="s">
        <v>7</v>
      </c>
      <c r="B520" s="2">
        <v>43951</v>
      </c>
      <c r="C520" s="3">
        <v>37379</v>
      </c>
      <c r="D520" t="str">
        <f>INDEX(Table4[],MATCH(Table1[[#This Row],[CLID]],Table4[CLID MID],0),2)</f>
        <v>GEO1001</v>
      </c>
      <c r="E520" t="str">
        <f>INDEX(Table7[[GEO ID]:[GEO NAME]],MATCH(Table1[[#This Row],[GEO ID]],Table7[GEO ID],0),2)</f>
        <v>NAM</v>
      </c>
      <c r="F520" t="str">
        <f>"Q"&amp;ROUNDUP(MONTH(Table1[[#This Row],[Date]])/3,0)&amp;" "&amp;YEAR(Table1[[#This Row],[Date]])</f>
        <v>Q2 2020</v>
      </c>
      <c r="J520" s="2"/>
    </row>
    <row r="521" spans="1:10" x14ac:dyDescent="0.25">
      <c r="A521" s="2" t="s">
        <v>7</v>
      </c>
      <c r="B521" s="2">
        <v>43982</v>
      </c>
      <c r="C521" s="3">
        <v>40779</v>
      </c>
      <c r="D521" t="str">
        <f>INDEX(Table4[],MATCH(Table1[[#This Row],[CLID]],Table4[CLID MID],0),2)</f>
        <v>GEO1001</v>
      </c>
      <c r="E521" t="str">
        <f>INDEX(Table7[[GEO ID]:[GEO NAME]],MATCH(Table1[[#This Row],[GEO ID]],Table7[GEO ID],0),2)</f>
        <v>NAM</v>
      </c>
      <c r="F521" t="str">
        <f>"Q"&amp;ROUNDUP(MONTH(Table1[[#This Row],[Date]])/3,0)&amp;" "&amp;YEAR(Table1[[#This Row],[Date]])</f>
        <v>Q2 2020</v>
      </c>
      <c r="J521" s="2"/>
    </row>
    <row r="522" spans="1:10" x14ac:dyDescent="0.25">
      <c r="A522" s="2" t="s">
        <v>7</v>
      </c>
      <c r="B522" s="2">
        <v>44012</v>
      </c>
      <c r="C522" s="3">
        <v>23788</v>
      </c>
      <c r="D522" t="str">
        <f>INDEX(Table4[],MATCH(Table1[[#This Row],[CLID]],Table4[CLID MID],0),2)</f>
        <v>GEO1001</v>
      </c>
      <c r="E522" t="str">
        <f>INDEX(Table7[[GEO ID]:[GEO NAME]],MATCH(Table1[[#This Row],[GEO ID]],Table7[GEO ID],0),2)</f>
        <v>NAM</v>
      </c>
      <c r="F522" t="str">
        <f>"Q"&amp;ROUNDUP(MONTH(Table1[[#This Row],[Date]])/3,0)&amp;" "&amp;YEAR(Table1[[#This Row],[Date]])</f>
        <v>Q2 2020</v>
      </c>
      <c r="J522" s="2"/>
    </row>
    <row r="523" spans="1:10" x14ac:dyDescent="0.25">
      <c r="A523" s="2" t="s">
        <v>7</v>
      </c>
      <c r="B523" s="2">
        <v>44043</v>
      </c>
      <c r="C523" s="3">
        <v>27188</v>
      </c>
      <c r="D523" t="str">
        <f>INDEX(Table4[],MATCH(Table1[[#This Row],[CLID]],Table4[CLID MID],0),2)</f>
        <v>GEO1001</v>
      </c>
      <c r="E523" t="str">
        <f>INDEX(Table7[[GEO ID]:[GEO NAME]],MATCH(Table1[[#This Row],[GEO ID]],Table7[GEO ID],0),2)</f>
        <v>NAM</v>
      </c>
      <c r="F523" t="str">
        <f>"Q"&amp;ROUNDUP(MONTH(Table1[[#This Row],[Date]])/3,0)&amp;" "&amp;YEAR(Table1[[#This Row],[Date]])</f>
        <v>Q3 2020</v>
      </c>
      <c r="J523" s="2"/>
    </row>
    <row r="524" spans="1:10" x14ac:dyDescent="0.25">
      <c r="A524" s="2" t="s">
        <v>7</v>
      </c>
      <c r="B524" s="2">
        <v>44074</v>
      </c>
      <c r="C524" s="3">
        <v>16996</v>
      </c>
      <c r="D524" t="str">
        <f>INDEX(Table4[],MATCH(Table1[[#This Row],[CLID]],Table4[CLID MID],0),2)</f>
        <v>GEO1001</v>
      </c>
      <c r="E524" t="str">
        <f>INDEX(Table7[[GEO ID]:[GEO NAME]],MATCH(Table1[[#This Row],[GEO ID]],Table7[GEO ID],0),2)</f>
        <v>NAM</v>
      </c>
      <c r="F524" t="str">
        <f>"Q"&amp;ROUNDUP(MONTH(Table1[[#This Row],[Date]])/3,0)&amp;" "&amp;YEAR(Table1[[#This Row],[Date]])</f>
        <v>Q3 2020</v>
      </c>
      <c r="J524" s="2"/>
    </row>
    <row r="525" spans="1:10" x14ac:dyDescent="0.25">
      <c r="A525" s="2" t="s">
        <v>7</v>
      </c>
      <c r="B525" s="2">
        <v>44104</v>
      </c>
      <c r="C525" s="3">
        <v>23792</v>
      </c>
      <c r="D525" t="str">
        <f>INDEX(Table4[],MATCH(Table1[[#This Row],[CLID]],Table4[CLID MID],0),2)</f>
        <v>GEO1001</v>
      </c>
      <c r="E525" t="str">
        <f>INDEX(Table7[[GEO ID]:[GEO NAME]],MATCH(Table1[[#This Row],[GEO ID]],Table7[GEO ID],0),2)</f>
        <v>NAM</v>
      </c>
      <c r="F525" t="str">
        <f>"Q"&amp;ROUNDUP(MONTH(Table1[[#This Row],[Date]])/3,0)&amp;" "&amp;YEAR(Table1[[#This Row],[Date]])</f>
        <v>Q3 2020</v>
      </c>
      <c r="J525" s="2"/>
    </row>
    <row r="526" spans="1:10" x14ac:dyDescent="0.25">
      <c r="A526" s="2" t="s">
        <v>7</v>
      </c>
      <c r="B526" s="2">
        <v>44135</v>
      </c>
      <c r="C526" s="3">
        <v>20390</v>
      </c>
      <c r="D526" t="str">
        <f>INDEX(Table4[],MATCH(Table1[[#This Row],[CLID]],Table4[CLID MID],0),2)</f>
        <v>GEO1001</v>
      </c>
      <c r="E526" t="str">
        <f>INDEX(Table7[[GEO ID]:[GEO NAME]],MATCH(Table1[[#This Row],[GEO ID]],Table7[GEO ID],0),2)</f>
        <v>NAM</v>
      </c>
      <c r="F526" t="str">
        <f>"Q"&amp;ROUNDUP(MONTH(Table1[[#This Row],[Date]])/3,0)&amp;" "&amp;YEAR(Table1[[#This Row],[Date]])</f>
        <v>Q4 2020</v>
      </c>
      <c r="J526" s="2"/>
    </row>
    <row r="527" spans="1:10" x14ac:dyDescent="0.25">
      <c r="A527" s="2" t="s">
        <v>7</v>
      </c>
      <c r="B527" s="2">
        <v>44165</v>
      </c>
      <c r="C527" s="3">
        <v>30586</v>
      </c>
      <c r="D527" t="str">
        <f>INDEX(Table4[],MATCH(Table1[[#This Row],[CLID]],Table4[CLID MID],0),2)</f>
        <v>GEO1001</v>
      </c>
      <c r="E527" t="str">
        <f>INDEX(Table7[[GEO ID]:[GEO NAME]],MATCH(Table1[[#This Row],[GEO ID]],Table7[GEO ID],0),2)</f>
        <v>NAM</v>
      </c>
      <c r="F527" t="str">
        <f>"Q"&amp;ROUNDUP(MONTH(Table1[[#This Row],[Date]])/3,0)&amp;" "&amp;YEAR(Table1[[#This Row],[Date]])</f>
        <v>Q4 2020</v>
      </c>
      <c r="J527" s="2"/>
    </row>
    <row r="528" spans="1:10" x14ac:dyDescent="0.25">
      <c r="A528" s="2" t="s">
        <v>7</v>
      </c>
      <c r="B528" s="2">
        <v>44196</v>
      </c>
      <c r="C528" s="3">
        <v>23787</v>
      </c>
      <c r="D528" t="str">
        <f>INDEX(Table4[],MATCH(Table1[[#This Row],[CLID]],Table4[CLID MID],0),2)</f>
        <v>GEO1001</v>
      </c>
      <c r="E528" t="str">
        <f>INDEX(Table7[[GEO ID]:[GEO NAME]],MATCH(Table1[[#This Row],[GEO ID]],Table7[GEO ID],0),2)</f>
        <v>NAM</v>
      </c>
      <c r="F528" t="str">
        <f>"Q"&amp;ROUNDUP(MONTH(Table1[[#This Row],[Date]])/3,0)&amp;" "&amp;YEAR(Table1[[#This Row],[Date]])</f>
        <v>Q4 2020</v>
      </c>
      <c r="J528" s="2"/>
    </row>
    <row r="529" spans="1:10" x14ac:dyDescent="0.25">
      <c r="A529" s="2" t="s">
        <v>7</v>
      </c>
      <c r="B529" s="2">
        <v>44377</v>
      </c>
      <c r="C529" s="3">
        <v>24737</v>
      </c>
      <c r="D529" t="str">
        <f>INDEX(Table4[],MATCH(Table1[[#This Row],[CLID]],Table4[CLID MID],0),2)</f>
        <v>GEO1001</v>
      </c>
      <c r="E529" t="str">
        <f>INDEX(Table7[[GEO ID]:[GEO NAME]],MATCH(Table1[[#This Row],[GEO ID]],Table7[GEO ID],0),2)</f>
        <v>NAM</v>
      </c>
      <c r="F529" t="str">
        <f>"Q"&amp;ROUNDUP(MONTH(Table1[[#This Row],[Date]])/3,0)&amp;" "&amp;YEAR(Table1[[#This Row],[Date]])</f>
        <v>Q2 2021</v>
      </c>
      <c r="J529" s="2"/>
    </row>
    <row r="530" spans="1:10" x14ac:dyDescent="0.25">
      <c r="A530" s="2" t="s">
        <v>7</v>
      </c>
      <c r="B530" s="2">
        <v>44347</v>
      </c>
      <c r="C530" s="3">
        <v>41598</v>
      </c>
      <c r="D530" t="str">
        <f>INDEX(Table4[],MATCH(Table1[[#This Row],[CLID]],Table4[CLID MID],0),2)</f>
        <v>GEO1001</v>
      </c>
      <c r="E530" t="str">
        <f>INDEX(Table7[[GEO ID]:[GEO NAME]],MATCH(Table1[[#This Row],[GEO ID]],Table7[GEO ID],0),2)</f>
        <v>NAM</v>
      </c>
      <c r="F530" t="str">
        <f>"Q"&amp;ROUNDUP(MONTH(Table1[[#This Row],[Date]])/3,0)&amp;" "&amp;YEAR(Table1[[#This Row],[Date]])</f>
        <v>Q2 2021</v>
      </c>
      <c r="J530" s="2"/>
    </row>
    <row r="531" spans="1:10" x14ac:dyDescent="0.25">
      <c r="A531" s="2" t="s">
        <v>7</v>
      </c>
      <c r="B531" s="2">
        <v>44316</v>
      </c>
      <c r="C531" s="3">
        <v>38878</v>
      </c>
      <c r="D531" t="str">
        <f>INDEX(Table4[],MATCH(Table1[[#This Row],[CLID]],Table4[CLID MID],0),2)</f>
        <v>GEO1001</v>
      </c>
      <c r="E531" t="str">
        <f>INDEX(Table7[[GEO ID]:[GEO NAME]],MATCH(Table1[[#This Row],[GEO ID]],Table7[GEO ID],0),2)</f>
        <v>NAM</v>
      </c>
      <c r="F531" t="str">
        <f>"Q"&amp;ROUNDUP(MONTH(Table1[[#This Row],[Date]])/3,0)&amp;" "&amp;YEAR(Table1[[#This Row],[Date]])</f>
        <v>Q2 2021</v>
      </c>
      <c r="J531" s="2"/>
    </row>
    <row r="532" spans="1:10" x14ac:dyDescent="0.25">
      <c r="A532" s="2" t="s">
        <v>7</v>
      </c>
      <c r="B532" s="2">
        <v>44286</v>
      </c>
      <c r="C532" s="3">
        <v>39253</v>
      </c>
      <c r="D532" t="str">
        <f>INDEX(Table4[],MATCH(Table1[[#This Row],[CLID]],Table4[CLID MID],0),2)</f>
        <v>GEO1001</v>
      </c>
      <c r="E532" t="str">
        <f>INDEX(Table7[[GEO ID]:[GEO NAME]],MATCH(Table1[[#This Row],[GEO ID]],Table7[GEO ID],0),2)</f>
        <v>NAM</v>
      </c>
      <c r="F532" t="str">
        <f>"Q"&amp;ROUNDUP(MONTH(Table1[[#This Row],[Date]])/3,0)&amp;" "&amp;YEAR(Table1[[#This Row],[Date]])</f>
        <v>Q1 2021</v>
      </c>
      <c r="J532" s="2"/>
    </row>
    <row r="533" spans="1:10" x14ac:dyDescent="0.25">
      <c r="A533" s="2" t="s">
        <v>7</v>
      </c>
      <c r="B533" s="2">
        <v>44255</v>
      </c>
      <c r="C533" s="3">
        <v>27048</v>
      </c>
      <c r="D533" t="str">
        <f>INDEX(Table4[],MATCH(Table1[[#This Row],[CLID]],Table4[CLID MID],0),2)</f>
        <v>GEO1001</v>
      </c>
      <c r="E533" t="str">
        <f>INDEX(Table7[[GEO ID]:[GEO NAME]],MATCH(Table1[[#This Row],[GEO ID]],Table7[GEO ID],0),2)</f>
        <v>NAM</v>
      </c>
      <c r="F533" t="str">
        <f>"Q"&amp;ROUNDUP(MONTH(Table1[[#This Row],[Date]])/3,0)&amp;" "&amp;YEAR(Table1[[#This Row],[Date]])</f>
        <v>Q1 2021</v>
      </c>
      <c r="J533" s="2"/>
    </row>
    <row r="534" spans="1:10" x14ac:dyDescent="0.25">
      <c r="A534" s="2" t="s">
        <v>7</v>
      </c>
      <c r="B534" s="2">
        <v>44227</v>
      </c>
      <c r="C534" s="3">
        <v>32111</v>
      </c>
      <c r="D534" t="str">
        <f>INDEX(Table4[],MATCH(Table1[[#This Row],[CLID]],Table4[CLID MID],0),2)</f>
        <v>GEO1001</v>
      </c>
      <c r="E534" t="str">
        <f>INDEX(Table7[[GEO ID]:[GEO NAME]],MATCH(Table1[[#This Row],[GEO ID]],Table7[GEO ID],0),2)</f>
        <v>NAM</v>
      </c>
      <c r="F534" t="str">
        <f>"Q"&amp;ROUNDUP(MONTH(Table1[[#This Row],[Date]])/3,0)&amp;" "&amp;YEAR(Table1[[#This Row],[Date]])</f>
        <v>Q1 2021</v>
      </c>
      <c r="J534" s="2"/>
    </row>
    <row r="535" spans="1:10" x14ac:dyDescent="0.25">
      <c r="A535" s="2" t="s">
        <v>31</v>
      </c>
      <c r="B535" s="2">
        <v>43861</v>
      </c>
      <c r="C535" s="3">
        <v>866</v>
      </c>
      <c r="D535" t="str">
        <f>INDEX(Table4[],MATCH(Table1[[#This Row],[CLID]],Table4[CLID MID],0),2)</f>
        <v>GEO1003</v>
      </c>
      <c r="E535" t="str">
        <f>INDEX(Table7[[GEO ID]:[GEO NAME]],MATCH(Table1[[#This Row],[GEO ID]],Table7[GEO ID],0),2)</f>
        <v>EMEA</v>
      </c>
      <c r="F535" t="str">
        <f>"Q"&amp;ROUNDUP(MONTH(Table1[[#This Row],[Date]])/3,0)&amp;" "&amp;YEAR(Table1[[#This Row],[Date]])</f>
        <v>Q1 2020</v>
      </c>
      <c r="J535" s="2"/>
    </row>
    <row r="536" spans="1:10" x14ac:dyDescent="0.25">
      <c r="A536" s="2" t="s">
        <v>31</v>
      </c>
      <c r="B536" s="2">
        <v>43890</v>
      </c>
      <c r="C536" s="3">
        <v>1101</v>
      </c>
      <c r="D536" t="str">
        <f>INDEX(Table4[],MATCH(Table1[[#This Row],[CLID]],Table4[CLID MID],0),2)</f>
        <v>GEO1003</v>
      </c>
      <c r="E536" t="str">
        <f>INDEX(Table7[[GEO ID]:[GEO NAME]],MATCH(Table1[[#This Row],[GEO ID]],Table7[GEO ID],0),2)</f>
        <v>EMEA</v>
      </c>
      <c r="F536" t="str">
        <f>"Q"&amp;ROUNDUP(MONTH(Table1[[#This Row],[Date]])/3,0)&amp;" "&amp;YEAR(Table1[[#This Row],[Date]])</f>
        <v>Q1 2020</v>
      </c>
      <c r="J536" s="2"/>
    </row>
    <row r="537" spans="1:10" x14ac:dyDescent="0.25">
      <c r="A537" s="2" t="s">
        <v>31</v>
      </c>
      <c r="B537" s="2">
        <v>43921</v>
      </c>
      <c r="C537" s="3">
        <v>1103</v>
      </c>
      <c r="D537" t="str">
        <f>INDEX(Table4[],MATCH(Table1[[#This Row],[CLID]],Table4[CLID MID],0),2)</f>
        <v>GEO1003</v>
      </c>
      <c r="E537" t="str">
        <f>INDEX(Table7[[GEO ID]:[GEO NAME]],MATCH(Table1[[#This Row],[GEO ID]],Table7[GEO ID],0),2)</f>
        <v>EMEA</v>
      </c>
      <c r="F537" t="str">
        <f>"Q"&amp;ROUNDUP(MONTH(Table1[[#This Row],[Date]])/3,0)&amp;" "&amp;YEAR(Table1[[#This Row],[Date]])</f>
        <v>Q1 2020</v>
      </c>
      <c r="J537" s="2"/>
    </row>
    <row r="538" spans="1:10" x14ac:dyDescent="0.25">
      <c r="A538" s="2" t="s">
        <v>31</v>
      </c>
      <c r="B538" s="2">
        <v>43951</v>
      </c>
      <c r="C538" s="3">
        <v>1447</v>
      </c>
      <c r="D538" t="str">
        <f>INDEX(Table4[],MATCH(Table1[[#This Row],[CLID]],Table4[CLID MID],0),2)</f>
        <v>GEO1003</v>
      </c>
      <c r="E538" t="str">
        <f>INDEX(Table7[[GEO ID]:[GEO NAME]],MATCH(Table1[[#This Row],[GEO ID]],Table7[GEO ID],0),2)</f>
        <v>EMEA</v>
      </c>
      <c r="F538" t="str">
        <f>"Q"&amp;ROUNDUP(MONTH(Table1[[#This Row],[Date]])/3,0)&amp;" "&amp;YEAR(Table1[[#This Row],[Date]])</f>
        <v>Q2 2020</v>
      </c>
      <c r="J538" s="2"/>
    </row>
    <row r="539" spans="1:10" x14ac:dyDescent="0.25">
      <c r="A539" s="2" t="s">
        <v>31</v>
      </c>
      <c r="B539" s="2">
        <v>43982</v>
      </c>
      <c r="C539" s="3">
        <v>1213</v>
      </c>
      <c r="D539" t="str">
        <f>INDEX(Table4[],MATCH(Table1[[#This Row],[CLID]],Table4[CLID MID],0),2)</f>
        <v>GEO1003</v>
      </c>
      <c r="E539" t="str">
        <f>INDEX(Table7[[GEO ID]:[GEO NAME]],MATCH(Table1[[#This Row],[GEO ID]],Table7[GEO ID],0),2)</f>
        <v>EMEA</v>
      </c>
      <c r="F539" t="str">
        <f>"Q"&amp;ROUNDUP(MONTH(Table1[[#This Row],[Date]])/3,0)&amp;" "&amp;YEAR(Table1[[#This Row],[Date]])</f>
        <v>Q2 2020</v>
      </c>
      <c r="J539" s="2"/>
    </row>
    <row r="540" spans="1:10" x14ac:dyDescent="0.25">
      <c r="A540" s="2" t="s">
        <v>31</v>
      </c>
      <c r="B540" s="2">
        <v>44012</v>
      </c>
      <c r="C540" s="3">
        <v>988</v>
      </c>
      <c r="D540" t="str">
        <f>INDEX(Table4[],MATCH(Table1[[#This Row],[CLID]],Table4[CLID MID],0),2)</f>
        <v>GEO1003</v>
      </c>
      <c r="E540" t="str">
        <f>INDEX(Table7[[GEO ID]:[GEO NAME]],MATCH(Table1[[#This Row],[GEO ID]],Table7[GEO ID],0),2)</f>
        <v>EMEA</v>
      </c>
      <c r="F540" t="str">
        <f>"Q"&amp;ROUNDUP(MONTH(Table1[[#This Row],[Date]])/3,0)&amp;" "&amp;YEAR(Table1[[#This Row],[Date]])</f>
        <v>Q2 2020</v>
      </c>
      <c r="J540" s="2"/>
    </row>
    <row r="541" spans="1:10" x14ac:dyDescent="0.25">
      <c r="A541" s="2" t="s">
        <v>31</v>
      </c>
      <c r="B541" s="2">
        <v>44043</v>
      </c>
      <c r="C541" s="3">
        <v>752</v>
      </c>
      <c r="D541" t="str">
        <f>INDEX(Table4[],MATCH(Table1[[#This Row],[CLID]],Table4[CLID MID],0),2)</f>
        <v>GEO1003</v>
      </c>
      <c r="E541" t="str">
        <f>INDEX(Table7[[GEO ID]:[GEO NAME]],MATCH(Table1[[#This Row],[GEO ID]],Table7[GEO ID],0),2)</f>
        <v>EMEA</v>
      </c>
      <c r="F541" t="str">
        <f>"Q"&amp;ROUNDUP(MONTH(Table1[[#This Row],[Date]])/3,0)&amp;" "&amp;YEAR(Table1[[#This Row],[Date]])</f>
        <v>Q3 2020</v>
      </c>
      <c r="J541" s="2"/>
    </row>
    <row r="542" spans="1:10" x14ac:dyDescent="0.25">
      <c r="A542" s="2" t="s">
        <v>31</v>
      </c>
      <c r="B542" s="2">
        <v>44074</v>
      </c>
      <c r="C542" s="3">
        <v>756</v>
      </c>
      <c r="D542" t="str">
        <f>INDEX(Table4[],MATCH(Table1[[#This Row],[CLID]],Table4[CLID MID],0),2)</f>
        <v>GEO1003</v>
      </c>
      <c r="E542" t="str">
        <f>INDEX(Table7[[GEO ID]:[GEO NAME]],MATCH(Table1[[#This Row],[GEO ID]],Table7[GEO ID],0),2)</f>
        <v>EMEA</v>
      </c>
      <c r="F542" t="str">
        <f>"Q"&amp;ROUNDUP(MONTH(Table1[[#This Row],[Date]])/3,0)&amp;" "&amp;YEAR(Table1[[#This Row],[Date]])</f>
        <v>Q3 2020</v>
      </c>
      <c r="J542" s="2"/>
    </row>
    <row r="543" spans="1:10" x14ac:dyDescent="0.25">
      <c r="A543" s="2" t="s">
        <v>31</v>
      </c>
      <c r="B543" s="2">
        <v>44104</v>
      </c>
      <c r="C543" s="3">
        <v>641</v>
      </c>
      <c r="D543" t="str">
        <f>INDEX(Table4[],MATCH(Table1[[#This Row],[CLID]],Table4[CLID MID],0),2)</f>
        <v>GEO1003</v>
      </c>
      <c r="E543" t="str">
        <f>INDEX(Table7[[GEO ID]:[GEO NAME]],MATCH(Table1[[#This Row],[GEO ID]],Table7[GEO ID],0),2)</f>
        <v>EMEA</v>
      </c>
      <c r="F543" t="str">
        <f>"Q"&amp;ROUNDUP(MONTH(Table1[[#This Row],[Date]])/3,0)&amp;" "&amp;YEAR(Table1[[#This Row],[Date]])</f>
        <v>Q3 2020</v>
      </c>
      <c r="J543" s="2"/>
    </row>
    <row r="544" spans="1:10" x14ac:dyDescent="0.25">
      <c r="A544" s="2" t="s">
        <v>31</v>
      </c>
      <c r="B544" s="2">
        <v>44135</v>
      </c>
      <c r="C544" s="3">
        <v>867</v>
      </c>
      <c r="D544" t="str">
        <f>INDEX(Table4[],MATCH(Table1[[#This Row],[CLID]],Table4[CLID MID],0),2)</f>
        <v>GEO1003</v>
      </c>
      <c r="E544" t="str">
        <f>INDEX(Table7[[GEO ID]:[GEO NAME]],MATCH(Table1[[#This Row],[GEO ID]],Table7[GEO ID],0),2)</f>
        <v>EMEA</v>
      </c>
      <c r="F544" t="str">
        <f>"Q"&amp;ROUNDUP(MONTH(Table1[[#This Row],[Date]])/3,0)&amp;" "&amp;YEAR(Table1[[#This Row],[Date]])</f>
        <v>Q4 2020</v>
      </c>
      <c r="J544" s="2"/>
    </row>
    <row r="545" spans="1:10" x14ac:dyDescent="0.25">
      <c r="A545" s="2" t="s">
        <v>31</v>
      </c>
      <c r="B545" s="2">
        <v>44165</v>
      </c>
      <c r="C545" s="3">
        <v>866</v>
      </c>
      <c r="D545" t="str">
        <f>INDEX(Table4[],MATCH(Table1[[#This Row],[CLID]],Table4[CLID MID],0),2)</f>
        <v>GEO1003</v>
      </c>
      <c r="E545" t="str">
        <f>INDEX(Table7[[GEO ID]:[GEO NAME]],MATCH(Table1[[#This Row],[GEO ID]],Table7[GEO ID],0),2)</f>
        <v>EMEA</v>
      </c>
      <c r="F545" t="str">
        <f>"Q"&amp;ROUNDUP(MONTH(Table1[[#This Row],[Date]])/3,0)&amp;" "&amp;YEAR(Table1[[#This Row],[Date]])</f>
        <v>Q4 2020</v>
      </c>
      <c r="J545" s="2"/>
    </row>
    <row r="546" spans="1:10" x14ac:dyDescent="0.25">
      <c r="A546" s="2" t="s">
        <v>31</v>
      </c>
      <c r="B546" s="2">
        <v>44196</v>
      </c>
      <c r="C546" s="3">
        <v>986</v>
      </c>
      <c r="D546" t="str">
        <f>INDEX(Table4[],MATCH(Table1[[#This Row],[CLID]],Table4[CLID MID],0),2)</f>
        <v>GEO1003</v>
      </c>
      <c r="E546" t="str">
        <f>INDEX(Table7[[GEO ID]:[GEO NAME]],MATCH(Table1[[#This Row],[GEO ID]],Table7[GEO ID],0),2)</f>
        <v>EMEA</v>
      </c>
      <c r="F546" t="str">
        <f>"Q"&amp;ROUNDUP(MONTH(Table1[[#This Row],[Date]])/3,0)&amp;" "&amp;YEAR(Table1[[#This Row],[Date]])</f>
        <v>Q4 2020</v>
      </c>
      <c r="J546" s="2"/>
    </row>
    <row r="547" spans="1:10" x14ac:dyDescent="0.25">
      <c r="A547" s="2" t="s">
        <v>31</v>
      </c>
      <c r="B547" s="2">
        <v>44377</v>
      </c>
      <c r="C547" s="3">
        <v>997</v>
      </c>
      <c r="D547" t="str">
        <f>INDEX(Table4[],MATCH(Table1[[#This Row],[CLID]],Table4[CLID MID],0),2)</f>
        <v>GEO1003</v>
      </c>
      <c r="E547" t="str">
        <f>INDEX(Table7[[GEO ID]:[GEO NAME]],MATCH(Table1[[#This Row],[GEO ID]],Table7[GEO ID],0),2)</f>
        <v>EMEA</v>
      </c>
      <c r="F547" t="str">
        <f>"Q"&amp;ROUNDUP(MONTH(Table1[[#This Row],[Date]])/3,0)&amp;" "&amp;YEAR(Table1[[#This Row],[Date]])</f>
        <v>Q2 2021</v>
      </c>
      <c r="J547" s="2"/>
    </row>
    <row r="548" spans="1:10" x14ac:dyDescent="0.25">
      <c r="A548" s="2" t="s">
        <v>31</v>
      </c>
      <c r="B548" s="2">
        <v>44347</v>
      </c>
      <c r="C548" s="3">
        <v>1206</v>
      </c>
      <c r="D548" t="str">
        <f>INDEX(Table4[],MATCH(Table1[[#This Row],[CLID]],Table4[CLID MID],0),2)</f>
        <v>GEO1003</v>
      </c>
      <c r="E548" t="str">
        <f>INDEX(Table7[[GEO ID]:[GEO NAME]],MATCH(Table1[[#This Row],[GEO ID]],Table7[GEO ID],0),2)</f>
        <v>EMEA</v>
      </c>
      <c r="F548" t="str">
        <f>"Q"&amp;ROUNDUP(MONTH(Table1[[#This Row],[Date]])/3,0)&amp;" "&amp;YEAR(Table1[[#This Row],[Date]])</f>
        <v>Q2 2021</v>
      </c>
      <c r="J548" s="2"/>
    </row>
    <row r="549" spans="1:10" x14ac:dyDescent="0.25">
      <c r="A549" s="2" t="s">
        <v>31</v>
      </c>
      <c r="B549" s="2">
        <v>44316</v>
      </c>
      <c r="C549" s="3">
        <v>1519</v>
      </c>
      <c r="D549" t="str">
        <f>INDEX(Table4[],MATCH(Table1[[#This Row],[CLID]],Table4[CLID MID],0),2)</f>
        <v>GEO1003</v>
      </c>
      <c r="E549" t="str">
        <f>INDEX(Table7[[GEO ID]:[GEO NAME]],MATCH(Table1[[#This Row],[GEO ID]],Table7[GEO ID],0),2)</f>
        <v>EMEA</v>
      </c>
      <c r="F549" t="str">
        <f>"Q"&amp;ROUNDUP(MONTH(Table1[[#This Row],[Date]])/3,0)&amp;" "&amp;YEAR(Table1[[#This Row],[Date]])</f>
        <v>Q2 2021</v>
      </c>
      <c r="J549" s="2"/>
    </row>
    <row r="550" spans="1:10" x14ac:dyDescent="0.25">
      <c r="A550" s="2" t="s">
        <v>31</v>
      </c>
      <c r="B550" s="2">
        <v>44286</v>
      </c>
      <c r="C550" s="3">
        <v>1096</v>
      </c>
      <c r="D550" t="str">
        <f>INDEX(Table4[],MATCH(Table1[[#This Row],[CLID]],Table4[CLID MID],0),2)</f>
        <v>GEO1003</v>
      </c>
      <c r="E550" t="str">
        <f>INDEX(Table7[[GEO ID]:[GEO NAME]],MATCH(Table1[[#This Row],[GEO ID]],Table7[GEO ID],0),2)</f>
        <v>EMEA</v>
      </c>
      <c r="F550" t="str">
        <f>"Q"&amp;ROUNDUP(MONTH(Table1[[#This Row],[Date]])/3,0)&amp;" "&amp;YEAR(Table1[[#This Row],[Date]])</f>
        <v>Q1 2021</v>
      </c>
      <c r="J550" s="2"/>
    </row>
    <row r="551" spans="1:10" x14ac:dyDescent="0.25">
      <c r="A551" s="2" t="s">
        <v>31</v>
      </c>
      <c r="B551" s="2">
        <v>44255</v>
      </c>
      <c r="C551" s="3">
        <v>1110</v>
      </c>
      <c r="D551" t="str">
        <f>INDEX(Table4[],MATCH(Table1[[#This Row],[CLID]],Table4[CLID MID],0),2)</f>
        <v>GEO1003</v>
      </c>
      <c r="E551" t="str">
        <f>INDEX(Table7[[GEO ID]:[GEO NAME]],MATCH(Table1[[#This Row],[GEO ID]],Table7[GEO ID],0),2)</f>
        <v>EMEA</v>
      </c>
      <c r="F551" t="str">
        <f>"Q"&amp;ROUNDUP(MONTH(Table1[[#This Row],[Date]])/3,0)&amp;" "&amp;YEAR(Table1[[#This Row],[Date]])</f>
        <v>Q1 2021</v>
      </c>
      <c r="J551" s="2"/>
    </row>
    <row r="552" spans="1:10" x14ac:dyDescent="0.25">
      <c r="A552" s="2" t="s">
        <v>31</v>
      </c>
      <c r="B552" s="2">
        <v>44227</v>
      </c>
      <c r="C552" s="3">
        <v>880</v>
      </c>
      <c r="D552" t="str">
        <f>INDEX(Table4[],MATCH(Table1[[#This Row],[CLID]],Table4[CLID MID],0),2)</f>
        <v>GEO1003</v>
      </c>
      <c r="E552" t="str">
        <f>INDEX(Table7[[GEO ID]:[GEO NAME]],MATCH(Table1[[#This Row],[GEO ID]],Table7[GEO ID],0),2)</f>
        <v>EMEA</v>
      </c>
      <c r="F552" t="str">
        <f>"Q"&amp;ROUNDUP(MONTH(Table1[[#This Row],[Date]])/3,0)&amp;" "&amp;YEAR(Table1[[#This Row],[Date]])</f>
        <v>Q1 2021</v>
      </c>
      <c r="J552" s="2"/>
    </row>
    <row r="553" spans="1:10" x14ac:dyDescent="0.25">
      <c r="A553" s="2" t="s">
        <v>53</v>
      </c>
      <c r="B553" s="2">
        <v>43861</v>
      </c>
      <c r="C553" s="3">
        <v>9422</v>
      </c>
      <c r="D553" t="str">
        <f>INDEX(Table4[],MATCH(Table1[[#This Row],[CLID]],Table4[CLID MID],0),2)</f>
        <v>GEO1002</v>
      </c>
      <c r="E553" t="str">
        <f>INDEX(Table7[[GEO ID]:[GEO NAME]],MATCH(Table1[[#This Row],[GEO ID]],Table7[GEO ID],0),2)</f>
        <v>APAC</v>
      </c>
      <c r="F553" t="str">
        <f>"Q"&amp;ROUNDUP(MONTH(Table1[[#This Row],[Date]])/3,0)&amp;" "&amp;YEAR(Table1[[#This Row],[Date]])</f>
        <v>Q1 2020</v>
      </c>
      <c r="J553" s="2"/>
    </row>
    <row r="554" spans="1:10" x14ac:dyDescent="0.25">
      <c r="A554" s="2" t="s">
        <v>53</v>
      </c>
      <c r="B554" s="2">
        <v>43890</v>
      </c>
      <c r="C554" s="3">
        <v>7438</v>
      </c>
      <c r="D554" t="str">
        <f>INDEX(Table4[],MATCH(Table1[[#This Row],[CLID]],Table4[CLID MID],0),2)</f>
        <v>GEO1002</v>
      </c>
      <c r="E554" t="str">
        <f>INDEX(Table7[[GEO ID]:[GEO NAME]],MATCH(Table1[[#This Row],[GEO ID]],Table7[GEO ID],0),2)</f>
        <v>APAC</v>
      </c>
      <c r="F554" t="str">
        <f>"Q"&amp;ROUNDUP(MONTH(Table1[[#This Row],[Date]])/3,0)&amp;" "&amp;YEAR(Table1[[#This Row],[Date]])</f>
        <v>Q1 2020</v>
      </c>
      <c r="J554" s="2"/>
    </row>
    <row r="555" spans="1:10" x14ac:dyDescent="0.25">
      <c r="A555" s="2" t="s">
        <v>53</v>
      </c>
      <c r="B555" s="2">
        <v>43921</v>
      </c>
      <c r="C555" s="3">
        <v>11403</v>
      </c>
      <c r="D555" t="str">
        <f>INDEX(Table4[],MATCH(Table1[[#This Row],[CLID]],Table4[CLID MID],0),2)</f>
        <v>GEO1002</v>
      </c>
      <c r="E555" t="str">
        <f>INDEX(Table7[[GEO ID]:[GEO NAME]],MATCH(Table1[[#This Row],[GEO ID]],Table7[GEO ID],0),2)</f>
        <v>APAC</v>
      </c>
      <c r="F555" t="str">
        <f>"Q"&amp;ROUNDUP(MONTH(Table1[[#This Row],[Date]])/3,0)&amp;" "&amp;YEAR(Table1[[#This Row],[Date]])</f>
        <v>Q1 2020</v>
      </c>
      <c r="J555" s="2"/>
    </row>
    <row r="556" spans="1:10" x14ac:dyDescent="0.25">
      <c r="A556" s="2" t="s">
        <v>53</v>
      </c>
      <c r="B556" s="2">
        <v>43951</v>
      </c>
      <c r="C556" s="3">
        <v>10408</v>
      </c>
      <c r="D556" t="str">
        <f>INDEX(Table4[],MATCH(Table1[[#This Row],[CLID]],Table4[CLID MID],0),2)</f>
        <v>GEO1002</v>
      </c>
      <c r="E556" t="str">
        <f>INDEX(Table7[[GEO ID]:[GEO NAME]],MATCH(Table1[[#This Row],[GEO ID]],Table7[GEO ID],0),2)</f>
        <v>APAC</v>
      </c>
      <c r="F556" t="str">
        <f>"Q"&amp;ROUNDUP(MONTH(Table1[[#This Row],[Date]])/3,0)&amp;" "&amp;YEAR(Table1[[#This Row],[Date]])</f>
        <v>Q2 2020</v>
      </c>
      <c r="J556" s="2"/>
    </row>
    <row r="557" spans="1:10" x14ac:dyDescent="0.25">
      <c r="A557" s="2" t="s">
        <v>53</v>
      </c>
      <c r="B557" s="2">
        <v>43982</v>
      </c>
      <c r="C557" s="3">
        <v>12392</v>
      </c>
      <c r="D557" t="str">
        <f>INDEX(Table4[],MATCH(Table1[[#This Row],[CLID]],Table4[CLID MID],0),2)</f>
        <v>GEO1002</v>
      </c>
      <c r="E557" t="str">
        <f>INDEX(Table7[[GEO ID]:[GEO NAME]],MATCH(Table1[[#This Row],[GEO ID]],Table7[GEO ID],0),2)</f>
        <v>APAC</v>
      </c>
      <c r="F557" t="str">
        <f>"Q"&amp;ROUNDUP(MONTH(Table1[[#This Row],[Date]])/3,0)&amp;" "&amp;YEAR(Table1[[#This Row],[Date]])</f>
        <v>Q2 2020</v>
      </c>
      <c r="J557" s="2"/>
    </row>
    <row r="558" spans="1:10" x14ac:dyDescent="0.25">
      <c r="A558" s="2" t="s">
        <v>53</v>
      </c>
      <c r="B558" s="2">
        <v>44012</v>
      </c>
      <c r="C558" s="3">
        <v>6449</v>
      </c>
      <c r="D558" t="str">
        <f>INDEX(Table4[],MATCH(Table1[[#This Row],[CLID]],Table4[CLID MID],0),2)</f>
        <v>GEO1002</v>
      </c>
      <c r="E558" t="str">
        <f>INDEX(Table7[[GEO ID]:[GEO NAME]],MATCH(Table1[[#This Row],[GEO ID]],Table7[GEO ID],0),2)</f>
        <v>APAC</v>
      </c>
      <c r="F558" t="str">
        <f>"Q"&amp;ROUNDUP(MONTH(Table1[[#This Row],[Date]])/3,0)&amp;" "&amp;YEAR(Table1[[#This Row],[Date]])</f>
        <v>Q2 2020</v>
      </c>
      <c r="J558" s="2"/>
    </row>
    <row r="559" spans="1:10" x14ac:dyDescent="0.25">
      <c r="A559" s="2" t="s">
        <v>53</v>
      </c>
      <c r="B559" s="2">
        <v>44043</v>
      </c>
      <c r="C559" s="3">
        <v>8425</v>
      </c>
      <c r="D559" t="str">
        <f>INDEX(Table4[],MATCH(Table1[[#This Row],[CLID]],Table4[CLID MID],0),2)</f>
        <v>GEO1002</v>
      </c>
      <c r="E559" t="str">
        <f>INDEX(Table7[[GEO ID]:[GEO NAME]],MATCH(Table1[[#This Row],[GEO ID]],Table7[GEO ID],0),2)</f>
        <v>APAC</v>
      </c>
      <c r="F559" t="str">
        <f>"Q"&amp;ROUNDUP(MONTH(Table1[[#This Row],[Date]])/3,0)&amp;" "&amp;YEAR(Table1[[#This Row],[Date]])</f>
        <v>Q3 2020</v>
      </c>
      <c r="J559" s="2"/>
    </row>
    <row r="560" spans="1:10" x14ac:dyDescent="0.25">
      <c r="A560" s="2" t="s">
        <v>53</v>
      </c>
      <c r="B560" s="2">
        <v>44074</v>
      </c>
      <c r="C560" s="3">
        <v>4464</v>
      </c>
      <c r="D560" t="str">
        <f>INDEX(Table4[],MATCH(Table1[[#This Row],[CLID]],Table4[CLID MID],0),2)</f>
        <v>GEO1002</v>
      </c>
      <c r="E560" t="str">
        <f>INDEX(Table7[[GEO ID]:[GEO NAME]],MATCH(Table1[[#This Row],[GEO ID]],Table7[GEO ID],0),2)</f>
        <v>APAC</v>
      </c>
      <c r="F560" t="str">
        <f>"Q"&amp;ROUNDUP(MONTH(Table1[[#This Row],[Date]])/3,0)&amp;" "&amp;YEAR(Table1[[#This Row],[Date]])</f>
        <v>Q3 2020</v>
      </c>
      <c r="J560" s="2"/>
    </row>
    <row r="561" spans="1:10" x14ac:dyDescent="0.25">
      <c r="A561" s="2" t="s">
        <v>53</v>
      </c>
      <c r="B561" s="2">
        <v>44104</v>
      </c>
      <c r="C561" s="3">
        <v>7440</v>
      </c>
      <c r="D561" t="str">
        <f>INDEX(Table4[],MATCH(Table1[[#This Row],[CLID]],Table4[CLID MID],0),2)</f>
        <v>GEO1002</v>
      </c>
      <c r="E561" t="str">
        <f>INDEX(Table7[[GEO ID]:[GEO NAME]],MATCH(Table1[[#This Row],[GEO ID]],Table7[GEO ID],0),2)</f>
        <v>APAC</v>
      </c>
      <c r="F561" t="str">
        <f>"Q"&amp;ROUNDUP(MONTH(Table1[[#This Row],[Date]])/3,0)&amp;" "&amp;YEAR(Table1[[#This Row],[Date]])</f>
        <v>Q3 2020</v>
      </c>
      <c r="J561" s="2"/>
    </row>
    <row r="562" spans="1:10" x14ac:dyDescent="0.25">
      <c r="A562" s="2" t="s">
        <v>53</v>
      </c>
      <c r="B562" s="2">
        <v>44135</v>
      </c>
      <c r="C562" s="3">
        <v>5452</v>
      </c>
      <c r="D562" t="str">
        <f>INDEX(Table4[],MATCH(Table1[[#This Row],[CLID]],Table4[CLID MID],0),2)</f>
        <v>GEO1002</v>
      </c>
      <c r="E562" t="str">
        <f>INDEX(Table7[[GEO ID]:[GEO NAME]],MATCH(Table1[[#This Row],[GEO ID]],Table7[GEO ID],0),2)</f>
        <v>APAC</v>
      </c>
      <c r="F562" t="str">
        <f>"Q"&amp;ROUNDUP(MONTH(Table1[[#This Row],[Date]])/3,0)&amp;" "&amp;YEAR(Table1[[#This Row],[Date]])</f>
        <v>Q4 2020</v>
      </c>
      <c r="J562" s="2"/>
    </row>
    <row r="563" spans="1:10" x14ac:dyDescent="0.25">
      <c r="A563" s="2" t="s">
        <v>53</v>
      </c>
      <c r="B563" s="2">
        <v>44165</v>
      </c>
      <c r="C563" s="3">
        <v>9422</v>
      </c>
      <c r="D563" t="str">
        <f>INDEX(Table4[],MATCH(Table1[[#This Row],[CLID]],Table4[CLID MID],0),2)</f>
        <v>GEO1002</v>
      </c>
      <c r="E563" t="str">
        <f>INDEX(Table7[[GEO ID]:[GEO NAME]],MATCH(Table1[[#This Row],[GEO ID]],Table7[GEO ID],0),2)</f>
        <v>APAC</v>
      </c>
      <c r="F563" t="str">
        <f>"Q"&amp;ROUNDUP(MONTH(Table1[[#This Row],[Date]])/3,0)&amp;" "&amp;YEAR(Table1[[#This Row],[Date]])</f>
        <v>Q4 2020</v>
      </c>
      <c r="J563" s="2"/>
    </row>
    <row r="564" spans="1:10" x14ac:dyDescent="0.25">
      <c r="A564" s="2" t="s">
        <v>53</v>
      </c>
      <c r="B564" s="2">
        <v>44196</v>
      </c>
      <c r="C564" s="3">
        <v>6445</v>
      </c>
      <c r="D564" t="str">
        <f>INDEX(Table4[],MATCH(Table1[[#This Row],[CLID]],Table4[CLID MID],0),2)</f>
        <v>GEO1002</v>
      </c>
      <c r="E564" t="str">
        <f>INDEX(Table7[[GEO ID]:[GEO NAME]],MATCH(Table1[[#This Row],[GEO ID]],Table7[GEO ID],0),2)</f>
        <v>APAC</v>
      </c>
      <c r="F564" t="str">
        <f>"Q"&amp;ROUNDUP(MONTH(Table1[[#This Row],[Date]])/3,0)&amp;" "&amp;YEAR(Table1[[#This Row],[Date]])</f>
        <v>Q4 2020</v>
      </c>
      <c r="J564" s="2"/>
    </row>
    <row r="565" spans="1:10" x14ac:dyDescent="0.25">
      <c r="A565" s="2" t="s">
        <v>53</v>
      </c>
      <c r="B565" s="2">
        <v>44377</v>
      </c>
      <c r="C565" s="3">
        <v>6576</v>
      </c>
      <c r="D565" t="str">
        <f>INDEX(Table4[],MATCH(Table1[[#This Row],[CLID]],Table4[CLID MID],0),2)</f>
        <v>GEO1002</v>
      </c>
      <c r="E565" t="str">
        <f>INDEX(Table7[[GEO ID]:[GEO NAME]],MATCH(Table1[[#This Row],[GEO ID]],Table7[GEO ID],0),2)</f>
        <v>APAC</v>
      </c>
      <c r="F565" t="str">
        <f>"Q"&amp;ROUNDUP(MONTH(Table1[[#This Row],[Date]])/3,0)&amp;" "&amp;YEAR(Table1[[#This Row],[Date]])</f>
        <v>Q2 2021</v>
      </c>
      <c r="J565" s="2"/>
    </row>
    <row r="566" spans="1:10" x14ac:dyDescent="0.25">
      <c r="A566" s="2" t="s">
        <v>53</v>
      </c>
      <c r="B566" s="2">
        <v>44347</v>
      </c>
      <c r="C566" s="3">
        <v>13012</v>
      </c>
      <c r="D566" t="str">
        <f>INDEX(Table4[],MATCH(Table1[[#This Row],[CLID]],Table4[CLID MID],0),2)</f>
        <v>GEO1002</v>
      </c>
      <c r="E566" t="str">
        <f>INDEX(Table7[[GEO ID]:[GEO NAME]],MATCH(Table1[[#This Row],[GEO ID]],Table7[GEO ID],0),2)</f>
        <v>APAC</v>
      </c>
      <c r="F566" t="str">
        <f>"Q"&amp;ROUNDUP(MONTH(Table1[[#This Row],[Date]])/3,0)&amp;" "&amp;YEAR(Table1[[#This Row],[Date]])</f>
        <v>Q2 2021</v>
      </c>
      <c r="J566" s="2"/>
    </row>
    <row r="567" spans="1:10" x14ac:dyDescent="0.25">
      <c r="A567" s="2" t="s">
        <v>53</v>
      </c>
      <c r="B567" s="2">
        <v>44316</v>
      </c>
      <c r="C567" s="3">
        <v>10308</v>
      </c>
      <c r="D567" t="str">
        <f>INDEX(Table4[],MATCH(Table1[[#This Row],[CLID]],Table4[CLID MID],0),2)</f>
        <v>GEO1002</v>
      </c>
      <c r="E567" t="str">
        <f>INDEX(Table7[[GEO ID]:[GEO NAME]],MATCH(Table1[[#This Row],[GEO ID]],Table7[GEO ID],0),2)</f>
        <v>APAC</v>
      </c>
      <c r="F567" t="str">
        <f>"Q"&amp;ROUNDUP(MONTH(Table1[[#This Row],[Date]])/3,0)&amp;" "&amp;YEAR(Table1[[#This Row],[Date]])</f>
        <v>Q2 2021</v>
      </c>
      <c r="J567" s="2"/>
    </row>
    <row r="568" spans="1:10" x14ac:dyDescent="0.25">
      <c r="A568" s="2" t="s">
        <v>53</v>
      </c>
      <c r="B568" s="2">
        <v>44286</v>
      </c>
      <c r="C568" s="3">
        <v>11287</v>
      </c>
      <c r="D568" t="str">
        <f>INDEX(Table4[],MATCH(Table1[[#This Row],[CLID]],Table4[CLID MID],0),2)</f>
        <v>GEO1002</v>
      </c>
      <c r="E568" t="str">
        <f>INDEX(Table7[[GEO ID]:[GEO NAME]],MATCH(Table1[[#This Row],[GEO ID]],Table7[GEO ID],0),2)</f>
        <v>APAC</v>
      </c>
      <c r="F568" t="str">
        <f>"Q"&amp;ROUNDUP(MONTH(Table1[[#This Row],[Date]])/3,0)&amp;" "&amp;YEAR(Table1[[#This Row],[Date]])</f>
        <v>Q1 2021</v>
      </c>
      <c r="J568" s="2"/>
    </row>
    <row r="569" spans="1:10" x14ac:dyDescent="0.25">
      <c r="A569" s="2" t="s">
        <v>53</v>
      </c>
      <c r="B569" s="2">
        <v>44255</v>
      </c>
      <c r="C569" s="3">
        <v>7361</v>
      </c>
      <c r="D569" t="str">
        <f>INDEX(Table4[],MATCH(Table1[[#This Row],[CLID]],Table4[CLID MID],0),2)</f>
        <v>GEO1002</v>
      </c>
      <c r="E569" t="str">
        <f>INDEX(Table7[[GEO ID]:[GEO NAME]],MATCH(Table1[[#This Row],[GEO ID]],Table7[GEO ID],0),2)</f>
        <v>APAC</v>
      </c>
      <c r="F569" t="str">
        <f>"Q"&amp;ROUNDUP(MONTH(Table1[[#This Row],[Date]])/3,0)&amp;" "&amp;YEAR(Table1[[#This Row],[Date]])</f>
        <v>Q1 2021</v>
      </c>
      <c r="J569" s="2"/>
    </row>
    <row r="570" spans="1:10" x14ac:dyDescent="0.25">
      <c r="A570" s="2" t="s">
        <v>53</v>
      </c>
      <c r="B570" s="2">
        <v>44227</v>
      </c>
      <c r="C570" s="3">
        <v>9604</v>
      </c>
      <c r="D570" t="str">
        <f>INDEX(Table4[],MATCH(Table1[[#This Row],[CLID]],Table4[CLID MID],0),2)</f>
        <v>GEO1002</v>
      </c>
      <c r="E570" t="str">
        <f>INDEX(Table7[[GEO ID]:[GEO NAME]],MATCH(Table1[[#This Row],[GEO ID]],Table7[GEO ID],0),2)</f>
        <v>APAC</v>
      </c>
      <c r="F570" t="str">
        <f>"Q"&amp;ROUNDUP(MONTH(Table1[[#This Row],[Date]])/3,0)&amp;" "&amp;YEAR(Table1[[#This Row],[Date]])</f>
        <v>Q1 2021</v>
      </c>
      <c r="J570" s="2"/>
    </row>
    <row r="571" spans="1:10" x14ac:dyDescent="0.25">
      <c r="A571" s="2" t="s">
        <v>27</v>
      </c>
      <c r="B571" s="2">
        <v>43861</v>
      </c>
      <c r="C571" s="3">
        <v>19257</v>
      </c>
      <c r="D571" t="str">
        <f>INDEX(Table4[],MATCH(Table1[[#This Row],[CLID]],Table4[CLID MID],0),2)</f>
        <v>GEO1003</v>
      </c>
      <c r="E571" t="str">
        <f>INDEX(Table7[[GEO ID]:[GEO NAME]],MATCH(Table1[[#This Row],[GEO ID]],Table7[GEO ID],0),2)</f>
        <v>EMEA</v>
      </c>
      <c r="F571" t="str">
        <f>"Q"&amp;ROUNDUP(MONTH(Table1[[#This Row],[Date]])/3,0)&amp;" "&amp;YEAR(Table1[[#This Row],[Date]])</f>
        <v>Q1 2020</v>
      </c>
      <c r="J571" s="2"/>
    </row>
    <row r="572" spans="1:10" x14ac:dyDescent="0.25">
      <c r="A572" s="2" t="s">
        <v>27</v>
      </c>
      <c r="B572" s="2">
        <v>43890</v>
      </c>
      <c r="C572" s="3">
        <v>19258</v>
      </c>
      <c r="D572" t="str">
        <f>INDEX(Table4[],MATCH(Table1[[#This Row],[CLID]],Table4[CLID MID],0),2)</f>
        <v>GEO1003</v>
      </c>
      <c r="E572" t="str">
        <f>INDEX(Table7[[GEO ID]:[GEO NAME]],MATCH(Table1[[#This Row],[GEO ID]],Table7[GEO ID],0),2)</f>
        <v>EMEA</v>
      </c>
      <c r="F572" t="str">
        <f>"Q"&amp;ROUNDUP(MONTH(Table1[[#This Row],[Date]])/3,0)&amp;" "&amp;YEAR(Table1[[#This Row],[Date]])</f>
        <v>Q1 2020</v>
      </c>
      <c r="J572" s="2"/>
    </row>
    <row r="573" spans="1:10" x14ac:dyDescent="0.25">
      <c r="A573" s="2" t="s">
        <v>27</v>
      </c>
      <c r="B573" s="2">
        <v>43921</v>
      </c>
      <c r="C573" s="3">
        <v>23787</v>
      </c>
      <c r="D573" t="str">
        <f>INDEX(Table4[],MATCH(Table1[[#This Row],[CLID]],Table4[CLID MID],0),2)</f>
        <v>GEO1003</v>
      </c>
      <c r="E573" t="str">
        <f>INDEX(Table7[[GEO ID]:[GEO NAME]],MATCH(Table1[[#This Row],[GEO ID]],Table7[GEO ID],0),2)</f>
        <v>EMEA</v>
      </c>
      <c r="F573" t="str">
        <f>"Q"&amp;ROUNDUP(MONTH(Table1[[#This Row],[Date]])/3,0)&amp;" "&amp;YEAR(Table1[[#This Row],[Date]])</f>
        <v>Q1 2020</v>
      </c>
      <c r="J573" s="2"/>
    </row>
    <row r="574" spans="1:10" x14ac:dyDescent="0.25">
      <c r="A574" s="2" t="s">
        <v>27</v>
      </c>
      <c r="B574" s="2">
        <v>43951</v>
      </c>
      <c r="C574" s="3">
        <v>26053</v>
      </c>
      <c r="D574" t="str">
        <f>INDEX(Table4[],MATCH(Table1[[#This Row],[CLID]],Table4[CLID MID],0),2)</f>
        <v>GEO1003</v>
      </c>
      <c r="E574" t="str">
        <f>INDEX(Table7[[GEO ID]:[GEO NAME]],MATCH(Table1[[#This Row],[GEO ID]],Table7[GEO ID],0),2)</f>
        <v>EMEA</v>
      </c>
      <c r="F574" t="str">
        <f>"Q"&amp;ROUNDUP(MONTH(Table1[[#This Row],[Date]])/3,0)&amp;" "&amp;YEAR(Table1[[#This Row],[Date]])</f>
        <v>Q2 2020</v>
      </c>
      <c r="J574" s="2"/>
    </row>
    <row r="575" spans="1:10" x14ac:dyDescent="0.25">
      <c r="A575" s="2" t="s">
        <v>27</v>
      </c>
      <c r="B575" s="2">
        <v>43982</v>
      </c>
      <c r="C575" s="3">
        <v>26056</v>
      </c>
      <c r="D575" t="str">
        <f>INDEX(Table4[],MATCH(Table1[[#This Row],[CLID]],Table4[CLID MID],0),2)</f>
        <v>GEO1003</v>
      </c>
      <c r="E575" t="str">
        <f>INDEX(Table7[[GEO ID]:[GEO NAME]],MATCH(Table1[[#This Row],[GEO ID]],Table7[GEO ID],0),2)</f>
        <v>EMEA</v>
      </c>
      <c r="F575" t="str">
        <f>"Q"&amp;ROUNDUP(MONTH(Table1[[#This Row],[Date]])/3,0)&amp;" "&amp;YEAR(Table1[[#This Row],[Date]])</f>
        <v>Q2 2020</v>
      </c>
      <c r="J575" s="2"/>
    </row>
    <row r="576" spans="1:10" x14ac:dyDescent="0.25">
      <c r="A576" s="2" t="s">
        <v>27</v>
      </c>
      <c r="B576" s="2">
        <v>44012</v>
      </c>
      <c r="C576" s="3">
        <v>16993</v>
      </c>
      <c r="D576" t="str">
        <f>INDEX(Table4[],MATCH(Table1[[#This Row],[CLID]],Table4[CLID MID],0),2)</f>
        <v>GEO1003</v>
      </c>
      <c r="E576" t="str">
        <f>INDEX(Table7[[GEO ID]:[GEO NAME]],MATCH(Table1[[#This Row],[GEO ID]],Table7[GEO ID],0),2)</f>
        <v>EMEA</v>
      </c>
      <c r="F576" t="str">
        <f>"Q"&amp;ROUNDUP(MONTH(Table1[[#This Row],[Date]])/3,0)&amp;" "&amp;YEAR(Table1[[#This Row],[Date]])</f>
        <v>Q2 2020</v>
      </c>
      <c r="J576" s="2"/>
    </row>
    <row r="577" spans="1:10" x14ac:dyDescent="0.25">
      <c r="A577" s="2" t="s">
        <v>27</v>
      </c>
      <c r="B577" s="2">
        <v>44043</v>
      </c>
      <c r="C577" s="3">
        <v>16994</v>
      </c>
      <c r="D577" t="str">
        <f>INDEX(Table4[],MATCH(Table1[[#This Row],[CLID]],Table4[CLID MID],0),2)</f>
        <v>GEO1003</v>
      </c>
      <c r="E577" t="str">
        <f>INDEX(Table7[[GEO ID]:[GEO NAME]],MATCH(Table1[[#This Row],[GEO ID]],Table7[GEO ID],0),2)</f>
        <v>EMEA</v>
      </c>
      <c r="F577" t="str">
        <f>"Q"&amp;ROUNDUP(MONTH(Table1[[#This Row],[Date]])/3,0)&amp;" "&amp;YEAR(Table1[[#This Row],[Date]])</f>
        <v>Q3 2020</v>
      </c>
      <c r="J577" s="2"/>
    </row>
    <row r="578" spans="1:10" x14ac:dyDescent="0.25">
      <c r="A578" s="2" t="s">
        <v>27</v>
      </c>
      <c r="B578" s="2">
        <v>44074</v>
      </c>
      <c r="C578" s="3">
        <v>12464</v>
      </c>
      <c r="D578" t="str">
        <f>INDEX(Table4[],MATCH(Table1[[#This Row],[CLID]],Table4[CLID MID],0),2)</f>
        <v>GEO1003</v>
      </c>
      <c r="E578" t="str">
        <f>INDEX(Table7[[GEO ID]:[GEO NAME]],MATCH(Table1[[#This Row],[GEO ID]],Table7[GEO ID],0),2)</f>
        <v>EMEA</v>
      </c>
      <c r="F578" t="str">
        <f>"Q"&amp;ROUNDUP(MONTH(Table1[[#This Row],[Date]])/3,0)&amp;" "&amp;YEAR(Table1[[#This Row],[Date]])</f>
        <v>Q3 2020</v>
      </c>
      <c r="J578" s="2"/>
    </row>
    <row r="579" spans="1:10" x14ac:dyDescent="0.25">
      <c r="A579" s="2" t="s">
        <v>27</v>
      </c>
      <c r="B579" s="2">
        <v>44104</v>
      </c>
      <c r="C579" s="3">
        <v>14726</v>
      </c>
      <c r="D579" t="str">
        <f>INDEX(Table4[],MATCH(Table1[[#This Row],[CLID]],Table4[CLID MID],0),2)</f>
        <v>GEO1003</v>
      </c>
      <c r="E579" t="str">
        <f>INDEX(Table7[[GEO ID]:[GEO NAME]],MATCH(Table1[[#This Row],[GEO ID]],Table7[GEO ID],0),2)</f>
        <v>EMEA</v>
      </c>
      <c r="F579" t="str">
        <f>"Q"&amp;ROUNDUP(MONTH(Table1[[#This Row],[Date]])/3,0)&amp;" "&amp;YEAR(Table1[[#This Row],[Date]])</f>
        <v>Q3 2020</v>
      </c>
      <c r="J579" s="2"/>
    </row>
    <row r="580" spans="1:10" x14ac:dyDescent="0.25">
      <c r="A580" s="2" t="s">
        <v>27</v>
      </c>
      <c r="B580" s="2">
        <v>44135</v>
      </c>
      <c r="C580" s="3">
        <v>14726</v>
      </c>
      <c r="D580" t="str">
        <f>INDEX(Table4[],MATCH(Table1[[#This Row],[CLID]],Table4[CLID MID],0),2)</f>
        <v>GEO1003</v>
      </c>
      <c r="E580" t="str">
        <f>INDEX(Table7[[GEO ID]:[GEO NAME]],MATCH(Table1[[#This Row],[GEO ID]],Table7[GEO ID],0),2)</f>
        <v>EMEA</v>
      </c>
      <c r="F580" t="str">
        <f>"Q"&amp;ROUNDUP(MONTH(Table1[[#This Row],[Date]])/3,0)&amp;" "&amp;YEAR(Table1[[#This Row],[Date]])</f>
        <v>Q4 2020</v>
      </c>
      <c r="J580" s="2"/>
    </row>
    <row r="581" spans="1:10" x14ac:dyDescent="0.25">
      <c r="A581" s="2" t="s">
        <v>27</v>
      </c>
      <c r="B581" s="2">
        <v>44165</v>
      </c>
      <c r="C581" s="3">
        <v>19258</v>
      </c>
      <c r="D581" t="str">
        <f>INDEX(Table4[],MATCH(Table1[[#This Row],[CLID]],Table4[CLID MID],0),2)</f>
        <v>GEO1003</v>
      </c>
      <c r="E581" t="str">
        <f>INDEX(Table7[[GEO ID]:[GEO NAME]],MATCH(Table1[[#This Row],[GEO ID]],Table7[GEO ID],0),2)</f>
        <v>EMEA</v>
      </c>
      <c r="F581" t="str">
        <f>"Q"&amp;ROUNDUP(MONTH(Table1[[#This Row],[Date]])/3,0)&amp;" "&amp;YEAR(Table1[[#This Row],[Date]])</f>
        <v>Q4 2020</v>
      </c>
      <c r="J581" s="2"/>
    </row>
    <row r="582" spans="1:10" x14ac:dyDescent="0.25">
      <c r="A582" s="2" t="s">
        <v>27</v>
      </c>
      <c r="B582" s="2">
        <v>44196</v>
      </c>
      <c r="C582" s="3">
        <v>16992</v>
      </c>
      <c r="D582" t="str">
        <f>INDEX(Table4[],MATCH(Table1[[#This Row],[CLID]],Table4[CLID MID],0),2)</f>
        <v>GEO1003</v>
      </c>
      <c r="E582" t="str">
        <f>INDEX(Table7[[GEO ID]:[GEO NAME]],MATCH(Table1[[#This Row],[GEO ID]],Table7[GEO ID],0),2)</f>
        <v>EMEA</v>
      </c>
      <c r="F582" t="str">
        <f>"Q"&amp;ROUNDUP(MONTH(Table1[[#This Row],[Date]])/3,0)&amp;" "&amp;YEAR(Table1[[#This Row],[Date]])</f>
        <v>Q4 2020</v>
      </c>
      <c r="J582" s="2"/>
    </row>
    <row r="583" spans="1:10" x14ac:dyDescent="0.25">
      <c r="A583" s="2" t="s">
        <v>27</v>
      </c>
      <c r="B583" s="2">
        <v>44377</v>
      </c>
      <c r="C583" s="3">
        <v>17501</v>
      </c>
      <c r="D583" t="str">
        <f>INDEX(Table4[],MATCH(Table1[[#This Row],[CLID]],Table4[CLID MID],0),2)</f>
        <v>GEO1003</v>
      </c>
      <c r="E583" t="str">
        <f>INDEX(Table7[[GEO ID]:[GEO NAME]],MATCH(Table1[[#This Row],[GEO ID]],Table7[GEO ID],0),2)</f>
        <v>EMEA</v>
      </c>
      <c r="F583" t="str">
        <f>"Q"&amp;ROUNDUP(MONTH(Table1[[#This Row],[Date]])/3,0)&amp;" "&amp;YEAR(Table1[[#This Row],[Date]])</f>
        <v>Q2 2021</v>
      </c>
      <c r="J583" s="2"/>
    </row>
    <row r="584" spans="1:10" x14ac:dyDescent="0.25">
      <c r="A584" s="2" t="s">
        <v>27</v>
      </c>
      <c r="B584" s="2">
        <v>44347</v>
      </c>
      <c r="C584" s="3">
        <v>26834</v>
      </c>
      <c r="D584" t="str">
        <f>INDEX(Table4[],MATCH(Table1[[#This Row],[CLID]],Table4[CLID MID],0),2)</f>
        <v>GEO1003</v>
      </c>
      <c r="E584" t="str">
        <f>INDEX(Table7[[GEO ID]:[GEO NAME]],MATCH(Table1[[#This Row],[GEO ID]],Table7[GEO ID],0),2)</f>
        <v>EMEA</v>
      </c>
      <c r="F584" t="str">
        <f>"Q"&amp;ROUNDUP(MONTH(Table1[[#This Row],[Date]])/3,0)&amp;" "&amp;YEAR(Table1[[#This Row],[Date]])</f>
        <v>Q2 2021</v>
      </c>
      <c r="J584" s="2"/>
    </row>
    <row r="585" spans="1:10" x14ac:dyDescent="0.25">
      <c r="A585" s="2" t="s">
        <v>27</v>
      </c>
      <c r="B585" s="2">
        <v>44316</v>
      </c>
      <c r="C585" s="3">
        <v>26840</v>
      </c>
      <c r="D585" t="str">
        <f>INDEX(Table4[],MATCH(Table1[[#This Row],[CLID]],Table4[CLID MID],0),2)</f>
        <v>GEO1003</v>
      </c>
      <c r="E585" t="str">
        <f>INDEX(Table7[[GEO ID]:[GEO NAME]],MATCH(Table1[[#This Row],[GEO ID]],Table7[GEO ID],0),2)</f>
        <v>EMEA</v>
      </c>
      <c r="F585" t="str">
        <f>"Q"&amp;ROUNDUP(MONTH(Table1[[#This Row],[Date]])/3,0)&amp;" "&amp;YEAR(Table1[[#This Row],[Date]])</f>
        <v>Q2 2021</v>
      </c>
      <c r="J585" s="2"/>
    </row>
    <row r="586" spans="1:10" x14ac:dyDescent="0.25">
      <c r="A586" s="2" t="s">
        <v>27</v>
      </c>
      <c r="B586" s="2">
        <v>44286</v>
      </c>
      <c r="C586" s="3">
        <v>23553</v>
      </c>
      <c r="D586" t="str">
        <f>INDEX(Table4[],MATCH(Table1[[#This Row],[CLID]],Table4[CLID MID],0),2)</f>
        <v>GEO1003</v>
      </c>
      <c r="E586" t="str">
        <f>INDEX(Table7[[GEO ID]:[GEO NAME]],MATCH(Table1[[#This Row],[GEO ID]],Table7[GEO ID],0),2)</f>
        <v>EMEA</v>
      </c>
      <c r="F586" t="str">
        <f>"Q"&amp;ROUNDUP(MONTH(Table1[[#This Row],[Date]])/3,0)&amp;" "&amp;YEAR(Table1[[#This Row],[Date]])</f>
        <v>Q1 2021</v>
      </c>
      <c r="J586" s="2"/>
    </row>
    <row r="587" spans="1:10" x14ac:dyDescent="0.25">
      <c r="A587" s="2" t="s">
        <v>27</v>
      </c>
      <c r="B587" s="2">
        <v>44255</v>
      </c>
      <c r="C587" s="3">
        <v>19839</v>
      </c>
      <c r="D587" t="str">
        <f>INDEX(Table4[],MATCH(Table1[[#This Row],[CLID]],Table4[CLID MID],0),2)</f>
        <v>GEO1003</v>
      </c>
      <c r="E587" t="str">
        <f>INDEX(Table7[[GEO ID]:[GEO NAME]],MATCH(Table1[[#This Row],[GEO ID]],Table7[GEO ID],0),2)</f>
        <v>EMEA</v>
      </c>
      <c r="F587" t="str">
        <f>"Q"&amp;ROUNDUP(MONTH(Table1[[#This Row],[Date]])/3,0)&amp;" "&amp;YEAR(Table1[[#This Row],[Date]])</f>
        <v>Q1 2021</v>
      </c>
      <c r="J587" s="2"/>
    </row>
    <row r="588" spans="1:10" x14ac:dyDescent="0.25">
      <c r="A588" s="2" t="s">
        <v>27</v>
      </c>
      <c r="B588" s="2">
        <v>44227</v>
      </c>
      <c r="C588" s="3">
        <v>20221</v>
      </c>
      <c r="D588" t="str">
        <f>INDEX(Table4[],MATCH(Table1[[#This Row],[CLID]],Table4[CLID MID],0),2)</f>
        <v>GEO1003</v>
      </c>
      <c r="E588" t="str">
        <f>INDEX(Table7[[GEO ID]:[GEO NAME]],MATCH(Table1[[#This Row],[GEO ID]],Table7[GEO ID],0),2)</f>
        <v>EMEA</v>
      </c>
      <c r="F588" t="str">
        <f>"Q"&amp;ROUNDUP(MONTH(Table1[[#This Row],[Date]])/3,0)&amp;" "&amp;YEAR(Table1[[#This Row],[Date]])</f>
        <v>Q1 2021</v>
      </c>
      <c r="J588" s="2"/>
    </row>
    <row r="589" spans="1:10" x14ac:dyDescent="0.25">
      <c r="A589" s="2" t="s">
        <v>10</v>
      </c>
      <c r="B589" s="2">
        <v>43861</v>
      </c>
      <c r="C589" s="3">
        <v>277</v>
      </c>
      <c r="D589" t="str">
        <f>INDEX(Table4[],MATCH(Table1[[#This Row],[CLID]],Table4[CLID MID],0),2)</f>
        <v>GEO1002</v>
      </c>
      <c r="E589" t="str">
        <f>INDEX(Table7[[GEO ID]:[GEO NAME]],MATCH(Table1[[#This Row],[GEO ID]],Table7[GEO ID],0),2)</f>
        <v>APAC</v>
      </c>
      <c r="F589" t="str">
        <f>"Q"&amp;ROUNDUP(MONTH(Table1[[#This Row],[Date]])/3,0)&amp;" "&amp;YEAR(Table1[[#This Row],[Date]])</f>
        <v>Q1 2020</v>
      </c>
      <c r="J589" s="2"/>
    </row>
    <row r="590" spans="1:10" x14ac:dyDescent="0.25">
      <c r="A590" s="2" t="s">
        <v>10</v>
      </c>
      <c r="B590" s="2">
        <v>43890</v>
      </c>
      <c r="C590" s="3">
        <v>244</v>
      </c>
      <c r="D590" t="str">
        <f>INDEX(Table4[],MATCH(Table1[[#This Row],[CLID]],Table4[CLID MID],0),2)</f>
        <v>GEO1002</v>
      </c>
      <c r="E590" t="str">
        <f>INDEX(Table7[[GEO ID]:[GEO NAME]],MATCH(Table1[[#This Row],[GEO ID]],Table7[GEO ID],0),2)</f>
        <v>APAC</v>
      </c>
      <c r="F590" t="str">
        <f>"Q"&amp;ROUNDUP(MONTH(Table1[[#This Row],[Date]])/3,0)&amp;" "&amp;YEAR(Table1[[#This Row],[Date]])</f>
        <v>Q1 2020</v>
      </c>
      <c r="J590" s="2"/>
    </row>
    <row r="591" spans="1:10" x14ac:dyDescent="0.25">
      <c r="A591" s="2" t="s">
        <v>10</v>
      </c>
      <c r="B591" s="2">
        <v>43921</v>
      </c>
      <c r="C591" s="3">
        <v>337</v>
      </c>
      <c r="D591" t="str">
        <f>INDEX(Table4[],MATCH(Table1[[#This Row],[CLID]],Table4[CLID MID],0),2)</f>
        <v>GEO1002</v>
      </c>
      <c r="E591" t="str">
        <f>INDEX(Table7[[GEO ID]:[GEO NAME]],MATCH(Table1[[#This Row],[GEO ID]],Table7[GEO ID],0),2)</f>
        <v>APAC</v>
      </c>
      <c r="F591" t="str">
        <f>"Q"&amp;ROUNDUP(MONTH(Table1[[#This Row],[Date]])/3,0)&amp;" "&amp;YEAR(Table1[[#This Row],[Date]])</f>
        <v>Q1 2020</v>
      </c>
      <c r="J591" s="2"/>
    </row>
    <row r="592" spans="1:10" x14ac:dyDescent="0.25">
      <c r="A592" s="2" t="s">
        <v>10</v>
      </c>
      <c r="B592" s="2">
        <v>43951</v>
      </c>
      <c r="C592" s="3">
        <v>332</v>
      </c>
      <c r="D592" t="str">
        <f>INDEX(Table4[],MATCH(Table1[[#This Row],[CLID]],Table4[CLID MID],0),2)</f>
        <v>GEO1002</v>
      </c>
      <c r="E592" t="str">
        <f>INDEX(Table7[[GEO ID]:[GEO NAME]],MATCH(Table1[[#This Row],[GEO ID]],Table7[GEO ID],0),2)</f>
        <v>APAC</v>
      </c>
      <c r="F592" t="str">
        <f>"Q"&amp;ROUNDUP(MONTH(Table1[[#This Row],[Date]])/3,0)&amp;" "&amp;YEAR(Table1[[#This Row],[Date]])</f>
        <v>Q2 2020</v>
      </c>
      <c r="J592" s="2"/>
    </row>
    <row r="593" spans="1:10" x14ac:dyDescent="0.25">
      <c r="A593" s="2" t="s">
        <v>10</v>
      </c>
      <c r="B593" s="2">
        <v>43982</v>
      </c>
      <c r="C593" s="3">
        <v>362</v>
      </c>
      <c r="D593" t="str">
        <f>INDEX(Table4[],MATCH(Table1[[#This Row],[CLID]],Table4[CLID MID],0),2)</f>
        <v>GEO1002</v>
      </c>
      <c r="E593" t="str">
        <f>INDEX(Table7[[GEO ID]:[GEO NAME]],MATCH(Table1[[#This Row],[GEO ID]],Table7[GEO ID],0),2)</f>
        <v>APAC</v>
      </c>
      <c r="F593" t="str">
        <f>"Q"&amp;ROUNDUP(MONTH(Table1[[#This Row],[Date]])/3,0)&amp;" "&amp;YEAR(Table1[[#This Row],[Date]])</f>
        <v>Q2 2020</v>
      </c>
      <c r="J593" s="2"/>
    </row>
    <row r="594" spans="1:10" x14ac:dyDescent="0.25">
      <c r="A594" s="2" t="s">
        <v>10</v>
      </c>
      <c r="B594" s="2">
        <v>44012</v>
      </c>
      <c r="C594" s="3">
        <v>213</v>
      </c>
      <c r="D594" t="str">
        <f>INDEX(Table4[],MATCH(Table1[[#This Row],[CLID]],Table4[CLID MID],0),2)</f>
        <v>GEO1002</v>
      </c>
      <c r="E594" t="str">
        <f>INDEX(Table7[[GEO ID]:[GEO NAME]],MATCH(Table1[[#This Row],[GEO ID]],Table7[GEO ID],0),2)</f>
        <v>APAC</v>
      </c>
      <c r="F594" t="str">
        <f>"Q"&amp;ROUNDUP(MONTH(Table1[[#This Row],[Date]])/3,0)&amp;" "&amp;YEAR(Table1[[#This Row],[Date]])</f>
        <v>Q2 2020</v>
      </c>
      <c r="J594" s="2"/>
    </row>
    <row r="595" spans="1:10" x14ac:dyDescent="0.25">
      <c r="A595" s="2" t="s">
        <v>10</v>
      </c>
      <c r="B595" s="2">
        <v>44043</v>
      </c>
      <c r="C595" s="3">
        <v>248</v>
      </c>
      <c r="D595" t="str">
        <f>INDEX(Table4[],MATCH(Table1[[#This Row],[CLID]],Table4[CLID MID],0),2)</f>
        <v>GEO1002</v>
      </c>
      <c r="E595" t="str">
        <f>INDEX(Table7[[GEO ID]:[GEO NAME]],MATCH(Table1[[#This Row],[GEO ID]],Table7[GEO ID],0),2)</f>
        <v>APAC</v>
      </c>
      <c r="F595" t="str">
        <f>"Q"&amp;ROUNDUP(MONTH(Table1[[#This Row],[Date]])/3,0)&amp;" "&amp;YEAR(Table1[[#This Row],[Date]])</f>
        <v>Q3 2020</v>
      </c>
      <c r="J595" s="2"/>
    </row>
    <row r="596" spans="1:10" x14ac:dyDescent="0.25">
      <c r="A596" s="2" t="s">
        <v>10</v>
      </c>
      <c r="B596" s="2">
        <v>44074</v>
      </c>
      <c r="C596" s="3">
        <v>156</v>
      </c>
      <c r="D596" t="str">
        <f>INDEX(Table4[],MATCH(Table1[[#This Row],[CLID]],Table4[CLID MID],0),2)</f>
        <v>GEO1002</v>
      </c>
      <c r="E596" t="str">
        <f>INDEX(Table7[[GEO ID]:[GEO NAME]],MATCH(Table1[[#This Row],[GEO ID]],Table7[GEO ID],0),2)</f>
        <v>APAC</v>
      </c>
      <c r="F596" t="str">
        <f>"Q"&amp;ROUNDUP(MONTH(Table1[[#This Row],[Date]])/3,0)&amp;" "&amp;YEAR(Table1[[#This Row],[Date]])</f>
        <v>Q3 2020</v>
      </c>
      <c r="J596" s="2"/>
    </row>
    <row r="597" spans="1:10" x14ac:dyDescent="0.25">
      <c r="A597" s="2" t="s">
        <v>10</v>
      </c>
      <c r="B597" s="2">
        <v>44104</v>
      </c>
      <c r="C597" s="3">
        <v>218</v>
      </c>
      <c r="D597" t="str">
        <f>INDEX(Table4[],MATCH(Table1[[#This Row],[CLID]],Table4[CLID MID],0),2)</f>
        <v>GEO1002</v>
      </c>
      <c r="E597" t="str">
        <f>INDEX(Table7[[GEO ID]:[GEO NAME]],MATCH(Table1[[#This Row],[GEO ID]],Table7[GEO ID],0),2)</f>
        <v>APAC</v>
      </c>
      <c r="F597" t="str">
        <f>"Q"&amp;ROUNDUP(MONTH(Table1[[#This Row],[Date]])/3,0)&amp;" "&amp;YEAR(Table1[[#This Row],[Date]])</f>
        <v>Q3 2020</v>
      </c>
      <c r="J597" s="2"/>
    </row>
    <row r="598" spans="1:10" x14ac:dyDescent="0.25">
      <c r="A598" s="2" t="s">
        <v>10</v>
      </c>
      <c r="B598" s="2">
        <v>44135</v>
      </c>
      <c r="C598" s="3">
        <v>182</v>
      </c>
      <c r="D598" t="str">
        <f>INDEX(Table4[],MATCH(Table1[[#This Row],[CLID]],Table4[CLID MID],0),2)</f>
        <v>GEO1002</v>
      </c>
      <c r="E598" t="str">
        <f>INDEX(Table7[[GEO ID]:[GEO NAME]],MATCH(Table1[[#This Row],[GEO ID]],Table7[GEO ID],0),2)</f>
        <v>APAC</v>
      </c>
      <c r="F598" t="str">
        <f>"Q"&amp;ROUNDUP(MONTH(Table1[[#This Row],[Date]])/3,0)&amp;" "&amp;YEAR(Table1[[#This Row],[Date]])</f>
        <v>Q4 2020</v>
      </c>
      <c r="J598" s="2"/>
    </row>
    <row r="599" spans="1:10" x14ac:dyDescent="0.25">
      <c r="A599" s="2" t="s">
        <v>10</v>
      </c>
      <c r="B599" s="2">
        <v>44165</v>
      </c>
      <c r="C599" s="3">
        <v>276</v>
      </c>
      <c r="D599" t="str">
        <f>INDEX(Table4[],MATCH(Table1[[#This Row],[CLID]],Table4[CLID MID],0),2)</f>
        <v>GEO1002</v>
      </c>
      <c r="E599" t="str">
        <f>INDEX(Table7[[GEO ID]:[GEO NAME]],MATCH(Table1[[#This Row],[GEO ID]],Table7[GEO ID],0),2)</f>
        <v>APAC</v>
      </c>
      <c r="F599" t="str">
        <f>"Q"&amp;ROUNDUP(MONTH(Table1[[#This Row],[Date]])/3,0)&amp;" "&amp;YEAR(Table1[[#This Row],[Date]])</f>
        <v>Q4 2020</v>
      </c>
      <c r="J599" s="2"/>
    </row>
    <row r="600" spans="1:10" x14ac:dyDescent="0.25">
      <c r="A600" s="2" t="s">
        <v>10</v>
      </c>
      <c r="B600" s="2">
        <v>44196</v>
      </c>
      <c r="C600" s="3">
        <v>218</v>
      </c>
      <c r="D600" t="str">
        <f>INDEX(Table4[],MATCH(Table1[[#This Row],[CLID]],Table4[CLID MID],0),2)</f>
        <v>GEO1002</v>
      </c>
      <c r="E600" t="str">
        <f>INDEX(Table7[[GEO ID]:[GEO NAME]],MATCH(Table1[[#This Row],[GEO ID]],Table7[GEO ID],0),2)</f>
        <v>APAC</v>
      </c>
      <c r="F600" t="str">
        <f>"Q"&amp;ROUNDUP(MONTH(Table1[[#This Row],[Date]])/3,0)&amp;" "&amp;YEAR(Table1[[#This Row],[Date]])</f>
        <v>Q4 2020</v>
      </c>
      <c r="J600" s="2"/>
    </row>
    <row r="601" spans="1:10" x14ac:dyDescent="0.25">
      <c r="A601" s="2" t="s">
        <v>10</v>
      </c>
      <c r="B601" s="2">
        <v>44377</v>
      </c>
      <c r="C601" s="3">
        <v>220</v>
      </c>
      <c r="D601" t="str">
        <f>INDEX(Table4[],MATCH(Table1[[#This Row],[CLID]],Table4[CLID MID],0),2)</f>
        <v>GEO1002</v>
      </c>
      <c r="E601" t="str">
        <f>INDEX(Table7[[GEO ID]:[GEO NAME]],MATCH(Table1[[#This Row],[GEO ID]],Table7[GEO ID],0),2)</f>
        <v>APAC</v>
      </c>
      <c r="F601" t="str">
        <f>"Q"&amp;ROUNDUP(MONTH(Table1[[#This Row],[Date]])/3,0)&amp;" "&amp;YEAR(Table1[[#This Row],[Date]])</f>
        <v>Q2 2021</v>
      </c>
      <c r="J601" s="2"/>
    </row>
    <row r="602" spans="1:10" x14ac:dyDescent="0.25">
      <c r="A602" s="2" t="s">
        <v>10</v>
      </c>
      <c r="B602" s="2">
        <v>44347</v>
      </c>
      <c r="C602" s="3">
        <v>370</v>
      </c>
      <c r="D602" t="str">
        <f>INDEX(Table4[],MATCH(Table1[[#This Row],[CLID]],Table4[CLID MID],0),2)</f>
        <v>GEO1002</v>
      </c>
      <c r="E602" t="str">
        <f>INDEX(Table7[[GEO ID]:[GEO NAME]],MATCH(Table1[[#This Row],[GEO ID]],Table7[GEO ID],0),2)</f>
        <v>APAC</v>
      </c>
      <c r="F602" t="str">
        <f>"Q"&amp;ROUNDUP(MONTH(Table1[[#This Row],[Date]])/3,0)&amp;" "&amp;YEAR(Table1[[#This Row],[Date]])</f>
        <v>Q2 2021</v>
      </c>
      <c r="J602" s="2"/>
    </row>
    <row r="603" spans="1:10" x14ac:dyDescent="0.25">
      <c r="A603" s="2" t="s">
        <v>10</v>
      </c>
      <c r="B603" s="2">
        <v>44316</v>
      </c>
      <c r="C603" s="3">
        <v>331</v>
      </c>
      <c r="D603" t="str">
        <f>INDEX(Table4[],MATCH(Table1[[#This Row],[CLID]],Table4[CLID MID],0),2)</f>
        <v>GEO1002</v>
      </c>
      <c r="E603" t="str">
        <f>INDEX(Table7[[GEO ID]:[GEO NAME]],MATCH(Table1[[#This Row],[GEO ID]],Table7[GEO ID],0),2)</f>
        <v>APAC</v>
      </c>
      <c r="F603" t="str">
        <f>"Q"&amp;ROUNDUP(MONTH(Table1[[#This Row],[Date]])/3,0)&amp;" "&amp;YEAR(Table1[[#This Row],[Date]])</f>
        <v>Q2 2021</v>
      </c>
      <c r="J603" s="2"/>
    </row>
    <row r="604" spans="1:10" x14ac:dyDescent="0.25">
      <c r="A604" s="2" t="s">
        <v>10</v>
      </c>
      <c r="B604" s="2">
        <v>44286</v>
      </c>
      <c r="C604" s="3">
        <v>332</v>
      </c>
      <c r="D604" t="str">
        <f>INDEX(Table4[],MATCH(Table1[[#This Row],[CLID]],Table4[CLID MID],0),2)</f>
        <v>GEO1002</v>
      </c>
      <c r="E604" t="str">
        <f>INDEX(Table7[[GEO ID]:[GEO NAME]],MATCH(Table1[[#This Row],[GEO ID]],Table7[GEO ID],0),2)</f>
        <v>APAC</v>
      </c>
      <c r="F604" t="str">
        <f>"Q"&amp;ROUNDUP(MONTH(Table1[[#This Row],[Date]])/3,0)&amp;" "&amp;YEAR(Table1[[#This Row],[Date]])</f>
        <v>Q1 2021</v>
      </c>
      <c r="J604" s="2"/>
    </row>
    <row r="605" spans="1:10" x14ac:dyDescent="0.25">
      <c r="A605" s="2" t="s">
        <v>10</v>
      </c>
      <c r="B605" s="2">
        <v>44255</v>
      </c>
      <c r="C605" s="3">
        <v>250</v>
      </c>
      <c r="D605" t="str">
        <f>INDEX(Table4[],MATCH(Table1[[#This Row],[CLID]],Table4[CLID MID],0),2)</f>
        <v>GEO1002</v>
      </c>
      <c r="E605" t="str">
        <f>INDEX(Table7[[GEO ID]:[GEO NAME]],MATCH(Table1[[#This Row],[GEO ID]],Table7[GEO ID],0),2)</f>
        <v>APAC</v>
      </c>
      <c r="F605" t="str">
        <f>"Q"&amp;ROUNDUP(MONTH(Table1[[#This Row],[Date]])/3,0)&amp;" "&amp;YEAR(Table1[[#This Row],[Date]])</f>
        <v>Q1 2021</v>
      </c>
      <c r="J605" s="2"/>
    </row>
    <row r="606" spans="1:10" x14ac:dyDescent="0.25">
      <c r="A606" s="2" t="s">
        <v>10</v>
      </c>
      <c r="B606" s="2">
        <v>44227</v>
      </c>
      <c r="C606" s="3">
        <v>289</v>
      </c>
      <c r="D606" t="str">
        <f>INDEX(Table4[],MATCH(Table1[[#This Row],[CLID]],Table4[CLID MID],0),2)</f>
        <v>GEO1002</v>
      </c>
      <c r="E606" t="str">
        <f>INDEX(Table7[[GEO ID]:[GEO NAME]],MATCH(Table1[[#This Row],[GEO ID]],Table7[GEO ID],0),2)</f>
        <v>APAC</v>
      </c>
      <c r="F606" t="str">
        <f>"Q"&amp;ROUNDUP(MONTH(Table1[[#This Row],[Date]])/3,0)&amp;" "&amp;YEAR(Table1[[#This Row],[Date]])</f>
        <v>Q1 2021</v>
      </c>
      <c r="J606" s="2"/>
    </row>
    <row r="607" spans="1:10" x14ac:dyDescent="0.25">
      <c r="A607" s="2" t="s">
        <v>46</v>
      </c>
      <c r="B607" s="2">
        <v>43861</v>
      </c>
      <c r="C607" s="3">
        <v>1586</v>
      </c>
      <c r="D607" t="str">
        <f>INDEX(Table4[],MATCH(Table1[[#This Row],[CLID]],Table4[CLID MID],0),2)</f>
        <v>GEO1001</v>
      </c>
      <c r="E607" t="str">
        <f>INDEX(Table7[[GEO ID]:[GEO NAME]],MATCH(Table1[[#This Row],[GEO ID]],Table7[GEO ID],0),2)</f>
        <v>NAM</v>
      </c>
      <c r="F607" t="str">
        <f>"Q"&amp;ROUNDUP(MONTH(Table1[[#This Row],[Date]])/3,0)&amp;" "&amp;YEAR(Table1[[#This Row],[Date]])</f>
        <v>Q1 2020</v>
      </c>
      <c r="J607" s="2"/>
    </row>
    <row r="608" spans="1:10" x14ac:dyDescent="0.25">
      <c r="A608" s="2" t="s">
        <v>46</v>
      </c>
      <c r="B608" s="2">
        <v>43890</v>
      </c>
      <c r="C608" s="3">
        <v>1412</v>
      </c>
      <c r="D608" t="str">
        <f>INDEX(Table4[],MATCH(Table1[[#This Row],[CLID]],Table4[CLID MID],0),2)</f>
        <v>GEO1001</v>
      </c>
      <c r="E608" t="str">
        <f>INDEX(Table7[[GEO ID]:[GEO NAME]],MATCH(Table1[[#This Row],[GEO ID]],Table7[GEO ID],0),2)</f>
        <v>NAM</v>
      </c>
      <c r="F608" t="str">
        <f>"Q"&amp;ROUNDUP(MONTH(Table1[[#This Row],[Date]])/3,0)&amp;" "&amp;YEAR(Table1[[#This Row],[Date]])</f>
        <v>Q1 2020</v>
      </c>
      <c r="J608" s="2"/>
    </row>
    <row r="609" spans="1:10" x14ac:dyDescent="0.25">
      <c r="A609" s="2" t="s">
        <v>46</v>
      </c>
      <c r="B609" s="2">
        <v>43921</v>
      </c>
      <c r="C609" s="3">
        <v>1936</v>
      </c>
      <c r="D609" t="str">
        <f>INDEX(Table4[],MATCH(Table1[[#This Row],[CLID]],Table4[CLID MID],0),2)</f>
        <v>GEO1001</v>
      </c>
      <c r="E609" t="str">
        <f>INDEX(Table7[[GEO ID]:[GEO NAME]],MATCH(Table1[[#This Row],[GEO ID]],Table7[GEO ID],0),2)</f>
        <v>NAM</v>
      </c>
      <c r="F609" t="str">
        <f>"Q"&amp;ROUNDUP(MONTH(Table1[[#This Row],[Date]])/3,0)&amp;" "&amp;YEAR(Table1[[#This Row],[Date]])</f>
        <v>Q1 2020</v>
      </c>
      <c r="J609" s="2"/>
    </row>
    <row r="610" spans="1:10" x14ac:dyDescent="0.25">
      <c r="A610" s="2" t="s">
        <v>46</v>
      </c>
      <c r="B610" s="2">
        <v>43951</v>
      </c>
      <c r="C610" s="3">
        <v>1939</v>
      </c>
      <c r="D610" t="str">
        <f>INDEX(Table4[],MATCH(Table1[[#This Row],[CLID]],Table4[CLID MID],0),2)</f>
        <v>GEO1001</v>
      </c>
      <c r="E610" t="str">
        <f>INDEX(Table7[[GEO ID]:[GEO NAME]],MATCH(Table1[[#This Row],[GEO ID]],Table7[GEO ID],0),2)</f>
        <v>NAM</v>
      </c>
      <c r="F610" t="str">
        <f>"Q"&amp;ROUNDUP(MONTH(Table1[[#This Row],[Date]])/3,0)&amp;" "&amp;YEAR(Table1[[#This Row],[Date]])</f>
        <v>Q2 2020</v>
      </c>
      <c r="J610" s="2"/>
    </row>
    <row r="611" spans="1:10" x14ac:dyDescent="0.25">
      <c r="A611" s="2" t="s">
        <v>46</v>
      </c>
      <c r="B611" s="2">
        <v>43982</v>
      </c>
      <c r="C611" s="3">
        <v>2112</v>
      </c>
      <c r="D611" t="str">
        <f>INDEX(Table4[],MATCH(Table1[[#This Row],[CLID]],Table4[CLID MID],0),2)</f>
        <v>GEO1001</v>
      </c>
      <c r="E611" t="str">
        <f>INDEX(Table7[[GEO ID]:[GEO NAME]],MATCH(Table1[[#This Row],[GEO ID]],Table7[GEO ID],0),2)</f>
        <v>NAM</v>
      </c>
      <c r="F611" t="str">
        <f>"Q"&amp;ROUNDUP(MONTH(Table1[[#This Row],[Date]])/3,0)&amp;" "&amp;YEAR(Table1[[#This Row],[Date]])</f>
        <v>Q2 2020</v>
      </c>
      <c r="J611" s="2"/>
    </row>
    <row r="612" spans="1:10" x14ac:dyDescent="0.25">
      <c r="A612" s="2" t="s">
        <v>46</v>
      </c>
      <c r="B612" s="2">
        <v>44012</v>
      </c>
      <c r="C612" s="3">
        <v>1230</v>
      </c>
      <c r="D612" t="str">
        <f>INDEX(Table4[],MATCH(Table1[[#This Row],[CLID]],Table4[CLID MID],0),2)</f>
        <v>GEO1001</v>
      </c>
      <c r="E612" t="str">
        <f>INDEX(Table7[[GEO ID]:[GEO NAME]],MATCH(Table1[[#This Row],[GEO ID]],Table7[GEO ID],0),2)</f>
        <v>NAM</v>
      </c>
      <c r="F612" t="str">
        <f>"Q"&amp;ROUNDUP(MONTH(Table1[[#This Row],[Date]])/3,0)&amp;" "&amp;YEAR(Table1[[#This Row],[Date]])</f>
        <v>Q2 2020</v>
      </c>
      <c r="J612" s="2"/>
    </row>
    <row r="613" spans="1:10" x14ac:dyDescent="0.25">
      <c r="A613" s="2" t="s">
        <v>46</v>
      </c>
      <c r="B613" s="2">
        <v>44043</v>
      </c>
      <c r="C613" s="3">
        <v>1407</v>
      </c>
      <c r="D613" t="str">
        <f>INDEX(Table4[],MATCH(Table1[[#This Row],[CLID]],Table4[CLID MID],0),2)</f>
        <v>GEO1001</v>
      </c>
      <c r="E613" t="str">
        <f>INDEX(Table7[[GEO ID]:[GEO NAME]],MATCH(Table1[[#This Row],[GEO ID]],Table7[GEO ID],0),2)</f>
        <v>NAM</v>
      </c>
      <c r="F613" t="str">
        <f>"Q"&amp;ROUNDUP(MONTH(Table1[[#This Row],[Date]])/3,0)&amp;" "&amp;YEAR(Table1[[#This Row],[Date]])</f>
        <v>Q3 2020</v>
      </c>
      <c r="J613" s="2"/>
    </row>
    <row r="614" spans="1:10" x14ac:dyDescent="0.25">
      <c r="A614" s="2" t="s">
        <v>46</v>
      </c>
      <c r="B614" s="2">
        <v>44074</v>
      </c>
      <c r="C614" s="3">
        <v>880</v>
      </c>
      <c r="D614" t="str">
        <f>INDEX(Table4[],MATCH(Table1[[#This Row],[CLID]],Table4[CLID MID],0),2)</f>
        <v>GEO1001</v>
      </c>
      <c r="E614" t="str">
        <f>INDEX(Table7[[GEO ID]:[GEO NAME]],MATCH(Table1[[#This Row],[GEO ID]],Table7[GEO ID],0),2)</f>
        <v>NAM</v>
      </c>
      <c r="F614" t="str">
        <f>"Q"&amp;ROUNDUP(MONTH(Table1[[#This Row],[Date]])/3,0)&amp;" "&amp;YEAR(Table1[[#This Row],[Date]])</f>
        <v>Q3 2020</v>
      </c>
      <c r="J614" s="2"/>
    </row>
    <row r="615" spans="1:10" x14ac:dyDescent="0.25">
      <c r="A615" s="2" t="s">
        <v>46</v>
      </c>
      <c r="B615" s="2">
        <v>44104</v>
      </c>
      <c r="C615" s="3">
        <v>1233</v>
      </c>
      <c r="D615" t="str">
        <f>INDEX(Table4[],MATCH(Table1[[#This Row],[CLID]],Table4[CLID MID],0),2)</f>
        <v>GEO1001</v>
      </c>
      <c r="E615" t="str">
        <f>INDEX(Table7[[GEO ID]:[GEO NAME]],MATCH(Table1[[#This Row],[GEO ID]],Table7[GEO ID],0),2)</f>
        <v>NAM</v>
      </c>
      <c r="F615" t="str">
        <f>"Q"&amp;ROUNDUP(MONTH(Table1[[#This Row],[Date]])/3,0)&amp;" "&amp;YEAR(Table1[[#This Row],[Date]])</f>
        <v>Q3 2020</v>
      </c>
      <c r="J615" s="2"/>
    </row>
    <row r="616" spans="1:10" x14ac:dyDescent="0.25">
      <c r="A616" s="2" t="s">
        <v>46</v>
      </c>
      <c r="B616" s="2">
        <v>44135</v>
      </c>
      <c r="C616" s="3">
        <v>1059</v>
      </c>
      <c r="D616" t="str">
        <f>INDEX(Table4[],MATCH(Table1[[#This Row],[CLID]],Table4[CLID MID],0),2)</f>
        <v>GEO1001</v>
      </c>
      <c r="E616" t="str">
        <f>INDEX(Table7[[GEO ID]:[GEO NAME]],MATCH(Table1[[#This Row],[GEO ID]],Table7[GEO ID],0),2)</f>
        <v>NAM</v>
      </c>
      <c r="F616" t="str">
        <f>"Q"&amp;ROUNDUP(MONTH(Table1[[#This Row],[Date]])/3,0)&amp;" "&amp;YEAR(Table1[[#This Row],[Date]])</f>
        <v>Q4 2020</v>
      </c>
      <c r="J616" s="2"/>
    </row>
    <row r="617" spans="1:10" x14ac:dyDescent="0.25">
      <c r="A617" s="2" t="s">
        <v>46</v>
      </c>
      <c r="B617" s="2">
        <v>44165</v>
      </c>
      <c r="C617" s="3">
        <v>1586</v>
      </c>
      <c r="D617" t="str">
        <f>INDEX(Table4[],MATCH(Table1[[#This Row],[CLID]],Table4[CLID MID],0),2)</f>
        <v>GEO1001</v>
      </c>
      <c r="E617" t="str">
        <f>INDEX(Table7[[GEO ID]:[GEO NAME]],MATCH(Table1[[#This Row],[GEO ID]],Table7[GEO ID],0),2)</f>
        <v>NAM</v>
      </c>
      <c r="F617" t="str">
        <f>"Q"&amp;ROUNDUP(MONTH(Table1[[#This Row],[Date]])/3,0)&amp;" "&amp;YEAR(Table1[[#This Row],[Date]])</f>
        <v>Q4 2020</v>
      </c>
      <c r="J617" s="2"/>
    </row>
    <row r="618" spans="1:10" x14ac:dyDescent="0.25">
      <c r="A618" s="2" t="s">
        <v>46</v>
      </c>
      <c r="B618" s="2">
        <v>44196</v>
      </c>
      <c r="C618" s="3">
        <v>1230</v>
      </c>
      <c r="D618" t="str">
        <f>INDEX(Table4[],MATCH(Table1[[#This Row],[CLID]],Table4[CLID MID],0),2)</f>
        <v>GEO1001</v>
      </c>
      <c r="E618" t="str">
        <f>INDEX(Table7[[GEO ID]:[GEO NAME]],MATCH(Table1[[#This Row],[GEO ID]],Table7[GEO ID],0),2)</f>
        <v>NAM</v>
      </c>
      <c r="F618" t="str">
        <f>"Q"&amp;ROUNDUP(MONTH(Table1[[#This Row],[Date]])/3,0)&amp;" "&amp;YEAR(Table1[[#This Row],[Date]])</f>
        <v>Q4 2020</v>
      </c>
      <c r="J618" s="2"/>
    </row>
    <row r="619" spans="1:10" x14ac:dyDescent="0.25">
      <c r="A619" s="2" t="s">
        <v>46</v>
      </c>
      <c r="B619" s="2">
        <v>44377</v>
      </c>
      <c r="C619" s="3">
        <v>1291</v>
      </c>
      <c r="D619" t="str">
        <f>INDEX(Table4[],MATCH(Table1[[#This Row],[CLID]],Table4[CLID MID],0),2)</f>
        <v>GEO1001</v>
      </c>
      <c r="E619" t="str">
        <f>INDEX(Table7[[GEO ID]:[GEO NAME]],MATCH(Table1[[#This Row],[GEO ID]],Table7[GEO ID],0),2)</f>
        <v>NAM</v>
      </c>
      <c r="F619" t="str">
        <f>"Q"&amp;ROUNDUP(MONTH(Table1[[#This Row],[Date]])/3,0)&amp;" "&amp;YEAR(Table1[[#This Row],[Date]])</f>
        <v>Q2 2021</v>
      </c>
      <c r="J619" s="2"/>
    </row>
    <row r="620" spans="1:10" x14ac:dyDescent="0.25">
      <c r="A620" s="2" t="s">
        <v>46</v>
      </c>
      <c r="B620" s="2">
        <v>44347</v>
      </c>
      <c r="C620" s="3">
        <v>2150</v>
      </c>
      <c r="D620" t="str">
        <f>INDEX(Table4[],MATCH(Table1[[#This Row],[CLID]],Table4[CLID MID],0),2)</f>
        <v>GEO1001</v>
      </c>
      <c r="E620" t="str">
        <f>INDEX(Table7[[GEO ID]:[GEO NAME]],MATCH(Table1[[#This Row],[GEO ID]],Table7[GEO ID],0),2)</f>
        <v>NAM</v>
      </c>
      <c r="F620" t="str">
        <f>"Q"&amp;ROUNDUP(MONTH(Table1[[#This Row],[Date]])/3,0)&amp;" "&amp;YEAR(Table1[[#This Row],[Date]])</f>
        <v>Q2 2021</v>
      </c>
      <c r="J620" s="2"/>
    </row>
    <row r="621" spans="1:10" x14ac:dyDescent="0.25">
      <c r="A621" s="2" t="s">
        <v>46</v>
      </c>
      <c r="B621" s="2">
        <v>44316</v>
      </c>
      <c r="C621" s="3">
        <v>1991</v>
      </c>
      <c r="D621" t="str">
        <f>INDEX(Table4[],MATCH(Table1[[#This Row],[CLID]],Table4[CLID MID],0),2)</f>
        <v>GEO1001</v>
      </c>
      <c r="E621" t="str">
        <f>INDEX(Table7[[GEO ID]:[GEO NAME]],MATCH(Table1[[#This Row],[GEO ID]],Table7[GEO ID],0),2)</f>
        <v>NAM</v>
      </c>
      <c r="F621" t="str">
        <f>"Q"&amp;ROUNDUP(MONTH(Table1[[#This Row],[Date]])/3,0)&amp;" "&amp;YEAR(Table1[[#This Row],[Date]])</f>
        <v>Q2 2021</v>
      </c>
      <c r="J621" s="2"/>
    </row>
    <row r="622" spans="1:10" x14ac:dyDescent="0.25">
      <c r="A622" s="2" t="s">
        <v>46</v>
      </c>
      <c r="B622" s="2">
        <v>44286</v>
      </c>
      <c r="C622" s="3">
        <v>2032</v>
      </c>
      <c r="D622" t="str">
        <f>INDEX(Table4[],MATCH(Table1[[#This Row],[CLID]],Table4[CLID MID],0),2)</f>
        <v>GEO1001</v>
      </c>
      <c r="E622" t="str">
        <f>INDEX(Table7[[GEO ID]:[GEO NAME]],MATCH(Table1[[#This Row],[GEO ID]],Table7[GEO ID],0),2)</f>
        <v>NAM</v>
      </c>
      <c r="F622" t="str">
        <f>"Q"&amp;ROUNDUP(MONTH(Table1[[#This Row],[Date]])/3,0)&amp;" "&amp;YEAR(Table1[[#This Row],[Date]])</f>
        <v>Q1 2021</v>
      </c>
      <c r="J622" s="2"/>
    </row>
    <row r="623" spans="1:10" x14ac:dyDescent="0.25">
      <c r="A623" s="2" t="s">
        <v>46</v>
      </c>
      <c r="B623" s="2">
        <v>44255</v>
      </c>
      <c r="C623" s="3">
        <v>1438</v>
      </c>
      <c r="D623" t="str">
        <f>INDEX(Table4[],MATCH(Table1[[#This Row],[CLID]],Table4[CLID MID],0),2)</f>
        <v>GEO1001</v>
      </c>
      <c r="E623" t="str">
        <f>INDEX(Table7[[GEO ID]:[GEO NAME]],MATCH(Table1[[#This Row],[GEO ID]],Table7[GEO ID],0),2)</f>
        <v>NAM</v>
      </c>
      <c r="F623" t="str">
        <f>"Q"&amp;ROUNDUP(MONTH(Table1[[#This Row],[Date]])/3,0)&amp;" "&amp;YEAR(Table1[[#This Row],[Date]])</f>
        <v>Q1 2021</v>
      </c>
      <c r="J623" s="2"/>
    </row>
    <row r="624" spans="1:10" x14ac:dyDescent="0.25">
      <c r="A624" s="2" t="s">
        <v>46</v>
      </c>
      <c r="B624" s="2">
        <v>44227</v>
      </c>
      <c r="C624" s="3">
        <v>1569</v>
      </c>
      <c r="D624" t="str">
        <f>INDEX(Table4[],MATCH(Table1[[#This Row],[CLID]],Table4[CLID MID],0),2)</f>
        <v>GEO1001</v>
      </c>
      <c r="E624" t="str">
        <f>INDEX(Table7[[GEO ID]:[GEO NAME]],MATCH(Table1[[#This Row],[GEO ID]],Table7[GEO ID],0),2)</f>
        <v>NAM</v>
      </c>
      <c r="F624" t="str">
        <f>"Q"&amp;ROUNDUP(MONTH(Table1[[#This Row],[Date]])/3,0)&amp;" "&amp;YEAR(Table1[[#This Row],[Date]])</f>
        <v>Q1 2021</v>
      </c>
      <c r="J624" s="2"/>
    </row>
    <row r="625" spans="1:10" x14ac:dyDescent="0.25">
      <c r="A625" s="2" t="s">
        <v>40</v>
      </c>
      <c r="B625" s="2">
        <v>43861</v>
      </c>
      <c r="C625" s="3">
        <v>1211</v>
      </c>
      <c r="D625" t="str">
        <f>INDEX(Table4[],MATCH(Table1[[#This Row],[CLID]],Table4[CLID MID],0),2)</f>
        <v>GEO1004</v>
      </c>
      <c r="E625" t="str">
        <f>INDEX(Table7[[GEO ID]:[GEO NAME]],MATCH(Table1[[#This Row],[GEO ID]],Table7[GEO ID],0),2)</f>
        <v>LATAM</v>
      </c>
      <c r="F625" t="str">
        <f>"Q"&amp;ROUNDUP(MONTH(Table1[[#This Row],[Date]])/3,0)&amp;" "&amp;YEAR(Table1[[#This Row],[Date]])</f>
        <v>Q1 2020</v>
      </c>
      <c r="J625" s="2"/>
    </row>
    <row r="626" spans="1:10" x14ac:dyDescent="0.25">
      <c r="A626" s="2" t="s">
        <v>40</v>
      </c>
      <c r="B626" s="2">
        <v>43890</v>
      </c>
      <c r="C626" s="3">
        <v>1358</v>
      </c>
      <c r="D626" t="str">
        <f>INDEX(Table4[],MATCH(Table1[[#This Row],[CLID]],Table4[CLID MID],0),2)</f>
        <v>GEO1004</v>
      </c>
      <c r="E626" t="str">
        <f>INDEX(Table7[[GEO ID]:[GEO NAME]],MATCH(Table1[[#This Row],[GEO ID]],Table7[GEO ID],0),2)</f>
        <v>LATAM</v>
      </c>
      <c r="F626" t="str">
        <f>"Q"&amp;ROUNDUP(MONTH(Table1[[#This Row],[Date]])/3,0)&amp;" "&amp;YEAR(Table1[[#This Row],[Date]])</f>
        <v>Q1 2020</v>
      </c>
      <c r="J626" s="2"/>
    </row>
    <row r="627" spans="1:10" x14ac:dyDescent="0.25">
      <c r="A627" s="2" t="s">
        <v>40</v>
      </c>
      <c r="B627" s="2">
        <v>43921</v>
      </c>
      <c r="C627" s="3">
        <v>1507</v>
      </c>
      <c r="D627" t="str">
        <f>INDEX(Table4[],MATCH(Table1[[#This Row],[CLID]],Table4[CLID MID],0),2)</f>
        <v>GEO1004</v>
      </c>
      <c r="E627" t="str">
        <f>INDEX(Table7[[GEO ID]:[GEO NAME]],MATCH(Table1[[#This Row],[GEO ID]],Table7[GEO ID],0),2)</f>
        <v>LATAM</v>
      </c>
      <c r="F627" t="str">
        <f>"Q"&amp;ROUNDUP(MONTH(Table1[[#This Row],[Date]])/3,0)&amp;" "&amp;YEAR(Table1[[#This Row],[Date]])</f>
        <v>Q1 2020</v>
      </c>
      <c r="J627" s="2"/>
    </row>
    <row r="628" spans="1:10" x14ac:dyDescent="0.25">
      <c r="A628" s="2" t="s">
        <v>40</v>
      </c>
      <c r="B628" s="2">
        <v>43951</v>
      </c>
      <c r="C628" s="3">
        <v>1812</v>
      </c>
      <c r="D628" t="str">
        <f>INDEX(Table4[],MATCH(Table1[[#This Row],[CLID]],Table4[CLID MID],0),2)</f>
        <v>GEO1004</v>
      </c>
      <c r="E628" t="str">
        <f>INDEX(Table7[[GEO ID]:[GEO NAME]],MATCH(Table1[[#This Row],[GEO ID]],Table7[GEO ID],0),2)</f>
        <v>LATAM</v>
      </c>
      <c r="F628" t="str">
        <f>"Q"&amp;ROUNDUP(MONTH(Table1[[#This Row],[Date]])/3,0)&amp;" "&amp;YEAR(Table1[[#This Row],[Date]])</f>
        <v>Q2 2020</v>
      </c>
      <c r="J628" s="2"/>
    </row>
    <row r="629" spans="1:10" x14ac:dyDescent="0.25">
      <c r="A629" s="2" t="s">
        <v>40</v>
      </c>
      <c r="B629" s="2">
        <v>43982</v>
      </c>
      <c r="C629" s="3">
        <v>1663</v>
      </c>
      <c r="D629" t="str">
        <f>INDEX(Table4[],MATCH(Table1[[#This Row],[CLID]],Table4[CLID MID],0),2)</f>
        <v>GEO1004</v>
      </c>
      <c r="E629" t="str">
        <f>INDEX(Table7[[GEO ID]:[GEO NAME]],MATCH(Table1[[#This Row],[GEO ID]],Table7[GEO ID],0),2)</f>
        <v>LATAM</v>
      </c>
      <c r="F629" t="str">
        <f>"Q"&amp;ROUNDUP(MONTH(Table1[[#This Row],[Date]])/3,0)&amp;" "&amp;YEAR(Table1[[#This Row],[Date]])</f>
        <v>Q2 2020</v>
      </c>
      <c r="J629" s="2"/>
    </row>
    <row r="630" spans="1:10" x14ac:dyDescent="0.25">
      <c r="A630" s="2" t="s">
        <v>40</v>
      </c>
      <c r="B630" s="2">
        <v>44012</v>
      </c>
      <c r="C630" s="3">
        <v>1205</v>
      </c>
      <c r="D630" t="str">
        <f>INDEX(Table4[],MATCH(Table1[[#This Row],[CLID]],Table4[CLID MID],0),2)</f>
        <v>GEO1004</v>
      </c>
      <c r="E630" t="str">
        <f>INDEX(Table7[[GEO ID]:[GEO NAME]],MATCH(Table1[[#This Row],[GEO ID]],Table7[GEO ID],0),2)</f>
        <v>LATAM</v>
      </c>
      <c r="F630" t="str">
        <f>"Q"&amp;ROUNDUP(MONTH(Table1[[#This Row],[Date]])/3,0)&amp;" "&amp;YEAR(Table1[[#This Row],[Date]])</f>
        <v>Q2 2020</v>
      </c>
      <c r="J630" s="2"/>
    </row>
    <row r="631" spans="1:10" x14ac:dyDescent="0.25">
      <c r="A631" s="2" t="s">
        <v>40</v>
      </c>
      <c r="B631" s="2">
        <v>44043</v>
      </c>
      <c r="C631" s="3">
        <v>1059</v>
      </c>
      <c r="D631" t="str">
        <f>INDEX(Table4[],MATCH(Table1[[#This Row],[CLID]],Table4[CLID MID],0),2)</f>
        <v>GEO1004</v>
      </c>
      <c r="E631" t="str">
        <f>INDEX(Table7[[GEO ID]:[GEO NAME]],MATCH(Table1[[#This Row],[GEO ID]],Table7[GEO ID],0),2)</f>
        <v>LATAM</v>
      </c>
      <c r="F631" t="str">
        <f>"Q"&amp;ROUNDUP(MONTH(Table1[[#This Row],[Date]])/3,0)&amp;" "&amp;YEAR(Table1[[#This Row],[Date]])</f>
        <v>Q3 2020</v>
      </c>
      <c r="J631" s="2"/>
    </row>
    <row r="632" spans="1:10" x14ac:dyDescent="0.25">
      <c r="A632" s="2" t="s">
        <v>40</v>
      </c>
      <c r="B632" s="2">
        <v>44074</v>
      </c>
      <c r="C632" s="3">
        <v>910</v>
      </c>
      <c r="D632" t="str">
        <f>INDEX(Table4[],MATCH(Table1[[#This Row],[CLID]],Table4[CLID MID],0),2)</f>
        <v>GEO1004</v>
      </c>
      <c r="E632" t="str">
        <f>INDEX(Table7[[GEO ID]:[GEO NAME]],MATCH(Table1[[#This Row],[GEO ID]],Table7[GEO ID],0),2)</f>
        <v>LATAM</v>
      </c>
      <c r="F632" t="str">
        <f>"Q"&amp;ROUNDUP(MONTH(Table1[[#This Row],[Date]])/3,0)&amp;" "&amp;YEAR(Table1[[#This Row],[Date]])</f>
        <v>Q3 2020</v>
      </c>
      <c r="J632" s="2"/>
    </row>
    <row r="633" spans="1:10" x14ac:dyDescent="0.25">
      <c r="A633" s="2" t="s">
        <v>40</v>
      </c>
      <c r="B633" s="2">
        <v>44104</v>
      </c>
      <c r="C633" s="3">
        <v>910</v>
      </c>
      <c r="D633" t="str">
        <f>INDEX(Table4[],MATCH(Table1[[#This Row],[CLID]],Table4[CLID MID],0),2)</f>
        <v>GEO1004</v>
      </c>
      <c r="E633" t="str">
        <f>INDEX(Table7[[GEO ID]:[GEO NAME]],MATCH(Table1[[#This Row],[GEO ID]],Table7[GEO ID],0),2)</f>
        <v>LATAM</v>
      </c>
      <c r="F633" t="str">
        <f>"Q"&amp;ROUNDUP(MONTH(Table1[[#This Row],[Date]])/3,0)&amp;" "&amp;YEAR(Table1[[#This Row],[Date]])</f>
        <v>Q3 2020</v>
      </c>
      <c r="J633" s="2"/>
    </row>
    <row r="634" spans="1:10" x14ac:dyDescent="0.25">
      <c r="A634" s="2" t="s">
        <v>40</v>
      </c>
      <c r="B634" s="2">
        <v>44135</v>
      </c>
      <c r="C634" s="3">
        <v>1060</v>
      </c>
      <c r="D634" t="str">
        <f>INDEX(Table4[],MATCH(Table1[[#This Row],[CLID]],Table4[CLID MID],0),2)</f>
        <v>GEO1004</v>
      </c>
      <c r="E634" t="str">
        <f>INDEX(Table7[[GEO ID]:[GEO NAME]],MATCH(Table1[[#This Row],[GEO ID]],Table7[GEO ID],0),2)</f>
        <v>LATAM</v>
      </c>
      <c r="F634" t="str">
        <f>"Q"&amp;ROUNDUP(MONTH(Table1[[#This Row],[Date]])/3,0)&amp;" "&amp;YEAR(Table1[[#This Row],[Date]])</f>
        <v>Q4 2020</v>
      </c>
      <c r="J634" s="2"/>
    </row>
    <row r="635" spans="1:10" x14ac:dyDescent="0.25">
      <c r="A635" s="2" t="s">
        <v>40</v>
      </c>
      <c r="B635" s="2">
        <v>44165</v>
      </c>
      <c r="C635" s="3">
        <v>1205</v>
      </c>
      <c r="D635" t="str">
        <f>INDEX(Table4[],MATCH(Table1[[#This Row],[CLID]],Table4[CLID MID],0),2)</f>
        <v>GEO1004</v>
      </c>
      <c r="E635" t="str">
        <f>INDEX(Table7[[GEO ID]:[GEO NAME]],MATCH(Table1[[#This Row],[GEO ID]],Table7[GEO ID],0),2)</f>
        <v>LATAM</v>
      </c>
      <c r="F635" t="str">
        <f>"Q"&amp;ROUNDUP(MONTH(Table1[[#This Row],[Date]])/3,0)&amp;" "&amp;YEAR(Table1[[#This Row],[Date]])</f>
        <v>Q4 2020</v>
      </c>
      <c r="J635" s="2"/>
    </row>
    <row r="636" spans="1:10" x14ac:dyDescent="0.25">
      <c r="A636" s="2" t="s">
        <v>40</v>
      </c>
      <c r="B636" s="2">
        <v>44196</v>
      </c>
      <c r="C636" s="3">
        <v>1211</v>
      </c>
      <c r="D636" t="str">
        <f>INDEX(Table4[],MATCH(Table1[[#This Row],[CLID]],Table4[CLID MID],0),2)</f>
        <v>GEO1004</v>
      </c>
      <c r="E636" t="str">
        <f>INDEX(Table7[[GEO ID]:[GEO NAME]],MATCH(Table1[[#This Row],[GEO ID]],Table7[GEO ID],0),2)</f>
        <v>LATAM</v>
      </c>
      <c r="F636" t="str">
        <f>"Q"&amp;ROUNDUP(MONTH(Table1[[#This Row],[Date]])/3,0)&amp;" "&amp;YEAR(Table1[[#This Row],[Date]])</f>
        <v>Q4 2020</v>
      </c>
      <c r="J636" s="2"/>
    </row>
    <row r="637" spans="1:10" x14ac:dyDescent="0.25">
      <c r="A637" s="2" t="s">
        <v>40</v>
      </c>
      <c r="B637" s="2">
        <v>44377</v>
      </c>
      <c r="C637" s="3">
        <v>1193</v>
      </c>
      <c r="D637" t="str">
        <f>INDEX(Table4[],MATCH(Table1[[#This Row],[CLID]],Table4[CLID MID],0),2)</f>
        <v>GEO1004</v>
      </c>
      <c r="E637" t="str">
        <f>INDEX(Table7[[GEO ID]:[GEO NAME]],MATCH(Table1[[#This Row],[GEO ID]],Table7[GEO ID],0),2)</f>
        <v>LATAM</v>
      </c>
      <c r="F637" t="str">
        <f>"Q"&amp;ROUNDUP(MONTH(Table1[[#This Row],[Date]])/3,0)&amp;" "&amp;YEAR(Table1[[#This Row],[Date]])</f>
        <v>Q2 2021</v>
      </c>
      <c r="J637" s="2"/>
    </row>
    <row r="638" spans="1:10" x14ac:dyDescent="0.25">
      <c r="A638" s="2" t="s">
        <v>40</v>
      </c>
      <c r="B638" s="2">
        <v>44347</v>
      </c>
      <c r="C638" s="3">
        <v>1694</v>
      </c>
      <c r="D638" t="str">
        <f>INDEX(Table4[],MATCH(Table1[[#This Row],[CLID]],Table4[CLID MID],0),2)</f>
        <v>GEO1004</v>
      </c>
      <c r="E638" t="str">
        <f>INDEX(Table7[[GEO ID]:[GEO NAME]],MATCH(Table1[[#This Row],[GEO ID]],Table7[GEO ID],0),2)</f>
        <v>LATAM</v>
      </c>
      <c r="F638" t="str">
        <f>"Q"&amp;ROUNDUP(MONTH(Table1[[#This Row],[Date]])/3,0)&amp;" "&amp;YEAR(Table1[[#This Row],[Date]])</f>
        <v>Q2 2021</v>
      </c>
      <c r="J638" s="2"/>
    </row>
    <row r="639" spans="1:10" x14ac:dyDescent="0.25">
      <c r="A639" s="2" t="s">
        <v>40</v>
      </c>
      <c r="B639" s="2">
        <v>44316</v>
      </c>
      <c r="C639" s="3">
        <v>1791</v>
      </c>
      <c r="D639" t="str">
        <f>INDEX(Table4[],MATCH(Table1[[#This Row],[CLID]],Table4[CLID MID],0),2)</f>
        <v>GEO1004</v>
      </c>
      <c r="E639" t="str">
        <f>INDEX(Table7[[GEO ID]:[GEO NAME]],MATCH(Table1[[#This Row],[GEO ID]],Table7[GEO ID],0),2)</f>
        <v>LATAM</v>
      </c>
      <c r="F639" t="str">
        <f>"Q"&amp;ROUNDUP(MONTH(Table1[[#This Row],[Date]])/3,0)&amp;" "&amp;YEAR(Table1[[#This Row],[Date]])</f>
        <v>Q2 2021</v>
      </c>
      <c r="J639" s="2"/>
    </row>
    <row r="640" spans="1:10" x14ac:dyDescent="0.25">
      <c r="A640" s="2" t="s">
        <v>40</v>
      </c>
      <c r="B640" s="2">
        <v>44286</v>
      </c>
      <c r="C640" s="3">
        <v>1568</v>
      </c>
      <c r="D640" t="str">
        <f>INDEX(Table4[],MATCH(Table1[[#This Row],[CLID]],Table4[CLID MID],0),2)</f>
        <v>GEO1004</v>
      </c>
      <c r="E640" t="str">
        <f>INDEX(Table7[[GEO ID]:[GEO NAME]],MATCH(Table1[[#This Row],[GEO ID]],Table7[GEO ID],0),2)</f>
        <v>LATAM</v>
      </c>
      <c r="F640" t="str">
        <f>"Q"&amp;ROUNDUP(MONTH(Table1[[#This Row],[Date]])/3,0)&amp;" "&amp;YEAR(Table1[[#This Row],[Date]])</f>
        <v>Q1 2021</v>
      </c>
      <c r="J640" s="2"/>
    </row>
    <row r="641" spans="1:10" x14ac:dyDescent="0.25">
      <c r="A641" s="2" t="s">
        <v>40</v>
      </c>
      <c r="B641" s="2">
        <v>44255</v>
      </c>
      <c r="C641" s="3">
        <v>1399</v>
      </c>
      <c r="D641" t="str">
        <f>INDEX(Table4[],MATCH(Table1[[#This Row],[CLID]],Table4[CLID MID],0),2)</f>
        <v>GEO1004</v>
      </c>
      <c r="E641" t="str">
        <f>INDEX(Table7[[GEO ID]:[GEO NAME]],MATCH(Table1[[#This Row],[GEO ID]],Table7[GEO ID],0),2)</f>
        <v>LATAM</v>
      </c>
      <c r="F641" t="str">
        <f>"Q"&amp;ROUNDUP(MONTH(Table1[[#This Row],[Date]])/3,0)&amp;" "&amp;YEAR(Table1[[#This Row],[Date]])</f>
        <v>Q1 2021</v>
      </c>
      <c r="J641" s="2"/>
    </row>
    <row r="642" spans="1:10" x14ac:dyDescent="0.25">
      <c r="A642" s="2" t="s">
        <v>40</v>
      </c>
      <c r="B642" s="2">
        <v>44227</v>
      </c>
      <c r="C642" s="3">
        <v>1255</v>
      </c>
      <c r="D642" t="str">
        <f>INDEX(Table4[],MATCH(Table1[[#This Row],[CLID]],Table4[CLID MID],0),2)</f>
        <v>GEO1004</v>
      </c>
      <c r="E642" t="str">
        <f>INDEX(Table7[[GEO ID]:[GEO NAME]],MATCH(Table1[[#This Row],[GEO ID]],Table7[GEO ID],0),2)</f>
        <v>LATAM</v>
      </c>
      <c r="F642" t="str">
        <f>"Q"&amp;ROUNDUP(MONTH(Table1[[#This Row],[Date]])/3,0)&amp;" "&amp;YEAR(Table1[[#This Row],[Date]])</f>
        <v>Q1 2021</v>
      </c>
      <c r="J642" s="2"/>
    </row>
    <row r="643" spans="1:10" x14ac:dyDescent="0.25">
      <c r="A643" s="2" t="s">
        <v>2</v>
      </c>
      <c r="B643" s="2">
        <v>43861</v>
      </c>
      <c r="C643" s="3">
        <v>53</v>
      </c>
      <c r="D643" t="str">
        <f>INDEX(Table4[],MATCH(Table1[[#This Row],[CLID]],Table4[CLID MID],0),2)</f>
        <v>GEO1002</v>
      </c>
      <c r="E643" t="str">
        <f>INDEX(Table7[[GEO ID]:[GEO NAME]],MATCH(Table1[[#This Row],[GEO ID]],Table7[GEO ID],0),2)</f>
        <v>APAC</v>
      </c>
      <c r="F643" t="str">
        <f>"Q"&amp;ROUNDUP(MONTH(Table1[[#This Row],[Date]])/3,0)&amp;" "&amp;YEAR(Table1[[#This Row],[Date]])</f>
        <v>Q1 2020</v>
      </c>
      <c r="J643" s="2"/>
    </row>
    <row r="644" spans="1:10" x14ac:dyDescent="0.25">
      <c r="A644" s="2" t="s">
        <v>2</v>
      </c>
      <c r="B644" s="2">
        <v>43890</v>
      </c>
      <c r="C644" s="3">
        <v>40</v>
      </c>
      <c r="D644" t="str">
        <f>INDEX(Table4[],MATCH(Table1[[#This Row],[CLID]],Table4[CLID MID],0),2)</f>
        <v>GEO1002</v>
      </c>
      <c r="E644" t="str">
        <f>INDEX(Table7[[GEO ID]:[GEO NAME]],MATCH(Table1[[#This Row],[GEO ID]],Table7[GEO ID],0),2)</f>
        <v>APAC</v>
      </c>
      <c r="F644" t="str">
        <f>"Q"&amp;ROUNDUP(MONTH(Table1[[#This Row],[Date]])/3,0)&amp;" "&amp;YEAR(Table1[[#This Row],[Date]])</f>
        <v>Q1 2020</v>
      </c>
      <c r="J644" s="2"/>
    </row>
    <row r="645" spans="1:10" x14ac:dyDescent="0.25">
      <c r="A645" s="2" t="s">
        <v>2</v>
      </c>
      <c r="B645" s="2">
        <v>43921</v>
      </c>
      <c r="C645" s="3">
        <v>65</v>
      </c>
      <c r="D645" t="str">
        <f>INDEX(Table4[],MATCH(Table1[[#This Row],[CLID]],Table4[CLID MID],0),2)</f>
        <v>GEO1002</v>
      </c>
      <c r="E645" t="str">
        <f>INDEX(Table7[[GEO ID]:[GEO NAME]],MATCH(Table1[[#This Row],[GEO ID]],Table7[GEO ID],0),2)</f>
        <v>APAC</v>
      </c>
      <c r="F645" t="str">
        <f>"Q"&amp;ROUNDUP(MONTH(Table1[[#This Row],[Date]])/3,0)&amp;" "&amp;YEAR(Table1[[#This Row],[Date]])</f>
        <v>Q1 2020</v>
      </c>
      <c r="J645" s="2"/>
    </row>
    <row r="646" spans="1:10" x14ac:dyDescent="0.25">
      <c r="A646" s="2" t="s">
        <v>2</v>
      </c>
      <c r="B646" s="2">
        <v>43951</v>
      </c>
      <c r="C646" s="3">
        <v>56</v>
      </c>
      <c r="D646" t="str">
        <f>INDEX(Table4[],MATCH(Table1[[#This Row],[CLID]],Table4[CLID MID],0),2)</f>
        <v>GEO1002</v>
      </c>
      <c r="E646" t="str">
        <f>INDEX(Table7[[GEO ID]:[GEO NAME]],MATCH(Table1[[#This Row],[GEO ID]],Table7[GEO ID],0),2)</f>
        <v>APAC</v>
      </c>
      <c r="F646" t="str">
        <f>"Q"&amp;ROUNDUP(MONTH(Table1[[#This Row],[Date]])/3,0)&amp;" "&amp;YEAR(Table1[[#This Row],[Date]])</f>
        <v>Q2 2020</v>
      </c>
      <c r="J646" s="2"/>
    </row>
    <row r="647" spans="1:10" x14ac:dyDescent="0.25">
      <c r="A647" s="2" t="s">
        <v>2</v>
      </c>
      <c r="B647" s="2">
        <v>43982</v>
      </c>
      <c r="C647" s="3">
        <v>65</v>
      </c>
      <c r="D647" t="str">
        <f>INDEX(Table4[],MATCH(Table1[[#This Row],[CLID]],Table4[CLID MID],0),2)</f>
        <v>GEO1002</v>
      </c>
      <c r="E647" t="str">
        <f>INDEX(Table7[[GEO ID]:[GEO NAME]],MATCH(Table1[[#This Row],[GEO ID]],Table7[GEO ID],0),2)</f>
        <v>APAC</v>
      </c>
      <c r="F647" t="str">
        <f>"Q"&amp;ROUNDUP(MONTH(Table1[[#This Row],[Date]])/3,0)&amp;" "&amp;YEAR(Table1[[#This Row],[Date]])</f>
        <v>Q2 2020</v>
      </c>
      <c r="J647" s="2"/>
    </row>
    <row r="648" spans="1:10" x14ac:dyDescent="0.25">
      <c r="A648" s="2" t="s">
        <v>2</v>
      </c>
      <c r="B648" s="2">
        <v>44012</v>
      </c>
      <c r="C648" s="3">
        <v>34</v>
      </c>
      <c r="D648" t="str">
        <f>INDEX(Table4[],MATCH(Table1[[#This Row],[CLID]],Table4[CLID MID],0),2)</f>
        <v>GEO1002</v>
      </c>
      <c r="E648" t="str">
        <f>INDEX(Table7[[GEO ID]:[GEO NAME]],MATCH(Table1[[#This Row],[GEO ID]],Table7[GEO ID],0),2)</f>
        <v>APAC</v>
      </c>
      <c r="F648" t="str">
        <f>"Q"&amp;ROUNDUP(MONTH(Table1[[#This Row],[Date]])/3,0)&amp;" "&amp;YEAR(Table1[[#This Row],[Date]])</f>
        <v>Q2 2020</v>
      </c>
      <c r="J648" s="2"/>
    </row>
    <row r="649" spans="1:10" x14ac:dyDescent="0.25">
      <c r="A649" s="2" t="s">
        <v>2</v>
      </c>
      <c r="B649" s="2">
        <v>44043</v>
      </c>
      <c r="C649" s="3">
        <v>50</v>
      </c>
      <c r="D649" t="str">
        <f>INDEX(Table4[],MATCH(Table1[[#This Row],[CLID]],Table4[CLID MID],0),2)</f>
        <v>GEO1002</v>
      </c>
      <c r="E649" t="str">
        <f>INDEX(Table7[[GEO ID]:[GEO NAME]],MATCH(Table1[[#This Row],[GEO ID]],Table7[GEO ID],0),2)</f>
        <v>APAC</v>
      </c>
      <c r="F649" t="str">
        <f>"Q"&amp;ROUNDUP(MONTH(Table1[[#This Row],[Date]])/3,0)&amp;" "&amp;YEAR(Table1[[#This Row],[Date]])</f>
        <v>Q3 2020</v>
      </c>
      <c r="J649" s="2"/>
    </row>
    <row r="650" spans="1:10" x14ac:dyDescent="0.25">
      <c r="A650" s="2" t="s">
        <v>2</v>
      </c>
      <c r="B650" s="2">
        <v>44074</v>
      </c>
      <c r="C650" s="3">
        <v>26</v>
      </c>
      <c r="D650" t="str">
        <f>INDEX(Table4[],MATCH(Table1[[#This Row],[CLID]],Table4[CLID MID],0),2)</f>
        <v>GEO1002</v>
      </c>
      <c r="E650" t="str">
        <f>INDEX(Table7[[GEO ID]:[GEO NAME]],MATCH(Table1[[#This Row],[GEO ID]],Table7[GEO ID],0),2)</f>
        <v>APAC</v>
      </c>
      <c r="F650" t="str">
        <f>"Q"&amp;ROUNDUP(MONTH(Table1[[#This Row],[Date]])/3,0)&amp;" "&amp;YEAR(Table1[[#This Row],[Date]])</f>
        <v>Q3 2020</v>
      </c>
      <c r="J650" s="2"/>
    </row>
    <row r="651" spans="1:10" x14ac:dyDescent="0.25">
      <c r="A651" s="2" t="s">
        <v>2</v>
      </c>
      <c r="B651" s="2">
        <v>44104</v>
      </c>
      <c r="C651" s="3">
        <v>43</v>
      </c>
      <c r="D651" t="str">
        <f>INDEX(Table4[],MATCH(Table1[[#This Row],[CLID]],Table4[CLID MID],0),2)</f>
        <v>GEO1002</v>
      </c>
      <c r="E651" t="str">
        <f>INDEX(Table7[[GEO ID]:[GEO NAME]],MATCH(Table1[[#This Row],[GEO ID]],Table7[GEO ID],0),2)</f>
        <v>APAC</v>
      </c>
      <c r="F651" t="str">
        <f>"Q"&amp;ROUNDUP(MONTH(Table1[[#This Row],[Date]])/3,0)&amp;" "&amp;YEAR(Table1[[#This Row],[Date]])</f>
        <v>Q3 2020</v>
      </c>
      <c r="J651" s="2"/>
    </row>
    <row r="652" spans="1:10" x14ac:dyDescent="0.25">
      <c r="A652" s="2" t="s">
        <v>2</v>
      </c>
      <c r="B652" s="2">
        <v>44135</v>
      </c>
      <c r="C652" s="3">
        <v>32</v>
      </c>
      <c r="D652" t="str">
        <f>INDEX(Table4[],MATCH(Table1[[#This Row],[CLID]],Table4[CLID MID],0),2)</f>
        <v>GEO1002</v>
      </c>
      <c r="E652" t="str">
        <f>INDEX(Table7[[GEO ID]:[GEO NAME]],MATCH(Table1[[#This Row],[GEO ID]],Table7[GEO ID],0),2)</f>
        <v>APAC</v>
      </c>
      <c r="F652" t="str">
        <f>"Q"&amp;ROUNDUP(MONTH(Table1[[#This Row],[Date]])/3,0)&amp;" "&amp;YEAR(Table1[[#This Row],[Date]])</f>
        <v>Q4 2020</v>
      </c>
      <c r="J652" s="2"/>
    </row>
    <row r="653" spans="1:10" x14ac:dyDescent="0.25">
      <c r="A653" s="2" t="s">
        <v>2</v>
      </c>
      <c r="B653" s="2">
        <v>44165</v>
      </c>
      <c r="C653" s="3">
        <v>54</v>
      </c>
      <c r="D653" t="str">
        <f>INDEX(Table4[],MATCH(Table1[[#This Row],[CLID]],Table4[CLID MID],0),2)</f>
        <v>GEO1002</v>
      </c>
      <c r="E653" t="str">
        <f>INDEX(Table7[[GEO ID]:[GEO NAME]],MATCH(Table1[[#This Row],[GEO ID]],Table7[GEO ID],0),2)</f>
        <v>APAC</v>
      </c>
      <c r="F653" t="str">
        <f>"Q"&amp;ROUNDUP(MONTH(Table1[[#This Row],[Date]])/3,0)&amp;" "&amp;YEAR(Table1[[#This Row],[Date]])</f>
        <v>Q4 2020</v>
      </c>
      <c r="J653" s="2"/>
    </row>
    <row r="654" spans="1:10" x14ac:dyDescent="0.25">
      <c r="A654" s="2" t="s">
        <v>2</v>
      </c>
      <c r="B654" s="2">
        <v>44196</v>
      </c>
      <c r="C654" s="3">
        <v>38</v>
      </c>
      <c r="D654" t="str">
        <f>INDEX(Table4[],MATCH(Table1[[#This Row],[CLID]],Table4[CLID MID],0),2)</f>
        <v>GEO1002</v>
      </c>
      <c r="E654" t="str">
        <f>INDEX(Table7[[GEO ID]:[GEO NAME]],MATCH(Table1[[#This Row],[GEO ID]],Table7[GEO ID],0),2)</f>
        <v>APAC</v>
      </c>
      <c r="F654" t="str">
        <f>"Q"&amp;ROUNDUP(MONTH(Table1[[#This Row],[Date]])/3,0)&amp;" "&amp;YEAR(Table1[[#This Row],[Date]])</f>
        <v>Q4 2020</v>
      </c>
      <c r="J654" s="2"/>
    </row>
    <row r="655" spans="1:10" x14ac:dyDescent="0.25">
      <c r="A655" s="2" t="s">
        <v>2</v>
      </c>
      <c r="B655" s="2">
        <v>44377</v>
      </c>
      <c r="C655" s="3">
        <v>38</v>
      </c>
      <c r="D655" t="str">
        <f>INDEX(Table4[],MATCH(Table1[[#This Row],[CLID]],Table4[CLID MID],0),2)</f>
        <v>GEO1002</v>
      </c>
      <c r="E655" t="str">
        <f>INDEX(Table7[[GEO ID]:[GEO NAME]],MATCH(Table1[[#This Row],[GEO ID]],Table7[GEO ID],0),2)</f>
        <v>APAC</v>
      </c>
      <c r="F655" t="str">
        <f>"Q"&amp;ROUNDUP(MONTH(Table1[[#This Row],[Date]])/3,0)&amp;" "&amp;YEAR(Table1[[#This Row],[Date]])</f>
        <v>Q2 2021</v>
      </c>
      <c r="J655" s="2"/>
    </row>
    <row r="656" spans="1:10" x14ac:dyDescent="0.25">
      <c r="A656" s="2" t="s">
        <v>2</v>
      </c>
      <c r="B656" s="2">
        <v>44347</v>
      </c>
      <c r="C656" s="3">
        <v>71</v>
      </c>
      <c r="D656" t="str">
        <f>INDEX(Table4[],MATCH(Table1[[#This Row],[CLID]],Table4[CLID MID],0),2)</f>
        <v>GEO1002</v>
      </c>
      <c r="E656" t="str">
        <f>INDEX(Table7[[GEO ID]:[GEO NAME]],MATCH(Table1[[#This Row],[GEO ID]],Table7[GEO ID],0),2)</f>
        <v>APAC</v>
      </c>
      <c r="F656" t="str">
        <f>"Q"&amp;ROUNDUP(MONTH(Table1[[#This Row],[Date]])/3,0)&amp;" "&amp;YEAR(Table1[[#This Row],[Date]])</f>
        <v>Q2 2021</v>
      </c>
      <c r="J656" s="2"/>
    </row>
    <row r="657" spans="1:10" x14ac:dyDescent="0.25">
      <c r="A657" s="2" t="s">
        <v>2</v>
      </c>
      <c r="B657" s="2">
        <v>44316</v>
      </c>
      <c r="C657" s="3">
        <v>60</v>
      </c>
      <c r="D657" t="str">
        <f>INDEX(Table4[],MATCH(Table1[[#This Row],[CLID]],Table4[CLID MID],0),2)</f>
        <v>GEO1002</v>
      </c>
      <c r="E657" t="str">
        <f>INDEX(Table7[[GEO ID]:[GEO NAME]],MATCH(Table1[[#This Row],[GEO ID]],Table7[GEO ID],0),2)</f>
        <v>APAC</v>
      </c>
      <c r="F657" t="str">
        <f>"Q"&amp;ROUNDUP(MONTH(Table1[[#This Row],[Date]])/3,0)&amp;" "&amp;YEAR(Table1[[#This Row],[Date]])</f>
        <v>Q2 2021</v>
      </c>
      <c r="J657" s="2"/>
    </row>
    <row r="658" spans="1:10" x14ac:dyDescent="0.25">
      <c r="A658" s="2" t="s">
        <v>2</v>
      </c>
      <c r="B658" s="2">
        <v>44286</v>
      </c>
      <c r="C658" s="3">
        <v>65</v>
      </c>
      <c r="D658" t="str">
        <f>INDEX(Table4[],MATCH(Table1[[#This Row],[CLID]],Table4[CLID MID],0),2)</f>
        <v>GEO1002</v>
      </c>
      <c r="E658" t="str">
        <f>INDEX(Table7[[GEO ID]:[GEO NAME]],MATCH(Table1[[#This Row],[GEO ID]],Table7[GEO ID],0),2)</f>
        <v>APAC</v>
      </c>
      <c r="F658" t="str">
        <f>"Q"&amp;ROUNDUP(MONTH(Table1[[#This Row],[Date]])/3,0)&amp;" "&amp;YEAR(Table1[[#This Row],[Date]])</f>
        <v>Q1 2021</v>
      </c>
      <c r="J658" s="2"/>
    </row>
    <row r="659" spans="1:10" x14ac:dyDescent="0.25">
      <c r="A659" s="2" t="s">
        <v>2</v>
      </c>
      <c r="B659" s="2">
        <v>44255</v>
      </c>
      <c r="C659" s="3">
        <v>45</v>
      </c>
      <c r="D659" t="str">
        <f>INDEX(Table4[],MATCH(Table1[[#This Row],[CLID]],Table4[CLID MID],0),2)</f>
        <v>GEO1002</v>
      </c>
      <c r="E659" t="str">
        <f>INDEX(Table7[[GEO ID]:[GEO NAME]],MATCH(Table1[[#This Row],[GEO ID]],Table7[GEO ID],0),2)</f>
        <v>APAC</v>
      </c>
      <c r="F659" t="str">
        <f>"Q"&amp;ROUNDUP(MONTH(Table1[[#This Row],[Date]])/3,0)&amp;" "&amp;YEAR(Table1[[#This Row],[Date]])</f>
        <v>Q1 2021</v>
      </c>
      <c r="J659" s="2"/>
    </row>
    <row r="660" spans="1:10" x14ac:dyDescent="0.25">
      <c r="A660" s="2" t="s">
        <v>2</v>
      </c>
      <c r="B660" s="2">
        <v>44227</v>
      </c>
      <c r="C660" s="3">
        <v>56</v>
      </c>
      <c r="D660" t="str">
        <f>INDEX(Table4[],MATCH(Table1[[#This Row],[CLID]],Table4[CLID MID],0),2)</f>
        <v>GEO1002</v>
      </c>
      <c r="E660" t="str">
        <f>INDEX(Table7[[GEO ID]:[GEO NAME]],MATCH(Table1[[#This Row],[GEO ID]],Table7[GEO ID],0),2)</f>
        <v>APAC</v>
      </c>
      <c r="F660" t="str">
        <f>"Q"&amp;ROUNDUP(MONTH(Table1[[#This Row],[Date]])/3,0)&amp;" "&amp;YEAR(Table1[[#This Row],[Date]])</f>
        <v>Q1 2021</v>
      </c>
      <c r="J660" s="2"/>
    </row>
    <row r="661" spans="1:10" x14ac:dyDescent="0.25">
      <c r="A661" s="2" t="s">
        <v>45</v>
      </c>
      <c r="B661" s="2">
        <v>43861</v>
      </c>
      <c r="C661" s="3">
        <v>1283</v>
      </c>
      <c r="D661" t="str">
        <f>INDEX(Table4[],MATCH(Table1[[#This Row],[CLID]],Table4[CLID MID],0),2)</f>
        <v>GEO1001</v>
      </c>
      <c r="E661" t="str">
        <f>INDEX(Table7[[GEO ID]:[GEO NAME]],MATCH(Table1[[#This Row],[GEO ID]],Table7[GEO ID],0),2)</f>
        <v>NAM</v>
      </c>
      <c r="F661" t="str">
        <f>"Q"&amp;ROUNDUP(MONTH(Table1[[#This Row],[Date]])/3,0)&amp;" "&amp;YEAR(Table1[[#This Row],[Date]])</f>
        <v>Q1 2020</v>
      </c>
      <c r="J661" s="2"/>
    </row>
    <row r="662" spans="1:10" x14ac:dyDescent="0.25">
      <c r="A662" s="2" t="s">
        <v>45</v>
      </c>
      <c r="B662" s="2">
        <v>43890</v>
      </c>
      <c r="C662" s="3">
        <v>1622</v>
      </c>
      <c r="D662" t="str">
        <f>INDEX(Table4[],MATCH(Table1[[#This Row],[CLID]],Table4[CLID MID],0),2)</f>
        <v>GEO1001</v>
      </c>
      <c r="E662" t="str">
        <f>INDEX(Table7[[GEO ID]:[GEO NAME]],MATCH(Table1[[#This Row],[GEO ID]],Table7[GEO ID],0),2)</f>
        <v>NAM</v>
      </c>
      <c r="F662" t="str">
        <f>"Q"&amp;ROUNDUP(MONTH(Table1[[#This Row],[Date]])/3,0)&amp;" "&amp;YEAR(Table1[[#This Row],[Date]])</f>
        <v>Q1 2020</v>
      </c>
      <c r="J662" s="2"/>
    </row>
    <row r="663" spans="1:10" x14ac:dyDescent="0.25">
      <c r="A663" s="2" t="s">
        <v>45</v>
      </c>
      <c r="B663" s="2">
        <v>43921</v>
      </c>
      <c r="C663" s="3">
        <v>1628</v>
      </c>
      <c r="D663" t="str">
        <f>INDEX(Table4[],MATCH(Table1[[#This Row],[CLID]],Table4[CLID MID],0),2)</f>
        <v>GEO1001</v>
      </c>
      <c r="E663" t="str">
        <f>INDEX(Table7[[GEO ID]:[GEO NAME]],MATCH(Table1[[#This Row],[GEO ID]],Table7[GEO ID],0),2)</f>
        <v>NAM</v>
      </c>
      <c r="F663" t="str">
        <f>"Q"&amp;ROUNDUP(MONTH(Table1[[#This Row],[Date]])/3,0)&amp;" "&amp;YEAR(Table1[[#This Row],[Date]])</f>
        <v>Q1 2020</v>
      </c>
      <c r="J663" s="2"/>
    </row>
    <row r="664" spans="1:10" x14ac:dyDescent="0.25">
      <c r="A664" s="2" t="s">
        <v>45</v>
      </c>
      <c r="B664" s="2">
        <v>43951</v>
      </c>
      <c r="C664" s="3">
        <v>2137</v>
      </c>
      <c r="D664" t="str">
        <f>INDEX(Table4[],MATCH(Table1[[#This Row],[CLID]],Table4[CLID MID],0),2)</f>
        <v>GEO1001</v>
      </c>
      <c r="E664" t="str">
        <f>INDEX(Table7[[GEO ID]:[GEO NAME]],MATCH(Table1[[#This Row],[GEO ID]],Table7[GEO ID],0),2)</f>
        <v>NAM</v>
      </c>
      <c r="F664" t="str">
        <f>"Q"&amp;ROUNDUP(MONTH(Table1[[#This Row],[Date]])/3,0)&amp;" "&amp;YEAR(Table1[[#This Row],[Date]])</f>
        <v>Q2 2020</v>
      </c>
      <c r="J664" s="2"/>
    </row>
    <row r="665" spans="1:10" x14ac:dyDescent="0.25">
      <c r="A665" s="2" t="s">
        <v>45</v>
      </c>
      <c r="B665" s="2">
        <v>43982</v>
      </c>
      <c r="C665" s="3">
        <v>1795</v>
      </c>
      <c r="D665" t="str">
        <f>INDEX(Table4[],MATCH(Table1[[#This Row],[CLID]],Table4[CLID MID],0),2)</f>
        <v>GEO1001</v>
      </c>
      <c r="E665" t="str">
        <f>INDEX(Table7[[GEO ID]:[GEO NAME]],MATCH(Table1[[#This Row],[GEO ID]],Table7[GEO ID],0),2)</f>
        <v>NAM</v>
      </c>
      <c r="F665" t="str">
        <f>"Q"&amp;ROUNDUP(MONTH(Table1[[#This Row],[Date]])/3,0)&amp;" "&amp;YEAR(Table1[[#This Row],[Date]])</f>
        <v>Q2 2020</v>
      </c>
      <c r="J665" s="2"/>
    </row>
    <row r="666" spans="1:10" x14ac:dyDescent="0.25">
      <c r="A666" s="2" t="s">
        <v>45</v>
      </c>
      <c r="B666" s="2">
        <v>44012</v>
      </c>
      <c r="C666" s="3">
        <v>1456</v>
      </c>
      <c r="D666" t="str">
        <f>INDEX(Table4[],MATCH(Table1[[#This Row],[CLID]],Table4[CLID MID],0),2)</f>
        <v>GEO1001</v>
      </c>
      <c r="E666" t="str">
        <f>INDEX(Table7[[GEO ID]:[GEO NAME]],MATCH(Table1[[#This Row],[GEO ID]],Table7[GEO ID],0),2)</f>
        <v>NAM</v>
      </c>
      <c r="F666" t="str">
        <f>"Q"&amp;ROUNDUP(MONTH(Table1[[#This Row],[Date]])/3,0)&amp;" "&amp;YEAR(Table1[[#This Row],[Date]])</f>
        <v>Q2 2020</v>
      </c>
      <c r="J666" s="2"/>
    </row>
    <row r="667" spans="1:10" x14ac:dyDescent="0.25">
      <c r="A667" s="2" t="s">
        <v>45</v>
      </c>
      <c r="B667" s="2">
        <v>44043</v>
      </c>
      <c r="C667" s="3">
        <v>1112</v>
      </c>
      <c r="D667" t="str">
        <f>INDEX(Table4[],MATCH(Table1[[#This Row],[CLID]],Table4[CLID MID],0),2)</f>
        <v>GEO1001</v>
      </c>
      <c r="E667" t="str">
        <f>INDEX(Table7[[GEO ID]:[GEO NAME]],MATCH(Table1[[#This Row],[GEO ID]],Table7[GEO ID],0),2)</f>
        <v>NAM</v>
      </c>
      <c r="F667" t="str">
        <f>"Q"&amp;ROUNDUP(MONTH(Table1[[#This Row],[Date]])/3,0)&amp;" "&amp;YEAR(Table1[[#This Row],[Date]])</f>
        <v>Q3 2020</v>
      </c>
      <c r="J667" s="2"/>
    </row>
    <row r="668" spans="1:10" x14ac:dyDescent="0.25">
      <c r="A668" s="2" t="s">
        <v>45</v>
      </c>
      <c r="B668" s="2">
        <v>44074</v>
      </c>
      <c r="C668" s="3">
        <v>1116</v>
      </c>
      <c r="D668" t="str">
        <f>INDEX(Table4[],MATCH(Table1[[#This Row],[CLID]],Table4[CLID MID],0),2)</f>
        <v>GEO1001</v>
      </c>
      <c r="E668" t="str">
        <f>INDEX(Table7[[GEO ID]:[GEO NAME]],MATCH(Table1[[#This Row],[GEO ID]],Table7[GEO ID],0),2)</f>
        <v>NAM</v>
      </c>
      <c r="F668" t="str">
        <f>"Q"&amp;ROUNDUP(MONTH(Table1[[#This Row],[Date]])/3,0)&amp;" "&amp;YEAR(Table1[[#This Row],[Date]])</f>
        <v>Q3 2020</v>
      </c>
      <c r="J668" s="2"/>
    </row>
    <row r="669" spans="1:10" x14ac:dyDescent="0.25">
      <c r="A669" s="2" t="s">
        <v>45</v>
      </c>
      <c r="B669" s="2">
        <v>44104</v>
      </c>
      <c r="C669" s="3">
        <v>939</v>
      </c>
      <c r="D669" t="str">
        <f>INDEX(Table4[],MATCH(Table1[[#This Row],[CLID]],Table4[CLID MID],0),2)</f>
        <v>GEO1001</v>
      </c>
      <c r="E669" t="str">
        <f>INDEX(Table7[[GEO ID]:[GEO NAME]],MATCH(Table1[[#This Row],[GEO ID]],Table7[GEO ID],0),2)</f>
        <v>NAM</v>
      </c>
      <c r="F669" t="str">
        <f>"Q"&amp;ROUNDUP(MONTH(Table1[[#This Row],[Date]])/3,0)&amp;" "&amp;YEAR(Table1[[#This Row],[Date]])</f>
        <v>Q3 2020</v>
      </c>
      <c r="J669" s="2"/>
    </row>
    <row r="670" spans="1:10" x14ac:dyDescent="0.25">
      <c r="A670" s="2" t="s">
        <v>45</v>
      </c>
      <c r="B670" s="2">
        <v>44135</v>
      </c>
      <c r="C670" s="3">
        <v>1282</v>
      </c>
      <c r="D670" t="str">
        <f>INDEX(Table4[],MATCH(Table1[[#This Row],[CLID]],Table4[CLID MID],0),2)</f>
        <v>GEO1001</v>
      </c>
      <c r="E670" t="str">
        <f>INDEX(Table7[[GEO ID]:[GEO NAME]],MATCH(Table1[[#This Row],[GEO ID]],Table7[GEO ID],0),2)</f>
        <v>NAM</v>
      </c>
      <c r="F670" t="str">
        <f>"Q"&amp;ROUNDUP(MONTH(Table1[[#This Row],[Date]])/3,0)&amp;" "&amp;YEAR(Table1[[#This Row],[Date]])</f>
        <v>Q4 2020</v>
      </c>
      <c r="J670" s="2"/>
    </row>
    <row r="671" spans="1:10" x14ac:dyDescent="0.25">
      <c r="A671" s="2" t="s">
        <v>45</v>
      </c>
      <c r="B671" s="2">
        <v>44165</v>
      </c>
      <c r="C671" s="3">
        <v>1285</v>
      </c>
      <c r="D671" t="str">
        <f>INDEX(Table4[],MATCH(Table1[[#This Row],[CLID]],Table4[CLID MID],0),2)</f>
        <v>GEO1001</v>
      </c>
      <c r="E671" t="str">
        <f>INDEX(Table7[[GEO ID]:[GEO NAME]],MATCH(Table1[[#This Row],[GEO ID]],Table7[GEO ID],0),2)</f>
        <v>NAM</v>
      </c>
      <c r="F671" t="str">
        <f>"Q"&amp;ROUNDUP(MONTH(Table1[[#This Row],[Date]])/3,0)&amp;" "&amp;YEAR(Table1[[#This Row],[Date]])</f>
        <v>Q4 2020</v>
      </c>
      <c r="J671" s="2"/>
    </row>
    <row r="672" spans="1:10" x14ac:dyDescent="0.25">
      <c r="A672" s="2" t="s">
        <v>45</v>
      </c>
      <c r="B672" s="2">
        <v>44196</v>
      </c>
      <c r="C672" s="3">
        <v>1452</v>
      </c>
      <c r="D672" t="str">
        <f>INDEX(Table4[],MATCH(Table1[[#This Row],[CLID]],Table4[CLID MID],0),2)</f>
        <v>GEO1001</v>
      </c>
      <c r="E672" t="str">
        <f>INDEX(Table7[[GEO ID]:[GEO NAME]],MATCH(Table1[[#This Row],[GEO ID]],Table7[GEO ID],0),2)</f>
        <v>NAM</v>
      </c>
      <c r="F672" t="str">
        <f>"Q"&amp;ROUNDUP(MONTH(Table1[[#This Row],[Date]])/3,0)&amp;" "&amp;YEAR(Table1[[#This Row],[Date]])</f>
        <v>Q4 2020</v>
      </c>
      <c r="J672" s="2"/>
    </row>
    <row r="673" spans="1:10" x14ac:dyDescent="0.25">
      <c r="A673" s="2" t="s">
        <v>45</v>
      </c>
      <c r="B673" s="2">
        <v>44377</v>
      </c>
      <c r="C673" s="3">
        <v>1480</v>
      </c>
      <c r="D673" t="str">
        <f>INDEX(Table4[],MATCH(Table1[[#This Row],[CLID]],Table4[CLID MID],0),2)</f>
        <v>GEO1001</v>
      </c>
      <c r="E673" t="str">
        <f>INDEX(Table7[[GEO ID]:[GEO NAME]],MATCH(Table1[[#This Row],[GEO ID]],Table7[GEO ID],0),2)</f>
        <v>NAM</v>
      </c>
      <c r="F673" t="str">
        <f>"Q"&amp;ROUNDUP(MONTH(Table1[[#This Row],[Date]])/3,0)&amp;" "&amp;YEAR(Table1[[#This Row],[Date]])</f>
        <v>Q2 2021</v>
      </c>
      <c r="J673" s="2"/>
    </row>
    <row r="674" spans="1:10" x14ac:dyDescent="0.25">
      <c r="A674" s="2" t="s">
        <v>45</v>
      </c>
      <c r="B674" s="2">
        <v>44347</v>
      </c>
      <c r="C674" s="3">
        <v>1869</v>
      </c>
      <c r="D674" t="str">
        <f>INDEX(Table4[],MATCH(Table1[[#This Row],[CLID]],Table4[CLID MID],0),2)</f>
        <v>GEO1001</v>
      </c>
      <c r="E674" t="str">
        <f>INDEX(Table7[[GEO ID]:[GEO NAME]],MATCH(Table1[[#This Row],[GEO ID]],Table7[GEO ID],0),2)</f>
        <v>NAM</v>
      </c>
      <c r="F674" t="str">
        <f>"Q"&amp;ROUNDUP(MONTH(Table1[[#This Row],[Date]])/3,0)&amp;" "&amp;YEAR(Table1[[#This Row],[Date]])</f>
        <v>Q2 2021</v>
      </c>
      <c r="J674" s="2"/>
    </row>
    <row r="675" spans="1:10" x14ac:dyDescent="0.25">
      <c r="A675" s="2" t="s">
        <v>45</v>
      </c>
      <c r="B675" s="2">
        <v>44316</v>
      </c>
      <c r="C675" s="3">
        <v>2242</v>
      </c>
      <c r="D675" t="str">
        <f>INDEX(Table4[],MATCH(Table1[[#This Row],[CLID]],Table4[CLID MID],0),2)</f>
        <v>GEO1001</v>
      </c>
      <c r="E675" t="str">
        <f>INDEX(Table7[[GEO ID]:[GEO NAME]],MATCH(Table1[[#This Row],[GEO ID]],Table7[GEO ID],0),2)</f>
        <v>NAM</v>
      </c>
      <c r="F675" t="str">
        <f>"Q"&amp;ROUNDUP(MONTH(Table1[[#This Row],[Date]])/3,0)&amp;" "&amp;YEAR(Table1[[#This Row],[Date]])</f>
        <v>Q2 2021</v>
      </c>
      <c r="J675" s="2"/>
    </row>
    <row r="676" spans="1:10" x14ac:dyDescent="0.25">
      <c r="A676" s="2" t="s">
        <v>45</v>
      </c>
      <c r="B676" s="2">
        <v>44286</v>
      </c>
      <c r="C676" s="3">
        <v>1655</v>
      </c>
      <c r="D676" t="str">
        <f>INDEX(Table4[],MATCH(Table1[[#This Row],[CLID]],Table4[CLID MID],0),2)</f>
        <v>GEO1001</v>
      </c>
      <c r="E676" t="str">
        <f>INDEX(Table7[[GEO ID]:[GEO NAME]],MATCH(Table1[[#This Row],[GEO ID]],Table7[GEO ID],0),2)</f>
        <v>NAM</v>
      </c>
      <c r="F676" t="str">
        <f>"Q"&amp;ROUNDUP(MONTH(Table1[[#This Row],[Date]])/3,0)&amp;" "&amp;YEAR(Table1[[#This Row],[Date]])</f>
        <v>Q1 2021</v>
      </c>
      <c r="J676" s="2"/>
    </row>
    <row r="677" spans="1:10" x14ac:dyDescent="0.25">
      <c r="A677" s="2" t="s">
        <v>45</v>
      </c>
      <c r="B677" s="2">
        <v>44255</v>
      </c>
      <c r="C677" s="3">
        <v>1693</v>
      </c>
      <c r="D677" t="str">
        <f>INDEX(Table4[],MATCH(Table1[[#This Row],[CLID]],Table4[CLID MID],0),2)</f>
        <v>GEO1001</v>
      </c>
      <c r="E677" t="str">
        <f>INDEX(Table7[[GEO ID]:[GEO NAME]],MATCH(Table1[[#This Row],[GEO ID]],Table7[GEO ID],0),2)</f>
        <v>NAM</v>
      </c>
      <c r="F677" t="str">
        <f>"Q"&amp;ROUNDUP(MONTH(Table1[[#This Row],[Date]])/3,0)&amp;" "&amp;YEAR(Table1[[#This Row],[Date]])</f>
        <v>Q1 2021</v>
      </c>
      <c r="J677" s="2"/>
    </row>
    <row r="678" spans="1:10" x14ac:dyDescent="0.25">
      <c r="A678" s="2" t="s">
        <v>45</v>
      </c>
      <c r="B678" s="2">
        <v>44227</v>
      </c>
      <c r="C678" s="3">
        <v>1275</v>
      </c>
      <c r="D678" t="str">
        <f>INDEX(Table4[],MATCH(Table1[[#This Row],[CLID]],Table4[CLID MID],0),2)</f>
        <v>GEO1001</v>
      </c>
      <c r="E678" t="str">
        <f>INDEX(Table7[[GEO ID]:[GEO NAME]],MATCH(Table1[[#This Row],[GEO ID]],Table7[GEO ID],0),2)</f>
        <v>NAM</v>
      </c>
      <c r="F678" t="str">
        <f>"Q"&amp;ROUNDUP(MONTH(Table1[[#This Row],[Date]])/3,0)&amp;" "&amp;YEAR(Table1[[#This Row],[Date]])</f>
        <v>Q1 2021</v>
      </c>
      <c r="J678" s="2"/>
    </row>
    <row r="679" spans="1:10" x14ac:dyDescent="0.25">
      <c r="A679" s="2" t="s">
        <v>42</v>
      </c>
      <c r="B679" s="2">
        <v>43861</v>
      </c>
      <c r="C679" s="3">
        <v>1207</v>
      </c>
      <c r="D679" t="str">
        <f>INDEX(Table4[],MATCH(Table1[[#This Row],[CLID]],Table4[CLID MID],0),2)</f>
        <v>GEO1002</v>
      </c>
      <c r="E679" t="str">
        <f>INDEX(Table7[[GEO ID]:[GEO NAME]],MATCH(Table1[[#This Row],[GEO ID]],Table7[GEO ID],0),2)</f>
        <v>APAC</v>
      </c>
      <c r="F679" t="str">
        <f>"Q"&amp;ROUNDUP(MONTH(Table1[[#This Row],[Date]])/3,0)&amp;" "&amp;YEAR(Table1[[#This Row],[Date]])</f>
        <v>Q1 2020</v>
      </c>
      <c r="J679" s="2"/>
    </row>
    <row r="680" spans="1:10" x14ac:dyDescent="0.25">
      <c r="A680" s="2" t="s">
        <v>42</v>
      </c>
      <c r="B680" s="2">
        <v>43890</v>
      </c>
      <c r="C680" s="3">
        <v>1530</v>
      </c>
      <c r="D680" t="str">
        <f>INDEX(Table4[],MATCH(Table1[[#This Row],[CLID]],Table4[CLID MID],0),2)</f>
        <v>GEO1002</v>
      </c>
      <c r="E680" t="str">
        <f>INDEX(Table7[[GEO ID]:[GEO NAME]],MATCH(Table1[[#This Row],[GEO ID]],Table7[GEO ID],0),2)</f>
        <v>APAC</v>
      </c>
      <c r="F680" t="str">
        <f>"Q"&amp;ROUNDUP(MONTH(Table1[[#This Row],[Date]])/3,0)&amp;" "&amp;YEAR(Table1[[#This Row],[Date]])</f>
        <v>Q1 2020</v>
      </c>
      <c r="J680" s="2"/>
    </row>
    <row r="681" spans="1:10" x14ac:dyDescent="0.25">
      <c r="A681" s="2" t="s">
        <v>42</v>
      </c>
      <c r="B681" s="2">
        <v>43921</v>
      </c>
      <c r="C681" s="3">
        <v>1532</v>
      </c>
      <c r="D681" t="str">
        <f>INDEX(Table4[],MATCH(Table1[[#This Row],[CLID]],Table4[CLID MID],0),2)</f>
        <v>GEO1002</v>
      </c>
      <c r="E681" t="str">
        <f>INDEX(Table7[[GEO ID]:[GEO NAME]],MATCH(Table1[[#This Row],[GEO ID]],Table7[GEO ID],0),2)</f>
        <v>APAC</v>
      </c>
      <c r="F681" t="str">
        <f>"Q"&amp;ROUNDUP(MONTH(Table1[[#This Row],[Date]])/3,0)&amp;" "&amp;YEAR(Table1[[#This Row],[Date]])</f>
        <v>Q1 2020</v>
      </c>
      <c r="J681" s="2"/>
    </row>
    <row r="682" spans="1:10" x14ac:dyDescent="0.25">
      <c r="A682" s="2" t="s">
        <v>42</v>
      </c>
      <c r="B682" s="2">
        <v>43951</v>
      </c>
      <c r="C682" s="3">
        <v>2014</v>
      </c>
      <c r="D682" t="str">
        <f>INDEX(Table4[],MATCH(Table1[[#This Row],[CLID]],Table4[CLID MID],0),2)</f>
        <v>GEO1002</v>
      </c>
      <c r="E682" t="str">
        <f>INDEX(Table7[[GEO ID]:[GEO NAME]],MATCH(Table1[[#This Row],[GEO ID]],Table7[GEO ID],0),2)</f>
        <v>APAC</v>
      </c>
      <c r="F682" t="str">
        <f>"Q"&amp;ROUNDUP(MONTH(Table1[[#This Row],[Date]])/3,0)&amp;" "&amp;YEAR(Table1[[#This Row],[Date]])</f>
        <v>Q2 2020</v>
      </c>
      <c r="J682" s="2"/>
    </row>
    <row r="683" spans="1:10" x14ac:dyDescent="0.25">
      <c r="A683" s="2" t="s">
        <v>42</v>
      </c>
      <c r="B683" s="2">
        <v>43982</v>
      </c>
      <c r="C683" s="3">
        <v>1688</v>
      </c>
      <c r="D683" t="str">
        <f>INDEX(Table4[],MATCH(Table1[[#This Row],[CLID]],Table4[CLID MID],0),2)</f>
        <v>GEO1002</v>
      </c>
      <c r="E683" t="str">
        <f>INDEX(Table7[[GEO ID]:[GEO NAME]],MATCH(Table1[[#This Row],[GEO ID]],Table7[GEO ID],0),2)</f>
        <v>APAC</v>
      </c>
      <c r="F683" t="str">
        <f>"Q"&amp;ROUNDUP(MONTH(Table1[[#This Row],[Date]])/3,0)&amp;" "&amp;YEAR(Table1[[#This Row],[Date]])</f>
        <v>Q2 2020</v>
      </c>
      <c r="J683" s="2"/>
    </row>
    <row r="684" spans="1:10" x14ac:dyDescent="0.25">
      <c r="A684" s="2" t="s">
        <v>42</v>
      </c>
      <c r="B684" s="2">
        <v>44012</v>
      </c>
      <c r="C684" s="3">
        <v>1368</v>
      </c>
      <c r="D684" t="str">
        <f>INDEX(Table4[],MATCH(Table1[[#This Row],[CLID]],Table4[CLID MID],0),2)</f>
        <v>GEO1002</v>
      </c>
      <c r="E684" t="str">
        <f>INDEX(Table7[[GEO ID]:[GEO NAME]],MATCH(Table1[[#This Row],[GEO ID]],Table7[GEO ID],0),2)</f>
        <v>APAC</v>
      </c>
      <c r="F684" t="str">
        <f>"Q"&amp;ROUNDUP(MONTH(Table1[[#This Row],[Date]])/3,0)&amp;" "&amp;YEAR(Table1[[#This Row],[Date]])</f>
        <v>Q2 2020</v>
      </c>
      <c r="J684" s="2"/>
    </row>
    <row r="685" spans="1:10" x14ac:dyDescent="0.25">
      <c r="A685" s="2" t="s">
        <v>42</v>
      </c>
      <c r="B685" s="2">
        <v>44043</v>
      </c>
      <c r="C685" s="3">
        <v>1047</v>
      </c>
      <c r="D685" t="str">
        <f>INDEX(Table4[],MATCH(Table1[[#This Row],[CLID]],Table4[CLID MID],0),2)</f>
        <v>GEO1002</v>
      </c>
      <c r="E685" t="str">
        <f>INDEX(Table7[[GEO ID]:[GEO NAME]],MATCH(Table1[[#This Row],[GEO ID]],Table7[GEO ID],0),2)</f>
        <v>APAC</v>
      </c>
      <c r="F685" t="str">
        <f>"Q"&amp;ROUNDUP(MONTH(Table1[[#This Row],[Date]])/3,0)&amp;" "&amp;YEAR(Table1[[#This Row],[Date]])</f>
        <v>Q3 2020</v>
      </c>
      <c r="J685" s="2"/>
    </row>
    <row r="686" spans="1:10" x14ac:dyDescent="0.25">
      <c r="A686" s="2" t="s">
        <v>42</v>
      </c>
      <c r="B686" s="2">
        <v>44074</v>
      </c>
      <c r="C686" s="3">
        <v>1050</v>
      </c>
      <c r="D686" t="str">
        <f>INDEX(Table4[],MATCH(Table1[[#This Row],[CLID]],Table4[CLID MID],0),2)</f>
        <v>GEO1002</v>
      </c>
      <c r="E686" t="str">
        <f>INDEX(Table7[[GEO ID]:[GEO NAME]],MATCH(Table1[[#This Row],[GEO ID]],Table7[GEO ID],0),2)</f>
        <v>APAC</v>
      </c>
      <c r="F686" t="str">
        <f>"Q"&amp;ROUNDUP(MONTH(Table1[[#This Row],[Date]])/3,0)&amp;" "&amp;YEAR(Table1[[#This Row],[Date]])</f>
        <v>Q3 2020</v>
      </c>
      <c r="J686" s="2"/>
    </row>
    <row r="687" spans="1:10" x14ac:dyDescent="0.25">
      <c r="A687" s="2" t="s">
        <v>42</v>
      </c>
      <c r="B687" s="2">
        <v>44104</v>
      </c>
      <c r="C687" s="3">
        <v>890</v>
      </c>
      <c r="D687" t="str">
        <f>INDEX(Table4[],MATCH(Table1[[#This Row],[CLID]],Table4[CLID MID],0),2)</f>
        <v>GEO1002</v>
      </c>
      <c r="E687" t="str">
        <f>INDEX(Table7[[GEO ID]:[GEO NAME]],MATCH(Table1[[#This Row],[GEO ID]],Table7[GEO ID],0),2)</f>
        <v>APAC</v>
      </c>
      <c r="F687" t="str">
        <f>"Q"&amp;ROUNDUP(MONTH(Table1[[#This Row],[Date]])/3,0)&amp;" "&amp;YEAR(Table1[[#This Row],[Date]])</f>
        <v>Q3 2020</v>
      </c>
      <c r="J687" s="2"/>
    </row>
    <row r="688" spans="1:10" x14ac:dyDescent="0.25">
      <c r="A688" s="2" t="s">
        <v>42</v>
      </c>
      <c r="B688" s="2">
        <v>44135</v>
      </c>
      <c r="C688" s="3">
        <v>1208</v>
      </c>
      <c r="D688" t="str">
        <f>INDEX(Table4[],MATCH(Table1[[#This Row],[CLID]],Table4[CLID MID],0),2)</f>
        <v>GEO1002</v>
      </c>
      <c r="E688" t="str">
        <f>INDEX(Table7[[GEO ID]:[GEO NAME]],MATCH(Table1[[#This Row],[GEO ID]],Table7[GEO ID],0),2)</f>
        <v>APAC</v>
      </c>
      <c r="F688" t="str">
        <f>"Q"&amp;ROUNDUP(MONTH(Table1[[#This Row],[Date]])/3,0)&amp;" "&amp;YEAR(Table1[[#This Row],[Date]])</f>
        <v>Q4 2020</v>
      </c>
      <c r="J688" s="2"/>
    </row>
    <row r="689" spans="1:10" x14ac:dyDescent="0.25">
      <c r="A689" s="2" t="s">
        <v>42</v>
      </c>
      <c r="B689" s="2">
        <v>44165</v>
      </c>
      <c r="C689" s="3">
        <v>1205</v>
      </c>
      <c r="D689" t="str">
        <f>INDEX(Table4[],MATCH(Table1[[#This Row],[CLID]],Table4[CLID MID],0),2)</f>
        <v>GEO1002</v>
      </c>
      <c r="E689" t="str">
        <f>INDEX(Table7[[GEO ID]:[GEO NAME]],MATCH(Table1[[#This Row],[GEO ID]],Table7[GEO ID],0),2)</f>
        <v>APAC</v>
      </c>
      <c r="F689" t="str">
        <f>"Q"&amp;ROUNDUP(MONTH(Table1[[#This Row],[Date]])/3,0)&amp;" "&amp;YEAR(Table1[[#This Row],[Date]])</f>
        <v>Q4 2020</v>
      </c>
      <c r="J689" s="2"/>
    </row>
    <row r="690" spans="1:10" x14ac:dyDescent="0.25">
      <c r="A690" s="2" t="s">
        <v>42</v>
      </c>
      <c r="B690" s="2">
        <v>44196</v>
      </c>
      <c r="C690" s="3">
        <v>1366</v>
      </c>
      <c r="D690" t="str">
        <f>INDEX(Table4[],MATCH(Table1[[#This Row],[CLID]],Table4[CLID MID],0),2)</f>
        <v>GEO1002</v>
      </c>
      <c r="E690" t="str">
        <f>INDEX(Table7[[GEO ID]:[GEO NAME]],MATCH(Table1[[#This Row],[GEO ID]],Table7[GEO ID],0),2)</f>
        <v>APAC</v>
      </c>
      <c r="F690" t="str">
        <f>"Q"&amp;ROUNDUP(MONTH(Table1[[#This Row],[Date]])/3,0)&amp;" "&amp;YEAR(Table1[[#This Row],[Date]])</f>
        <v>Q4 2020</v>
      </c>
      <c r="J690" s="2"/>
    </row>
    <row r="691" spans="1:10" x14ac:dyDescent="0.25">
      <c r="A691" s="2" t="s">
        <v>42</v>
      </c>
      <c r="B691" s="2">
        <v>44377</v>
      </c>
      <c r="C691" s="3">
        <v>1397</v>
      </c>
      <c r="D691" t="str">
        <f>INDEX(Table4[],MATCH(Table1[[#This Row],[CLID]],Table4[CLID MID],0),2)</f>
        <v>GEO1002</v>
      </c>
      <c r="E691" t="str">
        <f>INDEX(Table7[[GEO ID]:[GEO NAME]],MATCH(Table1[[#This Row],[GEO ID]],Table7[GEO ID],0),2)</f>
        <v>APAC</v>
      </c>
      <c r="F691" t="str">
        <f>"Q"&amp;ROUNDUP(MONTH(Table1[[#This Row],[Date]])/3,0)&amp;" "&amp;YEAR(Table1[[#This Row],[Date]])</f>
        <v>Q2 2021</v>
      </c>
      <c r="J691" s="2"/>
    </row>
    <row r="692" spans="1:10" x14ac:dyDescent="0.25">
      <c r="A692" s="2" t="s">
        <v>42</v>
      </c>
      <c r="B692" s="2">
        <v>44347</v>
      </c>
      <c r="C692" s="3">
        <v>1757</v>
      </c>
      <c r="D692" t="str">
        <f>INDEX(Table4[],MATCH(Table1[[#This Row],[CLID]],Table4[CLID MID],0),2)</f>
        <v>GEO1002</v>
      </c>
      <c r="E692" t="str">
        <f>INDEX(Table7[[GEO ID]:[GEO NAME]],MATCH(Table1[[#This Row],[GEO ID]],Table7[GEO ID],0),2)</f>
        <v>APAC</v>
      </c>
      <c r="F692" t="str">
        <f>"Q"&amp;ROUNDUP(MONTH(Table1[[#This Row],[Date]])/3,0)&amp;" "&amp;YEAR(Table1[[#This Row],[Date]])</f>
        <v>Q2 2021</v>
      </c>
      <c r="J692" s="2"/>
    </row>
    <row r="693" spans="1:10" x14ac:dyDescent="0.25">
      <c r="A693" s="2" t="s">
        <v>42</v>
      </c>
      <c r="B693" s="2">
        <v>44316</v>
      </c>
      <c r="C693" s="3">
        <v>2092</v>
      </c>
      <c r="D693" t="str">
        <f>INDEX(Table4[],MATCH(Table1[[#This Row],[CLID]],Table4[CLID MID],0),2)</f>
        <v>GEO1002</v>
      </c>
      <c r="E693" t="str">
        <f>INDEX(Table7[[GEO ID]:[GEO NAME]],MATCH(Table1[[#This Row],[GEO ID]],Table7[GEO ID],0),2)</f>
        <v>APAC</v>
      </c>
      <c r="F693" t="str">
        <f>"Q"&amp;ROUNDUP(MONTH(Table1[[#This Row],[Date]])/3,0)&amp;" "&amp;YEAR(Table1[[#This Row],[Date]])</f>
        <v>Q2 2021</v>
      </c>
      <c r="J693" s="2"/>
    </row>
    <row r="694" spans="1:10" x14ac:dyDescent="0.25">
      <c r="A694" s="2" t="s">
        <v>42</v>
      </c>
      <c r="B694" s="2">
        <v>44286</v>
      </c>
      <c r="C694" s="3">
        <v>1544</v>
      </c>
      <c r="D694" t="str">
        <f>INDEX(Table4[],MATCH(Table1[[#This Row],[CLID]],Table4[CLID MID],0),2)</f>
        <v>GEO1002</v>
      </c>
      <c r="E694" t="str">
        <f>INDEX(Table7[[GEO ID]:[GEO NAME]],MATCH(Table1[[#This Row],[GEO ID]],Table7[GEO ID],0),2)</f>
        <v>APAC</v>
      </c>
      <c r="F694" t="str">
        <f>"Q"&amp;ROUNDUP(MONTH(Table1[[#This Row],[Date]])/3,0)&amp;" "&amp;YEAR(Table1[[#This Row],[Date]])</f>
        <v>Q1 2021</v>
      </c>
      <c r="J694" s="2"/>
    </row>
    <row r="695" spans="1:10" x14ac:dyDescent="0.25">
      <c r="A695" s="2" t="s">
        <v>42</v>
      </c>
      <c r="B695" s="2">
        <v>44255</v>
      </c>
      <c r="C695" s="3">
        <v>1547</v>
      </c>
      <c r="D695" t="str">
        <f>INDEX(Table4[],MATCH(Table1[[#This Row],[CLID]],Table4[CLID MID],0),2)</f>
        <v>GEO1002</v>
      </c>
      <c r="E695" t="str">
        <f>INDEX(Table7[[GEO ID]:[GEO NAME]],MATCH(Table1[[#This Row],[GEO ID]],Table7[GEO ID],0),2)</f>
        <v>APAC</v>
      </c>
      <c r="F695" t="str">
        <f>"Q"&amp;ROUNDUP(MONTH(Table1[[#This Row],[Date]])/3,0)&amp;" "&amp;YEAR(Table1[[#This Row],[Date]])</f>
        <v>Q1 2021</v>
      </c>
      <c r="J695" s="2"/>
    </row>
    <row r="696" spans="1:10" x14ac:dyDescent="0.25">
      <c r="A696" s="2" t="s">
        <v>42</v>
      </c>
      <c r="B696" s="2">
        <v>44227</v>
      </c>
      <c r="C696" s="3">
        <v>1265</v>
      </c>
      <c r="D696" t="str">
        <f>INDEX(Table4[],MATCH(Table1[[#This Row],[CLID]],Table4[CLID MID],0),2)</f>
        <v>GEO1002</v>
      </c>
      <c r="E696" t="str">
        <f>INDEX(Table7[[GEO ID]:[GEO NAME]],MATCH(Table1[[#This Row],[GEO ID]],Table7[GEO ID],0),2)</f>
        <v>APAC</v>
      </c>
      <c r="F696" t="str">
        <f>"Q"&amp;ROUNDUP(MONTH(Table1[[#This Row],[Date]])/3,0)&amp;" "&amp;YEAR(Table1[[#This Row],[Date]])</f>
        <v>Q1 2021</v>
      </c>
      <c r="J696" s="2"/>
    </row>
    <row r="697" spans="1:10" x14ac:dyDescent="0.25">
      <c r="A697" s="2" t="s">
        <v>50</v>
      </c>
      <c r="B697" s="2">
        <v>43861</v>
      </c>
      <c r="C697" s="3">
        <v>3405</v>
      </c>
      <c r="D697" t="str">
        <f>INDEX(Table4[],MATCH(Table1[[#This Row],[CLID]],Table4[CLID MID],0),2)</f>
        <v>GEO1004</v>
      </c>
      <c r="E697" t="str">
        <f>INDEX(Table7[[GEO ID]:[GEO NAME]],MATCH(Table1[[#This Row],[GEO ID]],Table7[GEO ID],0),2)</f>
        <v>LATAM</v>
      </c>
      <c r="F697" t="str">
        <f>"Q"&amp;ROUNDUP(MONTH(Table1[[#This Row],[Date]])/3,0)&amp;" "&amp;YEAR(Table1[[#This Row],[Date]])</f>
        <v>Q1 2020</v>
      </c>
      <c r="J697" s="2"/>
    </row>
    <row r="698" spans="1:10" x14ac:dyDescent="0.25">
      <c r="A698" s="2" t="s">
        <v>50</v>
      </c>
      <c r="B698" s="2">
        <v>43890</v>
      </c>
      <c r="C698" s="3">
        <v>3827</v>
      </c>
      <c r="D698" t="str">
        <f>INDEX(Table4[],MATCH(Table1[[#This Row],[CLID]],Table4[CLID MID],0),2)</f>
        <v>GEO1004</v>
      </c>
      <c r="E698" t="str">
        <f>INDEX(Table7[[GEO ID]:[GEO NAME]],MATCH(Table1[[#This Row],[GEO ID]],Table7[GEO ID],0),2)</f>
        <v>LATAM</v>
      </c>
      <c r="F698" t="str">
        <f>"Q"&amp;ROUNDUP(MONTH(Table1[[#This Row],[Date]])/3,0)&amp;" "&amp;YEAR(Table1[[#This Row],[Date]])</f>
        <v>Q1 2020</v>
      </c>
      <c r="J698" s="2"/>
    </row>
    <row r="699" spans="1:10" x14ac:dyDescent="0.25">
      <c r="A699" s="2" t="s">
        <v>50</v>
      </c>
      <c r="B699" s="2">
        <v>43921</v>
      </c>
      <c r="C699" s="3">
        <v>4248</v>
      </c>
      <c r="D699" t="str">
        <f>INDEX(Table4[],MATCH(Table1[[#This Row],[CLID]],Table4[CLID MID],0),2)</f>
        <v>GEO1004</v>
      </c>
      <c r="E699" t="str">
        <f>INDEX(Table7[[GEO ID]:[GEO NAME]],MATCH(Table1[[#This Row],[GEO ID]],Table7[GEO ID],0),2)</f>
        <v>LATAM</v>
      </c>
      <c r="F699" t="str">
        <f>"Q"&amp;ROUNDUP(MONTH(Table1[[#This Row],[Date]])/3,0)&amp;" "&amp;YEAR(Table1[[#This Row],[Date]])</f>
        <v>Q1 2020</v>
      </c>
      <c r="J699" s="2"/>
    </row>
    <row r="700" spans="1:10" x14ac:dyDescent="0.25">
      <c r="A700" s="2" t="s">
        <v>50</v>
      </c>
      <c r="B700" s="2">
        <v>43951</v>
      </c>
      <c r="C700" s="3">
        <v>5101</v>
      </c>
      <c r="D700" t="str">
        <f>INDEX(Table4[],MATCH(Table1[[#This Row],[CLID]],Table4[CLID MID],0),2)</f>
        <v>GEO1004</v>
      </c>
      <c r="E700" t="str">
        <f>INDEX(Table7[[GEO ID]:[GEO NAME]],MATCH(Table1[[#This Row],[GEO ID]],Table7[GEO ID],0),2)</f>
        <v>LATAM</v>
      </c>
      <c r="F700" t="str">
        <f>"Q"&amp;ROUNDUP(MONTH(Table1[[#This Row],[Date]])/3,0)&amp;" "&amp;YEAR(Table1[[#This Row],[Date]])</f>
        <v>Q2 2020</v>
      </c>
      <c r="J700" s="2"/>
    </row>
    <row r="701" spans="1:10" x14ac:dyDescent="0.25">
      <c r="A701" s="2" t="s">
        <v>50</v>
      </c>
      <c r="B701" s="2">
        <v>43982</v>
      </c>
      <c r="C701" s="3">
        <v>4675</v>
      </c>
      <c r="D701" t="str">
        <f>INDEX(Table4[],MATCH(Table1[[#This Row],[CLID]],Table4[CLID MID],0),2)</f>
        <v>GEO1004</v>
      </c>
      <c r="E701" t="str">
        <f>INDEX(Table7[[GEO ID]:[GEO NAME]],MATCH(Table1[[#This Row],[GEO ID]],Table7[GEO ID],0),2)</f>
        <v>LATAM</v>
      </c>
      <c r="F701" t="str">
        <f>"Q"&amp;ROUNDUP(MONTH(Table1[[#This Row],[Date]])/3,0)&amp;" "&amp;YEAR(Table1[[#This Row],[Date]])</f>
        <v>Q2 2020</v>
      </c>
      <c r="J701" s="2"/>
    </row>
    <row r="702" spans="1:10" x14ac:dyDescent="0.25">
      <c r="A702" s="2" t="s">
        <v>50</v>
      </c>
      <c r="B702" s="2">
        <v>44012</v>
      </c>
      <c r="C702" s="3">
        <v>3400</v>
      </c>
      <c r="D702" t="str">
        <f>INDEX(Table4[],MATCH(Table1[[#This Row],[CLID]],Table4[CLID MID],0),2)</f>
        <v>GEO1004</v>
      </c>
      <c r="E702" t="str">
        <f>INDEX(Table7[[GEO ID]:[GEO NAME]],MATCH(Table1[[#This Row],[GEO ID]],Table7[GEO ID],0),2)</f>
        <v>LATAM</v>
      </c>
      <c r="F702" t="str">
        <f>"Q"&amp;ROUNDUP(MONTH(Table1[[#This Row],[Date]])/3,0)&amp;" "&amp;YEAR(Table1[[#This Row],[Date]])</f>
        <v>Q2 2020</v>
      </c>
      <c r="J702" s="2"/>
    </row>
    <row r="703" spans="1:10" x14ac:dyDescent="0.25">
      <c r="A703" s="2" t="s">
        <v>50</v>
      </c>
      <c r="B703" s="2">
        <v>44043</v>
      </c>
      <c r="C703" s="3">
        <v>2976</v>
      </c>
      <c r="D703" t="str">
        <f>INDEX(Table4[],MATCH(Table1[[#This Row],[CLID]],Table4[CLID MID],0),2)</f>
        <v>GEO1004</v>
      </c>
      <c r="E703" t="str">
        <f>INDEX(Table7[[GEO ID]:[GEO NAME]],MATCH(Table1[[#This Row],[GEO ID]],Table7[GEO ID],0),2)</f>
        <v>LATAM</v>
      </c>
      <c r="F703" t="str">
        <f>"Q"&amp;ROUNDUP(MONTH(Table1[[#This Row],[Date]])/3,0)&amp;" "&amp;YEAR(Table1[[#This Row],[Date]])</f>
        <v>Q3 2020</v>
      </c>
      <c r="J703" s="2"/>
    </row>
    <row r="704" spans="1:10" x14ac:dyDescent="0.25">
      <c r="A704" s="2" t="s">
        <v>50</v>
      </c>
      <c r="B704" s="2">
        <v>44074</v>
      </c>
      <c r="C704" s="3">
        <v>2552</v>
      </c>
      <c r="D704" t="str">
        <f>INDEX(Table4[],MATCH(Table1[[#This Row],[CLID]],Table4[CLID MID],0),2)</f>
        <v>GEO1004</v>
      </c>
      <c r="E704" t="str">
        <f>INDEX(Table7[[GEO ID]:[GEO NAME]],MATCH(Table1[[#This Row],[GEO ID]],Table7[GEO ID],0),2)</f>
        <v>LATAM</v>
      </c>
      <c r="F704" t="str">
        <f>"Q"&amp;ROUNDUP(MONTH(Table1[[#This Row],[Date]])/3,0)&amp;" "&amp;YEAR(Table1[[#This Row],[Date]])</f>
        <v>Q3 2020</v>
      </c>
      <c r="J704" s="2"/>
    </row>
    <row r="705" spans="1:10" x14ac:dyDescent="0.25">
      <c r="A705" s="2" t="s">
        <v>50</v>
      </c>
      <c r="B705" s="2">
        <v>44104</v>
      </c>
      <c r="C705" s="3">
        <v>2550</v>
      </c>
      <c r="D705" t="str">
        <f>INDEX(Table4[],MATCH(Table1[[#This Row],[CLID]],Table4[CLID MID],0),2)</f>
        <v>GEO1004</v>
      </c>
      <c r="E705" t="str">
        <f>INDEX(Table7[[GEO ID]:[GEO NAME]],MATCH(Table1[[#This Row],[GEO ID]],Table7[GEO ID],0),2)</f>
        <v>LATAM</v>
      </c>
      <c r="F705" t="str">
        <f>"Q"&amp;ROUNDUP(MONTH(Table1[[#This Row],[Date]])/3,0)&amp;" "&amp;YEAR(Table1[[#This Row],[Date]])</f>
        <v>Q3 2020</v>
      </c>
      <c r="J705" s="2"/>
    </row>
    <row r="706" spans="1:10" x14ac:dyDescent="0.25">
      <c r="A706" s="2" t="s">
        <v>50</v>
      </c>
      <c r="B706" s="2">
        <v>44135</v>
      </c>
      <c r="C706" s="3">
        <v>2975</v>
      </c>
      <c r="D706" t="str">
        <f>INDEX(Table4[],MATCH(Table1[[#This Row],[CLID]],Table4[CLID MID],0),2)</f>
        <v>GEO1004</v>
      </c>
      <c r="E706" t="str">
        <f>INDEX(Table7[[GEO ID]:[GEO NAME]],MATCH(Table1[[#This Row],[GEO ID]],Table7[GEO ID],0),2)</f>
        <v>LATAM</v>
      </c>
      <c r="F706" t="str">
        <f>"Q"&amp;ROUNDUP(MONTH(Table1[[#This Row],[Date]])/3,0)&amp;" "&amp;YEAR(Table1[[#This Row],[Date]])</f>
        <v>Q4 2020</v>
      </c>
      <c r="J706" s="2"/>
    </row>
    <row r="707" spans="1:10" x14ac:dyDescent="0.25">
      <c r="A707" s="2" t="s">
        <v>50</v>
      </c>
      <c r="B707" s="2">
        <v>44165</v>
      </c>
      <c r="C707" s="3">
        <v>3399</v>
      </c>
      <c r="D707" t="str">
        <f>INDEX(Table4[],MATCH(Table1[[#This Row],[CLID]],Table4[CLID MID],0),2)</f>
        <v>GEO1004</v>
      </c>
      <c r="E707" t="str">
        <f>INDEX(Table7[[GEO ID]:[GEO NAME]],MATCH(Table1[[#This Row],[GEO ID]],Table7[GEO ID],0),2)</f>
        <v>LATAM</v>
      </c>
      <c r="F707" t="str">
        <f>"Q"&amp;ROUNDUP(MONTH(Table1[[#This Row],[Date]])/3,0)&amp;" "&amp;YEAR(Table1[[#This Row],[Date]])</f>
        <v>Q4 2020</v>
      </c>
      <c r="J707" s="2"/>
    </row>
    <row r="708" spans="1:10" x14ac:dyDescent="0.25">
      <c r="A708" s="2" t="s">
        <v>50</v>
      </c>
      <c r="B708" s="2">
        <v>44196</v>
      </c>
      <c r="C708" s="3">
        <v>3404</v>
      </c>
      <c r="D708" t="str">
        <f>INDEX(Table4[],MATCH(Table1[[#This Row],[CLID]],Table4[CLID MID],0),2)</f>
        <v>GEO1004</v>
      </c>
      <c r="E708" t="str">
        <f>INDEX(Table7[[GEO ID]:[GEO NAME]],MATCH(Table1[[#This Row],[GEO ID]],Table7[GEO ID],0),2)</f>
        <v>LATAM</v>
      </c>
      <c r="F708" t="str">
        <f>"Q"&amp;ROUNDUP(MONTH(Table1[[#This Row],[Date]])/3,0)&amp;" "&amp;YEAR(Table1[[#This Row],[Date]])</f>
        <v>Q4 2020</v>
      </c>
      <c r="J708" s="2"/>
    </row>
    <row r="709" spans="1:10" x14ac:dyDescent="0.25">
      <c r="A709" s="2" t="s">
        <v>50</v>
      </c>
      <c r="B709" s="2">
        <v>44377</v>
      </c>
      <c r="C709" s="3">
        <v>3501</v>
      </c>
      <c r="D709" t="str">
        <f>INDEX(Table4[],MATCH(Table1[[#This Row],[CLID]],Table4[CLID MID],0),2)</f>
        <v>GEO1004</v>
      </c>
      <c r="E709" t="str">
        <f>INDEX(Table7[[GEO ID]:[GEO NAME]],MATCH(Table1[[#This Row],[GEO ID]],Table7[GEO ID],0),2)</f>
        <v>LATAM</v>
      </c>
      <c r="F709" t="str">
        <f>"Q"&amp;ROUNDUP(MONTH(Table1[[#This Row],[Date]])/3,0)&amp;" "&amp;YEAR(Table1[[#This Row],[Date]])</f>
        <v>Q2 2021</v>
      </c>
      <c r="J709" s="2"/>
    </row>
    <row r="710" spans="1:10" x14ac:dyDescent="0.25">
      <c r="A710" s="2" t="s">
        <v>50</v>
      </c>
      <c r="B710" s="2">
        <v>44347</v>
      </c>
      <c r="C710" s="3">
        <v>4768</v>
      </c>
      <c r="D710" t="str">
        <f>INDEX(Table4[],MATCH(Table1[[#This Row],[CLID]],Table4[CLID MID],0),2)</f>
        <v>GEO1004</v>
      </c>
      <c r="E710" t="str">
        <f>INDEX(Table7[[GEO ID]:[GEO NAME]],MATCH(Table1[[#This Row],[GEO ID]],Table7[GEO ID],0),2)</f>
        <v>LATAM</v>
      </c>
      <c r="F710" t="str">
        <f>"Q"&amp;ROUNDUP(MONTH(Table1[[#This Row],[Date]])/3,0)&amp;" "&amp;YEAR(Table1[[#This Row],[Date]])</f>
        <v>Q2 2021</v>
      </c>
      <c r="J710" s="2"/>
    </row>
    <row r="711" spans="1:10" x14ac:dyDescent="0.25">
      <c r="A711" s="2" t="s">
        <v>50</v>
      </c>
      <c r="B711" s="2">
        <v>44316</v>
      </c>
      <c r="C711" s="3">
        <v>5254</v>
      </c>
      <c r="D711" t="str">
        <f>INDEX(Table4[],MATCH(Table1[[#This Row],[CLID]],Table4[CLID MID],0),2)</f>
        <v>GEO1004</v>
      </c>
      <c r="E711" t="str">
        <f>INDEX(Table7[[GEO ID]:[GEO NAME]],MATCH(Table1[[#This Row],[GEO ID]],Table7[GEO ID],0),2)</f>
        <v>LATAM</v>
      </c>
      <c r="F711" t="str">
        <f>"Q"&amp;ROUNDUP(MONTH(Table1[[#This Row],[Date]])/3,0)&amp;" "&amp;YEAR(Table1[[#This Row],[Date]])</f>
        <v>Q2 2021</v>
      </c>
      <c r="J711" s="2"/>
    </row>
    <row r="712" spans="1:10" x14ac:dyDescent="0.25">
      <c r="A712" s="2" t="s">
        <v>50</v>
      </c>
      <c r="B712" s="2">
        <v>44286</v>
      </c>
      <c r="C712" s="3">
        <v>4212</v>
      </c>
      <c r="D712" t="str">
        <f>INDEX(Table4[],MATCH(Table1[[#This Row],[CLID]],Table4[CLID MID],0),2)</f>
        <v>GEO1004</v>
      </c>
      <c r="E712" t="str">
        <f>INDEX(Table7[[GEO ID]:[GEO NAME]],MATCH(Table1[[#This Row],[GEO ID]],Table7[GEO ID],0),2)</f>
        <v>LATAM</v>
      </c>
      <c r="F712" t="str">
        <f>"Q"&amp;ROUNDUP(MONTH(Table1[[#This Row],[Date]])/3,0)&amp;" "&amp;YEAR(Table1[[#This Row],[Date]])</f>
        <v>Q1 2021</v>
      </c>
      <c r="J712" s="2"/>
    </row>
    <row r="713" spans="1:10" x14ac:dyDescent="0.25">
      <c r="A713" s="2" t="s">
        <v>50</v>
      </c>
      <c r="B713" s="2">
        <v>44255</v>
      </c>
      <c r="C713" s="3">
        <v>3808</v>
      </c>
      <c r="D713" t="str">
        <f>INDEX(Table4[],MATCH(Table1[[#This Row],[CLID]],Table4[CLID MID],0),2)</f>
        <v>GEO1004</v>
      </c>
      <c r="E713" t="str">
        <f>INDEX(Table7[[GEO ID]:[GEO NAME]],MATCH(Table1[[#This Row],[GEO ID]],Table7[GEO ID],0),2)</f>
        <v>LATAM</v>
      </c>
      <c r="F713" t="str">
        <f>"Q"&amp;ROUNDUP(MONTH(Table1[[#This Row],[Date]])/3,0)&amp;" "&amp;YEAR(Table1[[#This Row],[Date]])</f>
        <v>Q1 2021</v>
      </c>
      <c r="J713" s="2"/>
    </row>
    <row r="714" spans="1:10" x14ac:dyDescent="0.25">
      <c r="A714" s="2" t="s">
        <v>50</v>
      </c>
      <c r="B714" s="2">
        <v>44227</v>
      </c>
      <c r="C714" s="3">
        <v>3575</v>
      </c>
      <c r="D714" t="str">
        <f>INDEX(Table4[],MATCH(Table1[[#This Row],[CLID]],Table4[CLID MID],0),2)</f>
        <v>GEO1004</v>
      </c>
      <c r="E714" t="str">
        <f>INDEX(Table7[[GEO ID]:[GEO NAME]],MATCH(Table1[[#This Row],[GEO ID]],Table7[GEO ID],0),2)</f>
        <v>LATAM</v>
      </c>
      <c r="F714" t="str">
        <f>"Q"&amp;ROUNDUP(MONTH(Table1[[#This Row],[Date]])/3,0)&amp;" "&amp;YEAR(Table1[[#This Row],[Date]])</f>
        <v>Q1 2021</v>
      </c>
      <c r="J714" s="2"/>
    </row>
    <row r="715" spans="1:10" x14ac:dyDescent="0.25">
      <c r="A715" s="2" t="s">
        <v>18</v>
      </c>
      <c r="B715" s="2">
        <v>43861</v>
      </c>
      <c r="C715" s="3">
        <v>627</v>
      </c>
      <c r="D715" t="str">
        <f>INDEX(Table4[],MATCH(Table1[[#This Row],[CLID]],Table4[CLID MID],0),2)</f>
        <v>GEO1003</v>
      </c>
      <c r="E715" t="str">
        <f>INDEX(Table7[[GEO ID]:[GEO NAME]],MATCH(Table1[[#This Row],[GEO ID]],Table7[GEO ID],0),2)</f>
        <v>EMEA</v>
      </c>
      <c r="F715" t="str">
        <f>"Q"&amp;ROUNDUP(MONTH(Table1[[#This Row],[Date]])/3,0)&amp;" "&amp;YEAR(Table1[[#This Row],[Date]])</f>
        <v>Q1 2020</v>
      </c>
      <c r="J715" s="2"/>
    </row>
    <row r="716" spans="1:10" x14ac:dyDescent="0.25">
      <c r="A716" s="2" t="s">
        <v>18</v>
      </c>
      <c r="B716" s="2">
        <v>43890</v>
      </c>
      <c r="C716" s="3">
        <v>495</v>
      </c>
      <c r="D716" t="str">
        <f>INDEX(Table4[],MATCH(Table1[[#This Row],[CLID]],Table4[CLID MID],0),2)</f>
        <v>GEO1003</v>
      </c>
      <c r="E716" t="str">
        <f>INDEX(Table7[[GEO ID]:[GEO NAME]],MATCH(Table1[[#This Row],[GEO ID]],Table7[GEO ID],0),2)</f>
        <v>EMEA</v>
      </c>
      <c r="F716" t="str">
        <f>"Q"&amp;ROUNDUP(MONTH(Table1[[#This Row],[Date]])/3,0)&amp;" "&amp;YEAR(Table1[[#This Row],[Date]])</f>
        <v>Q1 2020</v>
      </c>
      <c r="J716" s="2"/>
    </row>
    <row r="717" spans="1:10" x14ac:dyDescent="0.25">
      <c r="A717" s="2" t="s">
        <v>18</v>
      </c>
      <c r="B717" s="2">
        <v>43921</v>
      </c>
      <c r="C717" s="3">
        <v>755</v>
      </c>
      <c r="D717" t="str">
        <f>INDEX(Table4[],MATCH(Table1[[#This Row],[CLID]],Table4[CLID MID],0),2)</f>
        <v>GEO1003</v>
      </c>
      <c r="E717" t="str">
        <f>INDEX(Table7[[GEO ID]:[GEO NAME]],MATCH(Table1[[#This Row],[GEO ID]],Table7[GEO ID],0),2)</f>
        <v>EMEA</v>
      </c>
      <c r="F717" t="str">
        <f>"Q"&amp;ROUNDUP(MONTH(Table1[[#This Row],[Date]])/3,0)&amp;" "&amp;YEAR(Table1[[#This Row],[Date]])</f>
        <v>Q1 2020</v>
      </c>
      <c r="J717" s="2"/>
    </row>
    <row r="718" spans="1:10" x14ac:dyDescent="0.25">
      <c r="A718" s="2" t="s">
        <v>18</v>
      </c>
      <c r="B718" s="2">
        <v>43951</v>
      </c>
      <c r="C718" s="3">
        <v>689</v>
      </c>
      <c r="D718" t="str">
        <f>INDEX(Table4[],MATCH(Table1[[#This Row],[CLID]],Table4[CLID MID],0),2)</f>
        <v>GEO1003</v>
      </c>
      <c r="E718" t="str">
        <f>INDEX(Table7[[GEO ID]:[GEO NAME]],MATCH(Table1[[#This Row],[GEO ID]],Table7[GEO ID],0),2)</f>
        <v>EMEA</v>
      </c>
      <c r="F718" t="str">
        <f>"Q"&amp;ROUNDUP(MONTH(Table1[[#This Row],[Date]])/3,0)&amp;" "&amp;YEAR(Table1[[#This Row],[Date]])</f>
        <v>Q2 2020</v>
      </c>
      <c r="J718" s="2"/>
    </row>
    <row r="719" spans="1:10" x14ac:dyDescent="0.25">
      <c r="A719" s="2" t="s">
        <v>18</v>
      </c>
      <c r="B719" s="2">
        <v>43982</v>
      </c>
      <c r="C719" s="3">
        <v>817</v>
      </c>
      <c r="D719" t="str">
        <f>INDEX(Table4[],MATCH(Table1[[#This Row],[CLID]],Table4[CLID MID],0),2)</f>
        <v>GEO1003</v>
      </c>
      <c r="E719" t="str">
        <f>INDEX(Table7[[GEO ID]:[GEO NAME]],MATCH(Table1[[#This Row],[GEO ID]],Table7[GEO ID],0),2)</f>
        <v>EMEA</v>
      </c>
      <c r="F719" t="str">
        <f>"Q"&amp;ROUNDUP(MONTH(Table1[[#This Row],[Date]])/3,0)&amp;" "&amp;YEAR(Table1[[#This Row],[Date]])</f>
        <v>Q2 2020</v>
      </c>
      <c r="J719" s="2"/>
    </row>
    <row r="720" spans="1:10" x14ac:dyDescent="0.25">
      <c r="A720" s="2" t="s">
        <v>18</v>
      </c>
      <c r="B720" s="2">
        <v>44012</v>
      </c>
      <c r="C720" s="3">
        <v>426</v>
      </c>
      <c r="D720" t="str">
        <f>INDEX(Table4[],MATCH(Table1[[#This Row],[CLID]],Table4[CLID MID],0),2)</f>
        <v>GEO1003</v>
      </c>
      <c r="E720" t="str">
        <f>INDEX(Table7[[GEO ID]:[GEO NAME]],MATCH(Table1[[#This Row],[GEO ID]],Table7[GEO ID],0),2)</f>
        <v>EMEA</v>
      </c>
      <c r="F720" t="str">
        <f>"Q"&amp;ROUNDUP(MONTH(Table1[[#This Row],[Date]])/3,0)&amp;" "&amp;YEAR(Table1[[#This Row],[Date]])</f>
        <v>Q2 2020</v>
      </c>
      <c r="J720" s="2"/>
    </row>
    <row r="721" spans="1:10" x14ac:dyDescent="0.25">
      <c r="A721" s="2" t="s">
        <v>18</v>
      </c>
      <c r="B721" s="2">
        <v>44043</v>
      </c>
      <c r="C721" s="3">
        <v>559</v>
      </c>
      <c r="D721" t="str">
        <f>INDEX(Table4[],MATCH(Table1[[#This Row],[CLID]],Table4[CLID MID],0),2)</f>
        <v>GEO1003</v>
      </c>
      <c r="E721" t="str">
        <f>INDEX(Table7[[GEO ID]:[GEO NAME]],MATCH(Table1[[#This Row],[GEO ID]],Table7[GEO ID],0),2)</f>
        <v>EMEA</v>
      </c>
      <c r="F721" t="str">
        <f>"Q"&amp;ROUNDUP(MONTH(Table1[[#This Row],[Date]])/3,0)&amp;" "&amp;YEAR(Table1[[#This Row],[Date]])</f>
        <v>Q3 2020</v>
      </c>
      <c r="J721" s="2"/>
    </row>
    <row r="722" spans="1:10" x14ac:dyDescent="0.25">
      <c r="A722" s="2" t="s">
        <v>18</v>
      </c>
      <c r="B722" s="2">
        <v>44074</v>
      </c>
      <c r="C722" s="3">
        <v>300</v>
      </c>
      <c r="D722" t="str">
        <f>INDEX(Table4[],MATCH(Table1[[#This Row],[CLID]],Table4[CLID MID],0),2)</f>
        <v>GEO1003</v>
      </c>
      <c r="E722" t="str">
        <f>INDEX(Table7[[GEO ID]:[GEO NAME]],MATCH(Table1[[#This Row],[GEO ID]],Table7[GEO ID],0),2)</f>
        <v>EMEA</v>
      </c>
      <c r="F722" t="str">
        <f>"Q"&amp;ROUNDUP(MONTH(Table1[[#This Row],[Date]])/3,0)&amp;" "&amp;YEAR(Table1[[#This Row],[Date]])</f>
        <v>Q3 2020</v>
      </c>
      <c r="J722" s="2"/>
    </row>
    <row r="723" spans="1:10" x14ac:dyDescent="0.25">
      <c r="A723" s="2" t="s">
        <v>18</v>
      </c>
      <c r="B723" s="2">
        <v>44104</v>
      </c>
      <c r="C723" s="3">
        <v>493</v>
      </c>
      <c r="D723" t="str">
        <f>INDEX(Table4[],MATCH(Table1[[#This Row],[CLID]],Table4[CLID MID],0),2)</f>
        <v>GEO1003</v>
      </c>
      <c r="E723" t="str">
        <f>INDEX(Table7[[GEO ID]:[GEO NAME]],MATCH(Table1[[#This Row],[GEO ID]],Table7[GEO ID],0),2)</f>
        <v>EMEA</v>
      </c>
      <c r="F723" t="str">
        <f>"Q"&amp;ROUNDUP(MONTH(Table1[[#This Row],[Date]])/3,0)&amp;" "&amp;YEAR(Table1[[#This Row],[Date]])</f>
        <v>Q3 2020</v>
      </c>
      <c r="J723" s="2"/>
    </row>
    <row r="724" spans="1:10" x14ac:dyDescent="0.25">
      <c r="A724" s="2" t="s">
        <v>18</v>
      </c>
      <c r="B724" s="2">
        <v>44135</v>
      </c>
      <c r="C724" s="3">
        <v>364</v>
      </c>
      <c r="D724" t="str">
        <f>INDEX(Table4[],MATCH(Table1[[#This Row],[CLID]],Table4[CLID MID],0),2)</f>
        <v>GEO1003</v>
      </c>
      <c r="E724" t="str">
        <f>INDEX(Table7[[GEO ID]:[GEO NAME]],MATCH(Table1[[#This Row],[GEO ID]],Table7[GEO ID],0),2)</f>
        <v>EMEA</v>
      </c>
      <c r="F724" t="str">
        <f>"Q"&amp;ROUNDUP(MONTH(Table1[[#This Row],[Date]])/3,0)&amp;" "&amp;YEAR(Table1[[#This Row],[Date]])</f>
        <v>Q4 2020</v>
      </c>
      <c r="J724" s="2"/>
    </row>
    <row r="725" spans="1:10" x14ac:dyDescent="0.25">
      <c r="A725" s="2" t="s">
        <v>18</v>
      </c>
      <c r="B725" s="2">
        <v>44165</v>
      </c>
      <c r="C725" s="3">
        <v>627</v>
      </c>
      <c r="D725" t="str">
        <f>INDEX(Table4[],MATCH(Table1[[#This Row],[CLID]],Table4[CLID MID],0),2)</f>
        <v>GEO1003</v>
      </c>
      <c r="E725" t="str">
        <f>INDEX(Table7[[GEO ID]:[GEO NAME]],MATCH(Table1[[#This Row],[GEO ID]],Table7[GEO ID],0),2)</f>
        <v>EMEA</v>
      </c>
      <c r="F725" t="str">
        <f>"Q"&amp;ROUNDUP(MONTH(Table1[[#This Row],[Date]])/3,0)&amp;" "&amp;YEAR(Table1[[#This Row],[Date]])</f>
        <v>Q4 2020</v>
      </c>
      <c r="J725" s="2"/>
    </row>
    <row r="726" spans="1:10" x14ac:dyDescent="0.25">
      <c r="A726" s="2" t="s">
        <v>18</v>
      </c>
      <c r="B726" s="2">
        <v>44196</v>
      </c>
      <c r="C726" s="3">
        <v>429</v>
      </c>
      <c r="D726" t="str">
        <f>INDEX(Table4[],MATCH(Table1[[#This Row],[CLID]],Table4[CLID MID],0),2)</f>
        <v>GEO1003</v>
      </c>
      <c r="E726" t="str">
        <f>INDEX(Table7[[GEO ID]:[GEO NAME]],MATCH(Table1[[#This Row],[GEO ID]],Table7[GEO ID],0),2)</f>
        <v>EMEA</v>
      </c>
      <c r="F726" t="str">
        <f>"Q"&amp;ROUNDUP(MONTH(Table1[[#This Row],[Date]])/3,0)&amp;" "&amp;YEAR(Table1[[#This Row],[Date]])</f>
        <v>Q4 2020</v>
      </c>
      <c r="J726" s="2"/>
    </row>
    <row r="727" spans="1:10" x14ac:dyDescent="0.25">
      <c r="A727" s="2" t="s">
        <v>18</v>
      </c>
      <c r="B727" s="2">
        <v>44377</v>
      </c>
      <c r="C727" s="3">
        <v>441</v>
      </c>
      <c r="D727" t="str">
        <f>INDEX(Table4[],MATCH(Table1[[#This Row],[CLID]],Table4[CLID MID],0),2)</f>
        <v>GEO1003</v>
      </c>
      <c r="E727" t="str">
        <f>INDEX(Table7[[GEO ID]:[GEO NAME]],MATCH(Table1[[#This Row],[GEO ID]],Table7[GEO ID],0),2)</f>
        <v>EMEA</v>
      </c>
      <c r="F727" t="str">
        <f>"Q"&amp;ROUNDUP(MONTH(Table1[[#This Row],[Date]])/3,0)&amp;" "&amp;YEAR(Table1[[#This Row],[Date]])</f>
        <v>Q2 2021</v>
      </c>
      <c r="J727" s="2"/>
    </row>
    <row r="728" spans="1:10" x14ac:dyDescent="0.25">
      <c r="A728" s="2" t="s">
        <v>18</v>
      </c>
      <c r="B728" s="2">
        <v>44347</v>
      </c>
      <c r="C728" s="3">
        <v>813</v>
      </c>
      <c r="D728" t="str">
        <f>INDEX(Table4[],MATCH(Table1[[#This Row],[CLID]],Table4[CLID MID],0),2)</f>
        <v>GEO1003</v>
      </c>
      <c r="E728" t="str">
        <f>INDEX(Table7[[GEO ID]:[GEO NAME]],MATCH(Table1[[#This Row],[GEO ID]],Table7[GEO ID],0),2)</f>
        <v>EMEA</v>
      </c>
      <c r="F728" t="str">
        <f>"Q"&amp;ROUNDUP(MONTH(Table1[[#This Row],[Date]])/3,0)&amp;" "&amp;YEAR(Table1[[#This Row],[Date]])</f>
        <v>Q2 2021</v>
      </c>
      <c r="J728" s="2"/>
    </row>
    <row r="729" spans="1:10" x14ac:dyDescent="0.25">
      <c r="A729" s="2" t="s">
        <v>18</v>
      </c>
      <c r="B729" s="2">
        <v>44316</v>
      </c>
      <c r="C729" s="3">
        <v>689</v>
      </c>
      <c r="D729" t="str">
        <f>INDEX(Table4[],MATCH(Table1[[#This Row],[CLID]],Table4[CLID MID],0),2)</f>
        <v>GEO1003</v>
      </c>
      <c r="E729" t="str">
        <f>INDEX(Table7[[GEO ID]:[GEO NAME]],MATCH(Table1[[#This Row],[GEO ID]],Table7[GEO ID],0),2)</f>
        <v>EMEA</v>
      </c>
      <c r="F729" t="str">
        <f>"Q"&amp;ROUNDUP(MONTH(Table1[[#This Row],[Date]])/3,0)&amp;" "&amp;YEAR(Table1[[#This Row],[Date]])</f>
        <v>Q2 2021</v>
      </c>
      <c r="J729" s="2"/>
    </row>
    <row r="730" spans="1:10" x14ac:dyDescent="0.25">
      <c r="A730" s="2" t="s">
        <v>18</v>
      </c>
      <c r="B730" s="2">
        <v>44286</v>
      </c>
      <c r="C730" s="3">
        <v>769</v>
      </c>
      <c r="D730" t="str">
        <f>INDEX(Table4[],MATCH(Table1[[#This Row],[CLID]],Table4[CLID MID],0),2)</f>
        <v>GEO1003</v>
      </c>
      <c r="E730" t="str">
        <f>INDEX(Table7[[GEO ID]:[GEO NAME]],MATCH(Table1[[#This Row],[GEO ID]],Table7[GEO ID],0),2)</f>
        <v>EMEA</v>
      </c>
      <c r="F730" t="str">
        <f>"Q"&amp;ROUNDUP(MONTH(Table1[[#This Row],[Date]])/3,0)&amp;" "&amp;YEAR(Table1[[#This Row],[Date]])</f>
        <v>Q1 2021</v>
      </c>
      <c r="J730" s="2"/>
    </row>
    <row r="731" spans="1:10" x14ac:dyDescent="0.25">
      <c r="A731" s="2" t="s">
        <v>18</v>
      </c>
      <c r="B731" s="2">
        <v>44255</v>
      </c>
      <c r="C731" s="3">
        <v>504</v>
      </c>
      <c r="D731" t="str">
        <f>INDEX(Table4[],MATCH(Table1[[#This Row],[CLID]],Table4[CLID MID],0),2)</f>
        <v>GEO1003</v>
      </c>
      <c r="E731" t="str">
        <f>INDEX(Table7[[GEO ID]:[GEO NAME]],MATCH(Table1[[#This Row],[GEO ID]],Table7[GEO ID],0),2)</f>
        <v>EMEA</v>
      </c>
      <c r="F731" t="str">
        <f>"Q"&amp;ROUNDUP(MONTH(Table1[[#This Row],[Date]])/3,0)&amp;" "&amp;YEAR(Table1[[#This Row],[Date]])</f>
        <v>Q1 2021</v>
      </c>
      <c r="J731" s="2"/>
    </row>
    <row r="732" spans="1:10" x14ac:dyDescent="0.25">
      <c r="A732" s="2" t="s">
        <v>18</v>
      </c>
      <c r="B732" s="2">
        <v>44227</v>
      </c>
      <c r="C732" s="3">
        <v>618</v>
      </c>
      <c r="D732" t="str">
        <f>INDEX(Table4[],MATCH(Table1[[#This Row],[CLID]],Table4[CLID MID],0),2)</f>
        <v>GEO1003</v>
      </c>
      <c r="E732" t="str">
        <f>INDEX(Table7[[GEO ID]:[GEO NAME]],MATCH(Table1[[#This Row],[GEO ID]],Table7[GEO ID],0),2)</f>
        <v>EMEA</v>
      </c>
      <c r="F732" t="str">
        <f>"Q"&amp;ROUNDUP(MONTH(Table1[[#This Row],[Date]])/3,0)&amp;" "&amp;YEAR(Table1[[#This Row],[Date]])</f>
        <v>Q1 2021</v>
      </c>
      <c r="J732" s="2"/>
    </row>
    <row r="733" spans="1:10" x14ac:dyDescent="0.25">
      <c r="A733" s="2" t="s">
        <v>20</v>
      </c>
      <c r="B733" s="2">
        <v>43861</v>
      </c>
      <c r="C733" s="3">
        <v>19825</v>
      </c>
      <c r="D733" t="str">
        <f>INDEX(Table4[],MATCH(Table1[[#This Row],[CLID]],Table4[CLID MID],0),2)</f>
        <v>GEO1003</v>
      </c>
      <c r="E733" t="str">
        <f>INDEX(Table7[[GEO ID]:[GEO NAME]],MATCH(Table1[[#This Row],[GEO ID]],Table7[GEO ID],0),2)</f>
        <v>EMEA</v>
      </c>
      <c r="F733" t="str">
        <f>"Q"&amp;ROUNDUP(MONTH(Table1[[#This Row],[Date]])/3,0)&amp;" "&amp;YEAR(Table1[[#This Row],[Date]])</f>
        <v>Q1 2020</v>
      </c>
      <c r="J733" s="2"/>
    </row>
    <row r="734" spans="1:10" x14ac:dyDescent="0.25">
      <c r="A734" s="2" t="s">
        <v>20</v>
      </c>
      <c r="B734" s="2">
        <v>43890</v>
      </c>
      <c r="C734" s="3">
        <v>28323</v>
      </c>
      <c r="D734" t="str">
        <f>INDEX(Table4[],MATCH(Table1[[#This Row],[CLID]],Table4[CLID MID],0),2)</f>
        <v>GEO1003</v>
      </c>
      <c r="E734" t="str">
        <f>INDEX(Table7[[GEO ID]:[GEO NAME]],MATCH(Table1[[#This Row],[GEO ID]],Table7[GEO ID],0),2)</f>
        <v>EMEA</v>
      </c>
      <c r="F734" t="str">
        <f>"Q"&amp;ROUNDUP(MONTH(Table1[[#This Row],[Date]])/3,0)&amp;" "&amp;YEAR(Table1[[#This Row],[Date]])</f>
        <v>Q1 2020</v>
      </c>
      <c r="J734" s="2"/>
    </row>
    <row r="735" spans="1:10" x14ac:dyDescent="0.25">
      <c r="A735" s="2" t="s">
        <v>20</v>
      </c>
      <c r="B735" s="2">
        <v>43921</v>
      </c>
      <c r="C735" s="3">
        <v>25490</v>
      </c>
      <c r="D735" t="str">
        <f>INDEX(Table4[],MATCH(Table1[[#This Row],[CLID]],Table4[CLID MID],0),2)</f>
        <v>GEO1003</v>
      </c>
      <c r="E735" t="str">
        <f>INDEX(Table7[[GEO ID]:[GEO NAME]],MATCH(Table1[[#This Row],[GEO ID]],Table7[GEO ID],0),2)</f>
        <v>EMEA</v>
      </c>
      <c r="F735" t="str">
        <f>"Q"&amp;ROUNDUP(MONTH(Table1[[#This Row],[Date]])/3,0)&amp;" "&amp;YEAR(Table1[[#This Row],[Date]])</f>
        <v>Q1 2020</v>
      </c>
      <c r="J735" s="2"/>
    </row>
    <row r="736" spans="1:10" x14ac:dyDescent="0.25">
      <c r="A736" s="2" t="s">
        <v>20</v>
      </c>
      <c r="B736" s="2">
        <v>43951</v>
      </c>
      <c r="C736" s="3">
        <v>36816</v>
      </c>
      <c r="D736" t="str">
        <f>INDEX(Table4[],MATCH(Table1[[#This Row],[CLID]],Table4[CLID MID],0),2)</f>
        <v>GEO1003</v>
      </c>
      <c r="E736" t="str">
        <f>INDEX(Table7[[GEO ID]:[GEO NAME]],MATCH(Table1[[#This Row],[GEO ID]],Table7[GEO ID],0),2)</f>
        <v>EMEA</v>
      </c>
      <c r="F736" t="str">
        <f>"Q"&amp;ROUNDUP(MONTH(Table1[[#This Row],[Date]])/3,0)&amp;" "&amp;YEAR(Table1[[#This Row],[Date]])</f>
        <v>Q2 2020</v>
      </c>
      <c r="J736" s="2"/>
    </row>
    <row r="737" spans="1:10" x14ac:dyDescent="0.25">
      <c r="A737" s="2" t="s">
        <v>20</v>
      </c>
      <c r="B737" s="2">
        <v>43982</v>
      </c>
      <c r="C737" s="3">
        <v>28322</v>
      </c>
      <c r="D737" t="str">
        <f>INDEX(Table4[],MATCH(Table1[[#This Row],[CLID]],Table4[CLID MID],0),2)</f>
        <v>GEO1003</v>
      </c>
      <c r="E737" t="str">
        <f>INDEX(Table7[[GEO ID]:[GEO NAME]],MATCH(Table1[[#This Row],[GEO ID]],Table7[GEO ID],0),2)</f>
        <v>EMEA</v>
      </c>
      <c r="F737" t="str">
        <f>"Q"&amp;ROUNDUP(MONTH(Table1[[#This Row],[Date]])/3,0)&amp;" "&amp;YEAR(Table1[[#This Row],[Date]])</f>
        <v>Q2 2020</v>
      </c>
      <c r="J737" s="2"/>
    </row>
    <row r="738" spans="1:10" x14ac:dyDescent="0.25">
      <c r="A738" s="2" t="s">
        <v>20</v>
      </c>
      <c r="B738" s="2">
        <v>44012</v>
      </c>
      <c r="C738" s="3">
        <v>25486</v>
      </c>
      <c r="D738" t="str">
        <f>INDEX(Table4[],MATCH(Table1[[#This Row],[CLID]],Table4[CLID MID],0),2)</f>
        <v>GEO1003</v>
      </c>
      <c r="E738" t="str">
        <f>INDEX(Table7[[GEO ID]:[GEO NAME]],MATCH(Table1[[#This Row],[GEO ID]],Table7[GEO ID],0),2)</f>
        <v>EMEA</v>
      </c>
      <c r="F738" t="str">
        <f>"Q"&amp;ROUNDUP(MONTH(Table1[[#This Row],[Date]])/3,0)&amp;" "&amp;YEAR(Table1[[#This Row],[Date]])</f>
        <v>Q2 2020</v>
      </c>
      <c r="J738" s="2"/>
    </row>
    <row r="739" spans="1:10" x14ac:dyDescent="0.25">
      <c r="A739" s="2" t="s">
        <v>20</v>
      </c>
      <c r="B739" s="2">
        <v>44043</v>
      </c>
      <c r="C739" s="3">
        <v>16995</v>
      </c>
      <c r="D739" t="str">
        <f>INDEX(Table4[],MATCH(Table1[[#This Row],[CLID]],Table4[CLID MID],0),2)</f>
        <v>GEO1003</v>
      </c>
      <c r="E739" t="str">
        <f>INDEX(Table7[[GEO ID]:[GEO NAME]],MATCH(Table1[[#This Row],[GEO ID]],Table7[GEO ID],0),2)</f>
        <v>EMEA</v>
      </c>
      <c r="F739" t="str">
        <f>"Q"&amp;ROUNDUP(MONTH(Table1[[#This Row],[Date]])/3,0)&amp;" "&amp;YEAR(Table1[[#This Row],[Date]])</f>
        <v>Q3 2020</v>
      </c>
      <c r="J739" s="2"/>
    </row>
    <row r="740" spans="1:10" x14ac:dyDescent="0.25">
      <c r="A740" s="2" t="s">
        <v>20</v>
      </c>
      <c r="B740" s="2">
        <v>44074</v>
      </c>
      <c r="C740" s="3">
        <v>19826</v>
      </c>
      <c r="D740" t="str">
        <f>INDEX(Table4[],MATCH(Table1[[#This Row],[CLID]],Table4[CLID MID],0),2)</f>
        <v>GEO1003</v>
      </c>
      <c r="E740" t="str">
        <f>INDEX(Table7[[GEO ID]:[GEO NAME]],MATCH(Table1[[#This Row],[GEO ID]],Table7[GEO ID],0),2)</f>
        <v>EMEA</v>
      </c>
      <c r="F740" t="str">
        <f>"Q"&amp;ROUNDUP(MONTH(Table1[[#This Row],[Date]])/3,0)&amp;" "&amp;YEAR(Table1[[#This Row],[Date]])</f>
        <v>Q3 2020</v>
      </c>
      <c r="J740" s="2"/>
    </row>
    <row r="741" spans="1:10" x14ac:dyDescent="0.25">
      <c r="A741" s="2" t="s">
        <v>20</v>
      </c>
      <c r="B741" s="2">
        <v>44104</v>
      </c>
      <c r="C741" s="3">
        <v>14163</v>
      </c>
      <c r="D741" t="str">
        <f>INDEX(Table4[],MATCH(Table1[[#This Row],[CLID]],Table4[CLID MID],0),2)</f>
        <v>GEO1003</v>
      </c>
      <c r="E741" t="str">
        <f>INDEX(Table7[[GEO ID]:[GEO NAME]],MATCH(Table1[[#This Row],[GEO ID]],Table7[GEO ID],0),2)</f>
        <v>EMEA</v>
      </c>
      <c r="F741" t="str">
        <f>"Q"&amp;ROUNDUP(MONTH(Table1[[#This Row],[Date]])/3,0)&amp;" "&amp;YEAR(Table1[[#This Row],[Date]])</f>
        <v>Q3 2020</v>
      </c>
      <c r="J741" s="2"/>
    </row>
    <row r="742" spans="1:10" x14ac:dyDescent="0.25">
      <c r="A742" s="2" t="s">
        <v>20</v>
      </c>
      <c r="B742" s="2">
        <v>44135</v>
      </c>
      <c r="C742" s="3">
        <v>22655</v>
      </c>
      <c r="D742" t="str">
        <f>INDEX(Table4[],MATCH(Table1[[#This Row],[CLID]],Table4[CLID MID],0),2)</f>
        <v>GEO1003</v>
      </c>
      <c r="E742" t="str">
        <f>INDEX(Table7[[GEO ID]:[GEO NAME]],MATCH(Table1[[#This Row],[GEO ID]],Table7[GEO ID],0),2)</f>
        <v>EMEA</v>
      </c>
      <c r="F742" t="str">
        <f>"Q"&amp;ROUNDUP(MONTH(Table1[[#This Row],[Date]])/3,0)&amp;" "&amp;YEAR(Table1[[#This Row],[Date]])</f>
        <v>Q4 2020</v>
      </c>
      <c r="J742" s="2"/>
    </row>
    <row r="743" spans="1:10" x14ac:dyDescent="0.25">
      <c r="A743" s="2" t="s">
        <v>20</v>
      </c>
      <c r="B743" s="2">
        <v>44165</v>
      </c>
      <c r="C743" s="3">
        <v>19822</v>
      </c>
      <c r="D743" t="str">
        <f>INDEX(Table4[],MATCH(Table1[[#This Row],[CLID]],Table4[CLID MID],0),2)</f>
        <v>GEO1003</v>
      </c>
      <c r="E743" t="str">
        <f>INDEX(Table7[[GEO ID]:[GEO NAME]],MATCH(Table1[[#This Row],[GEO ID]],Table7[GEO ID],0),2)</f>
        <v>EMEA</v>
      </c>
      <c r="F743" t="str">
        <f>"Q"&amp;ROUNDUP(MONTH(Table1[[#This Row],[Date]])/3,0)&amp;" "&amp;YEAR(Table1[[#This Row],[Date]])</f>
        <v>Q4 2020</v>
      </c>
      <c r="J743" s="2"/>
    </row>
    <row r="744" spans="1:10" x14ac:dyDescent="0.25">
      <c r="A744" s="2" t="s">
        <v>20</v>
      </c>
      <c r="B744" s="2">
        <v>44196</v>
      </c>
      <c r="C744" s="3">
        <v>25485</v>
      </c>
      <c r="D744" t="str">
        <f>INDEX(Table4[],MATCH(Table1[[#This Row],[CLID]],Table4[CLID MID],0),2)</f>
        <v>GEO1003</v>
      </c>
      <c r="E744" t="str">
        <f>INDEX(Table7[[GEO ID]:[GEO NAME]],MATCH(Table1[[#This Row],[GEO ID]],Table7[GEO ID],0),2)</f>
        <v>EMEA</v>
      </c>
      <c r="F744" t="str">
        <f>"Q"&amp;ROUNDUP(MONTH(Table1[[#This Row],[Date]])/3,0)&amp;" "&amp;YEAR(Table1[[#This Row],[Date]])</f>
        <v>Q4 2020</v>
      </c>
      <c r="J744" s="2"/>
    </row>
    <row r="745" spans="1:10" x14ac:dyDescent="0.25">
      <c r="A745" s="2" t="s">
        <v>20</v>
      </c>
      <c r="B745" s="2">
        <v>44377</v>
      </c>
      <c r="C745" s="3">
        <v>26509</v>
      </c>
      <c r="D745" t="str">
        <f>INDEX(Table4[],MATCH(Table1[[#This Row],[CLID]],Table4[CLID MID],0),2)</f>
        <v>GEO1003</v>
      </c>
      <c r="E745" t="str">
        <f>INDEX(Table7[[GEO ID]:[GEO NAME]],MATCH(Table1[[#This Row],[GEO ID]],Table7[GEO ID],0),2)</f>
        <v>EMEA</v>
      </c>
      <c r="F745" t="str">
        <f>"Q"&amp;ROUNDUP(MONTH(Table1[[#This Row],[Date]])/3,0)&amp;" "&amp;YEAR(Table1[[#This Row],[Date]])</f>
        <v>Q2 2021</v>
      </c>
      <c r="J745" s="2"/>
    </row>
    <row r="746" spans="1:10" x14ac:dyDescent="0.25">
      <c r="A746" s="2" t="s">
        <v>20</v>
      </c>
      <c r="B746" s="2">
        <v>44347</v>
      </c>
      <c r="C746" s="3">
        <v>28176</v>
      </c>
      <c r="D746" t="str">
        <f>INDEX(Table4[],MATCH(Table1[[#This Row],[CLID]],Table4[CLID MID],0),2)</f>
        <v>GEO1003</v>
      </c>
      <c r="E746" t="str">
        <f>INDEX(Table7[[GEO ID]:[GEO NAME]],MATCH(Table1[[#This Row],[GEO ID]],Table7[GEO ID],0),2)</f>
        <v>EMEA</v>
      </c>
      <c r="F746" t="str">
        <f>"Q"&amp;ROUNDUP(MONTH(Table1[[#This Row],[Date]])/3,0)&amp;" "&amp;YEAR(Table1[[#This Row],[Date]])</f>
        <v>Q2 2021</v>
      </c>
      <c r="J746" s="2"/>
    </row>
    <row r="747" spans="1:10" x14ac:dyDescent="0.25">
      <c r="A747" s="2" t="s">
        <v>20</v>
      </c>
      <c r="B747" s="2">
        <v>44316</v>
      </c>
      <c r="C747" s="3">
        <v>37182</v>
      </c>
      <c r="D747" t="str">
        <f>INDEX(Table4[],MATCH(Table1[[#This Row],[CLID]],Table4[CLID MID],0),2)</f>
        <v>GEO1003</v>
      </c>
      <c r="E747" t="str">
        <f>INDEX(Table7[[GEO ID]:[GEO NAME]],MATCH(Table1[[#This Row],[GEO ID]],Table7[GEO ID],0),2)</f>
        <v>EMEA</v>
      </c>
      <c r="F747" t="str">
        <f>"Q"&amp;ROUNDUP(MONTH(Table1[[#This Row],[Date]])/3,0)&amp;" "&amp;YEAR(Table1[[#This Row],[Date]])</f>
        <v>Q2 2021</v>
      </c>
      <c r="J747" s="2"/>
    </row>
    <row r="748" spans="1:10" x14ac:dyDescent="0.25">
      <c r="A748" s="2" t="s">
        <v>20</v>
      </c>
      <c r="B748" s="2">
        <v>44286</v>
      </c>
      <c r="C748" s="3">
        <v>25741</v>
      </c>
      <c r="D748" t="str">
        <f>INDEX(Table4[],MATCH(Table1[[#This Row],[CLID]],Table4[CLID MID],0),2)</f>
        <v>GEO1003</v>
      </c>
      <c r="E748" t="str">
        <f>INDEX(Table7[[GEO ID]:[GEO NAME]],MATCH(Table1[[#This Row],[GEO ID]],Table7[GEO ID],0),2)</f>
        <v>EMEA</v>
      </c>
      <c r="F748" t="str">
        <f>"Q"&amp;ROUNDUP(MONTH(Table1[[#This Row],[Date]])/3,0)&amp;" "&amp;YEAR(Table1[[#This Row],[Date]])</f>
        <v>Q1 2021</v>
      </c>
      <c r="J748" s="2"/>
    </row>
    <row r="749" spans="1:10" x14ac:dyDescent="0.25">
      <c r="A749" s="2" t="s">
        <v>20</v>
      </c>
      <c r="B749" s="2">
        <v>44255</v>
      </c>
      <c r="C749" s="3">
        <v>28605</v>
      </c>
      <c r="D749" t="str">
        <f>INDEX(Table4[],MATCH(Table1[[#This Row],[CLID]],Table4[CLID MID],0),2)</f>
        <v>GEO1003</v>
      </c>
      <c r="E749" t="str">
        <f>INDEX(Table7[[GEO ID]:[GEO NAME]],MATCH(Table1[[#This Row],[GEO ID]],Table7[GEO ID],0),2)</f>
        <v>EMEA</v>
      </c>
      <c r="F749" t="str">
        <f>"Q"&amp;ROUNDUP(MONTH(Table1[[#This Row],[Date]])/3,0)&amp;" "&amp;YEAR(Table1[[#This Row],[Date]])</f>
        <v>Q1 2021</v>
      </c>
      <c r="J749" s="2"/>
    </row>
    <row r="750" spans="1:10" x14ac:dyDescent="0.25">
      <c r="A750" s="2" t="s">
        <v>20</v>
      </c>
      <c r="B750" s="2">
        <v>44227</v>
      </c>
      <c r="C750" s="3">
        <v>20218</v>
      </c>
      <c r="D750" t="str">
        <f>INDEX(Table4[],MATCH(Table1[[#This Row],[CLID]],Table4[CLID MID],0),2)</f>
        <v>GEO1003</v>
      </c>
      <c r="E750" t="str">
        <f>INDEX(Table7[[GEO ID]:[GEO NAME]],MATCH(Table1[[#This Row],[GEO ID]],Table7[GEO ID],0),2)</f>
        <v>EMEA</v>
      </c>
      <c r="F750" t="str">
        <f>"Q"&amp;ROUNDUP(MONTH(Table1[[#This Row],[Date]])/3,0)&amp;" "&amp;YEAR(Table1[[#This Row],[Date]])</f>
        <v>Q1 2021</v>
      </c>
      <c r="J750" s="2"/>
    </row>
    <row r="751" spans="1:10" x14ac:dyDescent="0.25">
      <c r="A751" s="2" t="s">
        <v>32</v>
      </c>
      <c r="B751" s="2">
        <v>43861</v>
      </c>
      <c r="C751" s="3">
        <v>967</v>
      </c>
      <c r="D751" t="str">
        <f>INDEX(Table4[],MATCH(Table1[[#This Row],[CLID]],Table4[CLID MID],0),2)</f>
        <v>GEO1003</v>
      </c>
      <c r="E751" t="str">
        <f>INDEX(Table7[[GEO ID]:[GEO NAME]],MATCH(Table1[[#This Row],[GEO ID]],Table7[GEO ID],0),2)</f>
        <v>EMEA</v>
      </c>
      <c r="F751" t="str">
        <f>"Q"&amp;ROUNDUP(MONTH(Table1[[#This Row],[Date]])/3,0)&amp;" "&amp;YEAR(Table1[[#This Row],[Date]])</f>
        <v>Q1 2020</v>
      </c>
      <c r="J751" s="2"/>
    </row>
    <row r="752" spans="1:10" x14ac:dyDescent="0.25">
      <c r="A752" s="2" t="s">
        <v>32</v>
      </c>
      <c r="B752" s="2">
        <v>43890</v>
      </c>
      <c r="C752" s="3">
        <v>1088</v>
      </c>
      <c r="D752" t="str">
        <f>INDEX(Table4[],MATCH(Table1[[#This Row],[CLID]],Table4[CLID MID],0),2)</f>
        <v>GEO1003</v>
      </c>
      <c r="E752" t="str">
        <f>INDEX(Table7[[GEO ID]:[GEO NAME]],MATCH(Table1[[#This Row],[GEO ID]],Table7[GEO ID],0),2)</f>
        <v>EMEA</v>
      </c>
      <c r="F752" t="str">
        <f>"Q"&amp;ROUNDUP(MONTH(Table1[[#This Row],[Date]])/3,0)&amp;" "&amp;YEAR(Table1[[#This Row],[Date]])</f>
        <v>Q1 2020</v>
      </c>
      <c r="J752" s="2"/>
    </row>
    <row r="753" spans="1:10" x14ac:dyDescent="0.25">
      <c r="A753" s="2" t="s">
        <v>32</v>
      </c>
      <c r="B753" s="2">
        <v>43921</v>
      </c>
      <c r="C753" s="3">
        <v>1209</v>
      </c>
      <c r="D753" t="str">
        <f>INDEX(Table4[],MATCH(Table1[[#This Row],[CLID]],Table4[CLID MID],0),2)</f>
        <v>GEO1003</v>
      </c>
      <c r="E753" t="str">
        <f>INDEX(Table7[[GEO ID]:[GEO NAME]],MATCH(Table1[[#This Row],[GEO ID]],Table7[GEO ID],0),2)</f>
        <v>EMEA</v>
      </c>
      <c r="F753" t="str">
        <f>"Q"&amp;ROUNDUP(MONTH(Table1[[#This Row],[Date]])/3,0)&amp;" "&amp;YEAR(Table1[[#This Row],[Date]])</f>
        <v>Q1 2020</v>
      </c>
      <c r="J753" s="2"/>
    </row>
    <row r="754" spans="1:10" x14ac:dyDescent="0.25">
      <c r="A754" s="2" t="s">
        <v>32</v>
      </c>
      <c r="B754" s="2">
        <v>43951</v>
      </c>
      <c r="C754" s="3">
        <v>1449</v>
      </c>
      <c r="D754" t="str">
        <f>INDEX(Table4[],MATCH(Table1[[#This Row],[CLID]],Table4[CLID MID],0),2)</f>
        <v>GEO1003</v>
      </c>
      <c r="E754" t="str">
        <f>INDEX(Table7[[GEO ID]:[GEO NAME]],MATCH(Table1[[#This Row],[GEO ID]],Table7[GEO ID],0),2)</f>
        <v>EMEA</v>
      </c>
      <c r="F754" t="str">
        <f>"Q"&amp;ROUNDUP(MONTH(Table1[[#This Row],[Date]])/3,0)&amp;" "&amp;YEAR(Table1[[#This Row],[Date]])</f>
        <v>Q2 2020</v>
      </c>
      <c r="J754" s="2"/>
    </row>
    <row r="755" spans="1:10" x14ac:dyDescent="0.25">
      <c r="A755" s="2" t="s">
        <v>32</v>
      </c>
      <c r="B755" s="2">
        <v>43982</v>
      </c>
      <c r="C755" s="3">
        <v>1327</v>
      </c>
      <c r="D755" t="str">
        <f>INDEX(Table4[],MATCH(Table1[[#This Row],[CLID]],Table4[CLID MID],0),2)</f>
        <v>GEO1003</v>
      </c>
      <c r="E755" t="str">
        <f>INDEX(Table7[[GEO ID]:[GEO NAME]],MATCH(Table1[[#This Row],[GEO ID]],Table7[GEO ID],0),2)</f>
        <v>EMEA</v>
      </c>
      <c r="F755" t="str">
        <f>"Q"&amp;ROUNDUP(MONTH(Table1[[#This Row],[Date]])/3,0)&amp;" "&amp;YEAR(Table1[[#This Row],[Date]])</f>
        <v>Q2 2020</v>
      </c>
      <c r="J755" s="2"/>
    </row>
    <row r="756" spans="1:10" x14ac:dyDescent="0.25">
      <c r="A756" s="2" t="s">
        <v>32</v>
      </c>
      <c r="B756" s="2">
        <v>44012</v>
      </c>
      <c r="C756" s="3">
        <v>964</v>
      </c>
      <c r="D756" t="str">
        <f>INDEX(Table4[],MATCH(Table1[[#This Row],[CLID]],Table4[CLID MID],0),2)</f>
        <v>GEO1003</v>
      </c>
      <c r="E756" t="str">
        <f>INDEX(Table7[[GEO ID]:[GEO NAME]],MATCH(Table1[[#This Row],[GEO ID]],Table7[GEO ID],0),2)</f>
        <v>EMEA</v>
      </c>
      <c r="F756" t="str">
        <f>"Q"&amp;ROUNDUP(MONTH(Table1[[#This Row],[Date]])/3,0)&amp;" "&amp;YEAR(Table1[[#This Row],[Date]])</f>
        <v>Q2 2020</v>
      </c>
      <c r="J756" s="2"/>
    </row>
    <row r="757" spans="1:10" x14ac:dyDescent="0.25">
      <c r="A757" s="2" t="s">
        <v>32</v>
      </c>
      <c r="B757" s="2">
        <v>44043</v>
      </c>
      <c r="C757" s="3">
        <v>844</v>
      </c>
      <c r="D757" t="str">
        <f>INDEX(Table4[],MATCH(Table1[[#This Row],[CLID]],Table4[CLID MID],0),2)</f>
        <v>GEO1003</v>
      </c>
      <c r="E757" t="str">
        <f>INDEX(Table7[[GEO ID]:[GEO NAME]],MATCH(Table1[[#This Row],[GEO ID]],Table7[GEO ID],0),2)</f>
        <v>EMEA</v>
      </c>
      <c r="F757" t="str">
        <f>"Q"&amp;ROUNDUP(MONTH(Table1[[#This Row],[Date]])/3,0)&amp;" "&amp;YEAR(Table1[[#This Row],[Date]])</f>
        <v>Q3 2020</v>
      </c>
      <c r="J757" s="2"/>
    </row>
    <row r="758" spans="1:10" x14ac:dyDescent="0.25">
      <c r="A758" s="2" t="s">
        <v>32</v>
      </c>
      <c r="B758" s="2">
        <v>44074</v>
      </c>
      <c r="C758" s="3">
        <v>728</v>
      </c>
      <c r="D758" t="str">
        <f>INDEX(Table4[],MATCH(Table1[[#This Row],[CLID]],Table4[CLID MID],0),2)</f>
        <v>GEO1003</v>
      </c>
      <c r="E758" t="str">
        <f>INDEX(Table7[[GEO ID]:[GEO NAME]],MATCH(Table1[[#This Row],[GEO ID]],Table7[GEO ID],0),2)</f>
        <v>EMEA</v>
      </c>
      <c r="F758" t="str">
        <f>"Q"&amp;ROUNDUP(MONTH(Table1[[#This Row],[Date]])/3,0)&amp;" "&amp;YEAR(Table1[[#This Row],[Date]])</f>
        <v>Q3 2020</v>
      </c>
      <c r="J758" s="2"/>
    </row>
    <row r="759" spans="1:10" x14ac:dyDescent="0.25">
      <c r="A759" s="2" t="s">
        <v>32</v>
      </c>
      <c r="B759" s="2">
        <v>44104</v>
      </c>
      <c r="C759" s="3">
        <v>729</v>
      </c>
      <c r="D759" t="str">
        <f>INDEX(Table4[],MATCH(Table1[[#This Row],[CLID]],Table4[CLID MID],0),2)</f>
        <v>GEO1003</v>
      </c>
      <c r="E759" t="str">
        <f>INDEX(Table7[[GEO ID]:[GEO NAME]],MATCH(Table1[[#This Row],[GEO ID]],Table7[GEO ID],0),2)</f>
        <v>EMEA</v>
      </c>
      <c r="F759" t="str">
        <f>"Q"&amp;ROUNDUP(MONTH(Table1[[#This Row],[Date]])/3,0)&amp;" "&amp;YEAR(Table1[[#This Row],[Date]])</f>
        <v>Q3 2020</v>
      </c>
      <c r="J759" s="2"/>
    </row>
    <row r="760" spans="1:10" x14ac:dyDescent="0.25">
      <c r="A760" s="2" t="s">
        <v>32</v>
      </c>
      <c r="B760" s="2">
        <v>44135</v>
      </c>
      <c r="C760" s="3">
        <v>849</v>
      </c>
      <c r="D760" t="str">
        <f>INDEX(Table4[],MATCH(Table1[[#This Row],[CLID]],Table4[CLID MID],0),2)</f>
        <v>GEO1003</v>
      </c>
      <c r="E760" t="str">
        <f>INDEX(Table7[[GEO ID]:[GEO NAME]],MATCH(Table1[[#This Row],[GEO ID]],Table7[GEO ID],0),2)</f>
        <v>EMEA</v>
      </c>
      <c r="F760" t="str">
        <f>"Q"&amp;ROUNDUP(MONTH(Table1[[#This Row],[Date]])/3,0)&amp;" "&amp;YEAR(Table1[[#This Row],[Date]])</f>
        <v>Q4 2020</v>
      </c>
      <c r="J760" s="2"/>
    </row>
    <row r="761" spans="1:10" x14ac:dyDescent="0.25">
      <c r="A761" s="2" t="s">
        <v>32</v>
      </c>
      <c r="B761" s="2">
        <v>44165</v>
      </c>
      <c r="C761" s="3">
        <v>970</v>
      </c>
      <c r="D761" t="str">
        <f>INDEX(Table4[],MATCH(Table1[[#This Row],[CLID]],Table4[CLID MID],0),2)</f>
        <v>GEO1003</v>
      </c>
      <c r="E761" t="str">
        <f>INDEX(Table7[[GEO ID]:[GEO NAME]],MATCH(Table1[[#This Row],[GEO ID]],Table7[GEO ID],0),2)</f>
        <v>EMEA</v>
      </c>
      <c r="F761" t="str">
        <f>"Q"&amp;ROUNDUP(MONTH(Table1[[#This Row],[Date]])/3,0)&amp;" "&amp;YEAR(Table1[[#This Row],[Date]])</f>
        <v>Q4 2020</v>
      </c>
      <c r="J761" s="2"/>
    </row>
    <row r="762" spans="1:10" x14ac:dyDescent="0.25">
      <c r="A762" s="2" t="s">
        <v>32</v>
      </c>
      <c r="B762" s="2">
        <v>44196</v>
      </c>
      <c r="C762" s="3">
        <v>965</v>
      </c>
      <c r="D762" t="str">
        <f>INDEX(Table4[],MATCH(Table1[[#This Row],[CLID]],Table4[CLID MID],0),2)</f>
        <v>GEO1003</v>
      </c>
      <c r="E762" t="str">
        <f>INDEX(Table7[[GEO ID]:[GEO NAME]],MATCH(Table1[[#This Row],[GEO ID]],Table7[GEO ID],0),2)</f>
        <v>EMEA</v>
      </c>
      <c r="F762" t="str">
        <f>"Q"&amp;ROUNDUP(MONTH(Table1[[#This Row],[Date]])/3,0)&amp;" "&amp;YEAR(Table1[[#This Row],[Date]])</f>
        <v>Q4 2020</v>
      </c>
      <c r="J762" s="2"/>
    </row>
    <row r="763" spans="1:10" x14ac:dyDescent="0.25">
      <c r="A763" s="2" t="s">
        <v>32</v>
      </c>
      <c r="B763" s="2">
        <v>44377</v>
      </c>
      <c r="C763" s="3">
        <v>985</v>
      </c>
      <c r="D763" t="str">
        <f>INDEX(Table4[],MATCH(Table1[[#This Row],[CLID]],Table4[CLID MID],0),2)</f>
        <v>GEO1003</v>
      </c>
      <c r="E763" t="str">
        <f>INDEX(Table7[[GEO ID]:[GEO NAME]],MATCH(Table1[[#This Row],[GEO ID]],Table7[GEO ID],0),2)</f>
        <v>EMEA</v>
      </c>
      <c r="F763" t="str">
        <f>"Q"&amp;ROUNDUP(MONTH(Table1[[#This Row],[Date]])/3,0)&amp;" "&amp;YEAR(Table1[[#This Row],[Date]])</f>
        <v>Q2 2021</v>
      </c>
      <c r="J763" s="2"/>
    </row>
    <row r="764" spans="1:10" x14ac:dyDescent="0.25">
      <c r="A764" s="2" t="s">
        <v>32</v>
      </c>
      <c r="B764" s="2">
        <v>44347</v>
      </c>
      <c r="C764" s="3">
        <v>1318</v>
      </c>
      <c r="D764" t="str">
        <f>INDEX(Table4[],MATCH(Table1[[#This Row],[CLID]],Table4[CLID MID],0),2)</f>
        <v>GEO1003</v>
      </c>
      <c r="E764" t="str">
        <f>INDEX(Table7[[GEO ID]:[GEO NAME]],MATCH(Table1[[#This Row],[GEO ID]],Table7[GEO ID],0),2)</f>
        <v>EMEA</v>
      </c>
      <c r="F764" t="str">
        <f>"Q"&amp;ROUNDUP(MONTH(Table1[[#This Row],[Date]])/3,0)&amp;" "&amp;YEAR(Table1[[#This Row],[Date]])</f>
        <v>Q2 2021</v>
      </c>
      <c r="J764" s="2"/>
    </row>
    <row r="765" spans="1:10" x14ac:dyDescent="0.25">
      <c r="A765" s="2" t="s">
        <v>32</v>
      </c>
      <c r="B765" s="2">
        <v>44316</v>
      </c>
      <c r="C765" s="3">
        <v>1435</v>
      </c>
      <c r="D765" t="str">
        <f>INDEX(Table4[],MATCH(Table1[[#This Row],[CLID]],Table4[CLID MID],0),2)</f>
        <v>GEO1003</v>
      </c>
      <c r="E765" t="str">
        <f>INDEX(Table7[[GEO ID]:[GEO NAME]],MATCH(Table1[[#This Row],[GEO ID]],Table7[GEO ID],0),2)</f>
        <v>EMEA</v>
      </c>
      <c r="F765" t="str">
        <f>"Q"&amp;ROUNDUP(MONTH(Table1[[#This Row],[Date]])/3,0)&amp;" "&amp;YEAR(Table1[[#This Row],[Date]])</f>
        <v>Q2 2021</v>
      </c>
      <c r="J765" s="2"/>
    </row>
    <row r="766" spans="1:10" x14ac:dyDescent="0.25">
      <c r="A766" s="2" t="s">
        <v>32</v>
      </c>
      <c r="B766" s="2">
        <v>44286</v>
      </c>
      <c r="C766" s="3">
        <v>1221</v>
      </c>
      <c r="D766" t="str">
        <f>INDEX(Table4[],MATCH(Table1[[#This Row],[CLID]],Table4[CLID MID],0),2)</f>
        <v>GEO1003</v>
      </c>
      <c r="E766" t="str">
        <f>INDEX(Table7[[GEO ID]:[GEO NAME]],MATCH(Table1[[#This Row],[GEO ID]],Table7[GEO ID],0),2)</f>
        <v>EMEA</v>
      </c>
      <c r="F766" t="str">
        <f>"Q"&amp;ROUNDUP(MONTH(Table1[[#This Row],[Date]])/3,0)&amp;" "&amp;YEAR(Table1[[#This Row],[Date]])</f>
        <v>Q1 2021</v>
      </c>
      <c r="J766" s="2"/>
    </row>
    <row r="767" spans="1:10" x14ac:dyDescent="0.25">
      <c r="A767" s="2" t="s">
        <v>32</v>
      </c>
      <c r="B767" s="2">
        <v>44255</v>
      </c>
      <c r="C767" s="3">
        <v>1076</v>
      </c>
      <c r="D767" t="str">
        <f>INDEX(Table4[],MATCH(Table1[[#This Row],[CLID]],Table4[CLID MID],0),2)</f>
        <v>GEO1003</v>
      </c>
      <c r="E767" t="str">
        <f>INDEX(Table7[[GEO ID]:[GEO NAME]],MATCH(Table1[[#This Row],[GEO ID]],Table7[GEO ID],0),2)</f>
        <v>EMEA</v>
      </c>
      <c r="F767" t="str">
        <f>"Q"&amp;ROUNDUP(MONTH(Table1[[#This Row],[Date]])/3,0)&amp;" "&amp;YEAR(Table1[[#This Row],[Date]])</f>
        <v>Q1 2021</v>
      </c>
      <c r="J767" s="2"/>
    </row>
    <row r="768" spans="1:10" x14ac:dyDescent="0.25">
      <c r="A768" s="2" t="s">
        <v>32</v>
      </c>
      <c r="B768" s="2">
        <v>44227</v>
      </c>
      <c r="C768" s="3">
        <v>998</v>
      </c>
      <c r="D768" t="str">
        <f>INDEX(Table4[],MATCH(Table1[[#This Row],[CLID]],Table4[CLID MID],0),2)</f>
        <v>GEO1003</v>
      </c>
      <c r="E768" t="str">
        <f>INDEX(Table7[[GEO ID]:[GEO NAME]],MATCH(Table1[[#This Row],[GEO ID]],Table7[GEO ID],0),2)</f>
        <v>EMEA</v>
      </c>
      <c r="F768" t="str">
        <f>"Q"&amp;ROUNDUP(MONTH(Table1[[#This Row],[Date]])/3,0)&amp;" "&amp;YEAR(Table1[[#This Row],[Date]])</f>
        <v>Q1 2021</v>
      </c>
      <c r="J768" s="2"/>
    </row>
    <row r="769" spans="1:10" x14ac:dyDescent="0.25">
      <c r="A769" s="2" t="s">
        <v>4</v>
      </c>
      <c r="B769" s="2">
        <v>43861</v>
      </c>
      <c r="C769" s="3">
        <v>82</v>
      </c>
      <c r="D769" t="str">
        <f>INDEX(Table4[],MATCH(Table1[[#This Row],[CLID]],Table4[CLID MID],0),2)</f>
        <v>GEO1003</v>
      </c>
      <c r="E769" t="str">
        <f>INDEX(Table7[[GEO ID]:[GEO NAME]],MATCH(Table1[[#This Row],[GEO ID]],Table7[GEO ID],0),2)</f>
        <v>EMEA</v>
      </c>
      <c r="F769" t="str">
        <f>"Q"&amp;ROUNDUP(MONTH(Table1[[#This Row],[Date]])/3,0)&amp;" "&amp;YEAR(Table1[[#This Row],[Date]])</f>
        <v>Q1 2020</v>
      </c>
      <c r="J769" s="2"/>
    </row>
    <row r="770" spans="1:10" x14ac:dyDescent="0.25">
      <c r="A770" s="2" t="s">
        <v>4</v>
      </c>
      <c r="B770" s="2">
        <v>43890</v>
      </c>
      <c r="C770" s="3">
        <v>101</v>
      </c>
      <c r="D770" t="str">
        <f>INDEX(Table4[],MATCH(Table1[[#This Row],[CLID]],Table4[CLID MID],0),2)</f>
        <v>GEO1003</v>
      </c>
      <c r="E770" t="str">
        <f>INDEX(Table7[[GEO ID]:[GEO NAME]],MATCH(Table1[[#This Row],[GEO ID]],Table7[GEO ID],0),2)</f>
        <v>EMEA</v>
      </c>
      <c r="F770" t="str">
        <f>"Q"&amp;ROUNDUP(MONTH(Table1[[#This Row],[Date]])/3,0)&amp;" "&amp;YEAR(Table1[[#This Row],[Date]])</f>
        <v>Q1 2020</v>
      </c>
      <c r="J770" s="2"/>
    </row>
    <row r="771" spans="1:10" x14ac:dyDescent="0.25">
      <c r="A771" s="2" t="s">
        <v>4</v>
      </c>
      <c r="B771" s="2">
        <v>43921</v>
      </c>
      <c r="C771" s="3">
        <v>102</v>
      </c>
      <c r="D771" t="str">
        <f>INDEX(Table4[],MATCH(Table1[[#This Row],[CLID]],Table4[CLID MID],0),2)</f>
        <v>GEO1003</v>
      </c>
      <c r="E771" t="str">
        <f>INDEX(Table7[[GEO ID]:[GEO NAME]],MATCH(Table1[[#This Row],[GEO ID]],Table7[GEO ID],0),2)</f>
        <v>EMEA</v>
      </c>
      <c r="F771" t="str">
        <f>"Q"&amp;ROUNDUP(MONTH(Table1[[#This Row],[Date]])/3,0)&amp;" "&amp;YEAR(Table1[[#This Row],[Date]])</f>
        <v>Q1 2020</v>
      </c>
      <c r="J771" s="2"/>
    </row>
    <row r="772" spans="1:10" x14ac:dyDescent="0.25">
      <c r="A772" s="2" t="s">
        <v>4</v>
      </c>
      <c r="B772" s="2">
        <v>43951</v>
      </c>
      <c r="C772" s="3">
        <v>126</v>
      </c>
      <c r="D772" t="str">
        <f>INDEX(Table4[],MATCH(Table1[[#This Row],[CLID]],Table4[CLID MID],0),2)</f>
        <v>GEO1003</v>
      </c>
      <c r="E772" t="str">
        <f>INDEX(Table7[[GEO ID]:[GEO NAME]],MATCH(Table1[[#This Row],[GEO ID]],Table7[GEO ID],0),2)</f>
        <v>EMEA</v>
      </c>
      <c r="F772" t="str">
        <f>"Q"&amp;ROUNDUP(MONTH(Table1[[#This Row],[Date]])/3,0)&amp;" "&amp;YEAR(Table1[[#This Row],[Date]])</f>
        <v>Q2 2020</v>
      </c>
      <c r="J772" s="2"/>
    </row>
    <row r="773" spans="1:10" x14ac:dyDescent="0.25">
      <c r="A773" s="2" t="s">
        <v>4</v>
      </c>
      <c r="B773" s="2">
        <v>43982</v>
      </c>
      <c r="C773" s="3">
        <v>108</v>
      </c>
      <c r="D773" t="str">
        <f>INDEX(Table4[],MATCH(Table1[[#This Row],[CLID]],Table4[CLID MID],0),2)</f>
        <v>GEO1003</v>
      </c>
      <c r="E773" t="str">
        <f>INDEX(Table7[[GEO ID]:[GEO NAME]],MATCH(Table1[[#This Row],[GEO ID]],Table7[GEO ID],0),2)</f>
        <v>EMEA</v>
      </c>
      <c r="F773" t="str">
        <f>"Q"&amp;ROUNDUP(MONTH(Table1[[#This Row],[Date]])/3,0)&amp;" "&amp;YEAR(Table1[[#This Row],[Date]])</f>
        <v>Q2 2020</v>
      </c>
      <c r="J773" s="2"/>
    </row>
    <row r="774" spans="1:10" x14ac:dyDescent="0.25">
      <c r="A774" s="2" t="s">
        <v>4</v>
      </c>
      <c r="B774" s="2">
        <v>44012</v>
      </c>
      <c r="C774" s="3">
        <v>88</v>
      </c>
      <c r="D774" t="str">
        <f>INDEX(Table4[],MATCH(Table1[[#This Row],[CLID]],Table4[CLID MID],0),2)</f>
        <v>GEO1003</v>
      </c>
      <c r="E774" t="str">
        <f>INDEX(Table7[[GEO ID]:[GEO NAME]],MATCH(Table1[[#This Row],[GEO ID]],Table7[GEO ID],0),2)</f>
        <v>EMEA</v>
      </c>
      <c r="F774" t="str">
        <f>"Q"&amp;ROUNDUP(MONTH(Table1[[#This Row],[Date]])/3,0)&amp;" "&amp;YEAR(Table1[[#This Row],[Date]])</f>
        <v>Q2 2020</v>
      </c>
      <c r="J774" s="2"/>
    </row>
    <row r="775" spans="1:10" x14ac:dyDescent="0.25">
      <c r="A775" s="2" t="s">
        <v>4</v>
      </c>
      <c r="B775" s="2">
        <v>44043</v>
      </c>
      <c r="C775" s="3">
        <v>68</v>
      </c>
      <c r="D775" t="str">
        <f>INDEX(Table4[],MATCH(Table1[[#This Row],[CLID]],Table4[CLID MID],0),2)</f>
        <v>GEO1003</v>
      </c>
      <c r="E775" t="str">
        <f>INDEX(Table7[[GEO ID]:[GEO NAME]],MATCH(Table1[[#This Row],[GEO ID]],Table7[GEO ID],0),2)</f>
        <v>EMEA</v>
      </c>
      <c r="F775" t="str">
        <f>"Q"&amp;ROUNDUP(MONTH(Table1[[#This Row],[Date]])/3,0)&amp;" "&amp;YEAR(Table1[[#This Row],[Date]])</f>
        <v>Q3 2020</v>
      </c>
      <c r="J775" s="2"/>
    </row>
    <row r="776" spans="1:10" x14ac:dyDescent="0.25">
      <c r="A776" s="2" t="s">
        <v>4</v>
      </c>
      <c r="B776" s="2">
        <v>44074</v>
      </c>
      <c r="C776" s="3">
        <v>70</v>
      </c>
      <c r="D776" t="str">
        <f>INDEX(Table4[],MATCH(Table1[[#This Row],[CLID]],Table4[CLID MID],0),2)</f>
        <v>GEO1003</v>
      </c>
      <c r="E776" t="str">
        <f>INDEX(Table7[[GEO ID]:[GEO NAME]],MATCH(Table1[[#This Row],[GEO ID]],Table7[GEO ID],0),2)</f>
        <v>EMEA</v>
      </c>
      <c r="F776" t="str">
        <f>"Q"&amp;ROUNDUP(MONTH(Table1[[#This Row],[Date]])/3,0)&amp;" "&amp;YEAR(Table1[[#This Row],[Date]])</f>
        <v>Q3 2020</v>
      </c>
      <c r="J776" s="2"/>
    </row>
    <row r="777" spans="1:10" x14ac:dyDescent="0.25">
      <c r="A777" s="2" t="s">
        <v>4</v>
      </c>
      <c r="B777" s="2">
        <v>44104</v>
      </c>
      <c r="C777" s="3">
        <v>58</v>
      </c>
      <c r="D777" t="str">
        <f>INDEX(Table4[],MATCH(Table1[[#This Row],[CLID]],Table4[CLID MID],0),2)</f>
        <v>GEO1003</v>
      </c>
      <c r="E777" t="str">
        <f>INDEX(Table7[[GEO ID]:[GEO NAME]],MATCH(Table1[[#This Row],[GEO ID]],Table7[GEO ID],0),2)</f>
        <v>EMEA</v>
      </c>
      <c r="F777" t="str">
        <f>"Q"&amp;ROUNDUP(MONTH(Table1[[#This Row],[Date]])/3,0)&amp;" "&amp;YEAR(Table1[[#This Row],[Date]])</f>
        <v>Q3 2020</v>
      </c>
      <c r="J777" s="2"/>
    </row>
    <row r="778" spans="1:10" x14ac:dyDescent="0.25">
      <c r="A778" s="2" t="s">
        <v>4</v>
      </c>
      <c r="B778" s="2">
        <v>44135</v>
      </c>
      <c r="C778" s="3">
        <v>76</v>
      </c>
      <c r="D778" t="str">
        <f>INDEX(Table4[],MATCH(Table1[[#This Row],[CLID]],Table4[CLID MID],0),2)</f>
        <v>GEO1003</v>
      </c>
      <c r="E778" t="str">
        <f>INDEX(Table7[[GEO ID]:[GEO NAME]],MATCH(Table1[[#This Row],[GEO ID]],Table7[GEO ID],0),2)</f>
        <v>EMEA</v>
      </c>
      <c r="F778" t="str">
        <f>"Q"&amp;ROUNDUP(MONTH(Table1[[#This Row],[Date]])/3,0)&amp;" "&amp;YEAR(Table1[[#This Row],[Date]])</f>
        <v>Q4 2020</v>
      </c>
      <c r="J778" s="2"/>
    </row>
    <row r="779" spans="1:10" x14ac:dyDescent="0.25">
      <c r="A779" s="2" t="s">
        <v>4</v>
      </c>
      <c r="B779" s="2">
        <v>44165</v>
      </c>
      <c r="C779" s="3">
        <v>81</v>
      </c>
      <c r="D779" t="str">
        <f>INDEX(Table4[],MATCH(Table1[[#This Row],[CLID]],Table4[CLID MID],0),2)</f>
        <v>GEO1003</v>
      </c>
      <c r="E779" t="str">
        <f>INDEX(Table7[[GEO ID]:[GEO NAME]],MATCH(Table1[[#This Row],[GEO ID]],Table7[GEO ID],0),2)</f>
        <v>EMEA</v>
      </c>
      <c r="F779" t="str">
        <f>"Q"&amp;ROUNDUP(MONTH(Table1[[#This Row],[Date]])/3,0)&amp;" "&amp;YEAR(Table1[[#This Row],[Date]])</f>
        <v>Q4 2020</v>
      </c>
      <c r="J779" s="2"/>
    </row>
    <row r="780" spans="1:10" x14ac:dyDescent="0.25">
      <c r="A780" s="2" t="s">
        <v>4</v>
      </c>
      <c r="B780" s="2">
        <v>44196</v>
      </c>
      <c r="C780" s="3">
        <v>88</v>
      </c>
      <c r="D780" t="str">
        <f>INDEX(Table4[],MATCH(Table1[[#This Row],[CLID]],Table4[CLID MID],0),2)</f>
        <v>GEO1003</v>
      </c>
      <c r="E780" t="str">
        <f>INDEX(Table7[[GEO ID]:[GEO NAME]],MATCH(Table1[[#This Row],[GEO ID]],Table7[GEO ID],0),2)</f>
        <v>EMEA</v>
      </c>
      <c r="F780" t="str">
        <f>"Q"&amp;ROUNDUP(MONTH(Table1[[#This Row],[Date]])/3,0)&amp;" "&amp;YEAR(Table1[[#This Row],[Date]])</f>
        <v>Q4 2020</v>
      </c>
      <c r="J780" s="2"/>
    </row>
    <row r="781" spans="1:10" x14ac:dyDescent="0.25">
      <c r="A781" s="2" t="s">
        <v>4</v>
      </c>
      <c r="B781" s="2">
        <v>44377</v>
      </c>
      <c r="C781" s="3">
        <v>91</v>
      </c>
      <c r="D781" t="str">
        <f>INDEX(Table4[],MATCH(Table1[[#This Row],[CLID]],Table4[CLID MID],0),2)</f>
        <v>GEO1003</v>
      </c>
      <c r="E781" t="str">
        <f>INDEX(Table7[[GEO ID]:[GEO NAME]],MATCH(Table1[[#This Row],[GEO ID]],Table7[GEO ID],0),2)</f>
        <v>EMEA</v>
      </c>
      <c r="F781" t="str">
        <f>"Q"&amp;ROUNDUP(MONTH(Table1[[#This Row],[Date]])/3,0)&amp;" "&amp;YEAR(Table1[[#This Row],[Date]])</f>
        <v>Q2 2021</v>
      </c>
      <c r="J781" s="2"/>
    </row>
    <row r="782" spans="1:10" x14ac:dyDescent="0.25">
      <c r="A782" s="2" t="s">
        <v>4</v>
      </c>
      <c r="B782" s="2">
        <v>44347</v>
      </c>
      <c r="C782" s="3">
        <v>109</v>
      </c>
      <c r="D782" t="str">
        <f>INDEX(Table4[],MATCH(Table1[[#This Row],[CLID]],Table4[CLID MID],0),2)</f>
        <v>GEO1003</v>
      </c>
      <c r="E782" t="str">
        <f>INDEX(Table7[[GEO ID]:[GEO NAME]],MATCH(Table1[[#This Row],[GEO ID]],Table7[GEO ID],0),2)</f>
        <v>EMEA</v>
      </c>
      <c r="F782" t="str">
        <f>"Q"&amp;ROUNDUP(MONTH(Table1[[#This Row],[Date]])/3,0)&amp;" "&amp;YEAR(Table1[[#This Row],[Date]])</f>
        <v>Q2 2021</v>
      </c>
      <c r="J782" s="2"/>
    </row>
    <row r="783" spans="1:10" x14ac:dyDescent="0.25">
      <c r="A783" s="2" t="s">
        <v>4</v>
      </c>
      <c r="B783" s="2">
        <v>44316</v>
      </c>
      <c r="C783" s="3">
        <v>130</v>
      </c>
      <c r="D783" t="str">
        <f>INDEX(Table4[],MATCH(Table1[[#This Row],[CLID]],Table4[CLID MID],0),2)</f>
        <v>GEO1003</v>
      </c>
      <c r="E783" t="str">
        <f>INDEX(Table7[[GEO ID]:[GEO NAME]],MATCH(Table1[[#This Row],[GEO ID]],Table7[GEO ID],0),2)</f>
        <v>EMEA</v>
      </c>
      <c r="F783" t="str">
        <f>"Q"&amp;ROUNDUP(MONTH(Table1[[#This Row],[Date]])/3,0)&amp;" "&amp;YEAR(Table1[[#This Row],[Date]])</f>
        <v>Q2 2021</v>
      </c>
      <c r="J783" s="2"/>
    </row>
    <row r="784" spans="1:10" x14ac:dyDescent="0.25">
      <c r="A784" s="2" t="s">
        <v>4</v>
      </c>
      <c r="B784" s="2">
        <v>44286</v>
      </c>
      <c r="C784" s="3">
        <v>105</v>
      </c>
      <c r="D784" t="str">
        <f>INDEX(Table4[],MATCH(Table1[[#This Row],[CLID]],Table4[CLID MID],0),2)</f>
        <v>GEO1003</v>
      </c>
      <c r="E784" t="str">
        <f>INDEX(Table7[[GEO ID]:[GEO NAME]],MATCH(Table1[[#This Row],[GEO ID]],Table7[GEO ID],0),2)</f>
        <v>EMEA</v>
      </c>
      <c r="F784" t="str">
        <f>"Q"&amp;ROUNDUP(MONTH(Table1[[#This Row],[Date]])/3,0)&amp;" "&amp;YEAR(Table1[[#This Row],[Date]])</f>
        <v>Q1 2021</v>
      </c>
      <c r="J784" s="2"/>
    </row>
    <row r="785" spans="1:10" x14ac:dyDescent="0.25">
      <c r="A785" s="2" t="s">
        <v>4</v>
      </c>
      <c r="B785" s="2">
        <v>44255</v>
      </c>
      <c r="C785" s="3">
        <v>98</v>
      </c>
      <c r="D785" t="str">
        <f>INDEX(Table4[],MATCH(Table1[[#This Row],[CLID]],Table4[CLID MID],0),2)</f>
        <v>GEO1003</v>
      </c>
      <c r="E785" t="str">
        <f>INDEX(Table7[[GEO ID]:[GEO NAME]],MATCH(Table1[[#This Row],[GEO ID]],Table7[GEO ID],0),2)</f>
        <v>EMEA</v>
      </c>
      <c r="F785" t="str">
        <f>"Q"&amp;ROUNDUP(MONTH(Table1[[#This Row],[Date]])/3,0)&amp;" "&amp;YEAR(Table1[[#This Row],[Date]])</f>
        <v>Q1 2021</v>
      </c>
      <c r="J785" s="2"/>
    </row>
    <row r="786" spans="1:10" x14ac:dyDescent="0.25">
      <c r="A786" s="2" t="s">
        <v>4</v>
      </c>
      <c r="B786" s="2">
        <v>44227</v>
      </c>
      <c r="C786" s="3">
        <v>77</v>
      </c>
      <c r="D786" t="str">
        <f>INDEX(Table4[],MATCH(Table1[[#This Row],[CLID]],Table4[CLID MID],0),2)</f>
        <v>GEO1003</v>
      </c>
      <c r="E786" t="str">
        <f>INDEX(Table7[[GEO ID]:[GEO NAME]],MATCH(Table1[[#This Row],[GEO ID]],Table7[GEO ID],0),2)</f>
        <v>EMEA</v>
      </c>
      <c r="F786" t="str">
        <f>"Q"&amp;ROUNDUP(MONTH(Table1[[#This Row],[Date]])/3,0)&amp;" "&amp;YEAR(Table1[[#This Row],[Date]])</f>
        <v>Q1 2021</v>
      </c>
      <c r="J786" s="2"/>
    </row>
    <row r="787" spans="1:10" x14ac:dyDescent="0.25">
      <c r="A787" s="2" t="s">
        <v>19</v>
      </c>
      <c r="B787" s="2">
        <v>43861</v>
      </c>
      <c r="C787" s="3">
        <v>568</v>
      </c>
      <c r="D787" t="str">
        <f>INDEX(Table4[],MATCH(Table1[[#This Row],[CLID]],Table4[CLID MID],0),2)</f>
        <v>GEO1001</v>
      </c>
      <c r="E787" t="str">
        <f>INDEX(Table7[[GEO ID]:[GEO NAME]],MATCH(Table1[[#This Row],[GEO ID]],Table7[GEO ID],0),2)</f>
        <v>NAM</v>
      </c>
      <c r="F787" t="str">
        <f>"Q"&amp;ROUNDUP(MONTH(Table1[[#This Row],[Date]])/3,0)&amp;" "&amp;YEAR(Table1[[#This Row],[Date]])</f>
        <v>Q1 2020</v>
      </c>
      <c r="J787" s="2"/>
    </row>
    <row r="788" spans="1:10" x14ac:dyDescent="0.25">
      <c r="A788" s="2" t="s">
        <v>19</v>
      </c>
      <c r="B788" s="2">
        <v>43890</v>
      </c>
      <c r="C788" s="3">
        <v>636</v>
      </c>
      <c r="D788" t="str">
        <f>INDEX(Table4[],MATCH(Table1[[#This Row],[CLID]],Table4[CLID MID],0),2)</f>
        <v>GEO1001</v>
      </c>
      <c r="E788" t="str">
        <f>INDEX(Table7[[GEO ID]:[GEO NAME]],MATCH(Table1[[#This Row],[GEO ID]],Table7[GEO ID],0),2)</f>
        <v>NAM</v>
      </c>
      <c r="F788" t="str">
        <f>"Q"&amp;ROUNDUP(MONTH(Table1[[#This Row],[Date]])/3,0)&amp;" "&amp;YEAR(Table1[[#This Row],[Date]])</f>
        <v>Q1 2020</v>
      </c>
      <c r="J788" s="2"/>
    </row>
    <row r="789" spans="1:10" x14ac:dyDescent="0.25">
      <c r="A789" s="2" t="s">
        <v>19</v>
      </c>
      <c r="B789" s="2">
        <v>43921</v>
      </c>
      <c r="C789" s="3">
        <v>707</v>
      </c>
      <c r="D789" t="str">
        <f>INDEX(Table4[],MATCH(Table1[[#This Row],[CLID]],Table4[CLID MID],0),2)</f>
        <v>GEO1001</v>
      </c>
      <c r="E789" t="str">
        <f>INDEX(Table7[[GEO ID]:[GEO NAME]],MATCH(Table1[[#This Row],[GEO ID]],Table7[GEO ID],0),2)</f>
        <v>NAM</v>
      </c>
      <c r="F789" t="str">
        <f>"Q"&amp;ROUNDUP(MONTH(Table1[[#This Row],[Date]])/3,0)&amp;" "&amp;YEAR(Table1[[#This Row],[Date]])</f>
        <v>Q1 2020</v>
      </c>
      <c r="J789" s="2"/>
    </row>
    <row r="790" spans="1:10" x14ac:dyDescent="0.25">
      <c r="A790" s="2" t="s">
        <v>19</v>
      </c>
      <c r="B790" s="2">
        <v>43951</v>
      </c>
      <c r="C790" s="3">
        <v>849</v>
      </c>
      <c r="D790" t="str">
        <f>INDEX(Table4[],MATCH(Table1[[#This Row],[CLID]],Table4[CLID MID],0),2)</f>
        <v>GEO1001</v>
      </c>
      <c r="E790" t="str">
        <f>INDEX(Table7[[GEO ID]:[GEO NAME]],MATCH(Table1[[#This Row],[GEO ID]],Table7[GEO ID],0),2)</f>
        <v>NAM</v>
      </c>
      <c r="F790" t="str">
        <f>"Q"&amp;ROUNDUP(MONTH(Table1[[#This Row],[Date]])/3,0)&amp;" "&amp;YEAR(Table1[[#This Row],[Date]])</f>
        <v>Q2 2020</v>
      </c>
      <c r="J790" s="2"/>
    </row>
    <row r="791" spans="1:10" x14ac:dyDescent="0.25">
      <c r="A791" s="2" t="s">
        <v>19</v>
      </c>
      <c r="B791" s="2">
        <v>43982</v>
      </c>
      <c r="C791" s="3">
        <v>779</v>
      </c>
      <c r="D791" t="str">
        <f>INDEX(Table4[],MATCH(Table1[[#This Row],[CLID]],Table4[CLID MID],0),2)</f>
        <v>GEO1001</v>
      </c>
      <c r="E791" t="str">
        <f>INDEX(Table7[[GEO ID]:[GEO NAME]],MATCH(Table1[[#This Row],[GEO ID]],Table7[GEO ID],0),2)</f>
        <v>NAM</v>
      </c>
      <c r="F791" t="str">
        <f>"Q"&amp;ROUNDUP(MONTH(Table1[[#This Row],[Date]])/3,0)&amp;" "&amp;YEAR(Table1[[#This Row],[Date]])</f>
        <v>Q2 2020</v>
      </c>
      <c r="J791" s="2"/>
    </row>
    <row r="792" spans="1:10" x14ac:dyDescent="0.25">
      <c r="A792" s="2" t="s">
        <v>19</v>
      </c>
      <c r="B792" s="2">
        <v>44012</v>
      </c>
      <c r="C792" s="3">
        <v>566</v>
      </c>
      <c r="D792" t="str">
        <f>INDEX(Table4[],MATCH(Table1[[#This Row],[CLID]],Table4[CLID MID],0),2)</f>
        <v>GEO1001</v>
      </c>
      <c r="E792" t="str">
        <f>INDEX(Table7[[GEO ID]:[GEO NAME]],MATCH(Table1[[#This Row],[GEO ID]],Table7[GEO ID],0),2)</f>
        <v>NAM</v>
      </c>
      <c r="F792" t="str">
        <f>"Q"&amp;ROUNDUP(MONTH(Table1[[#This Row],[Date]])/3,0)&amp;" "&amp;YEAR(Table1[[#This Row],[Date]])</f>
        <v>Q2 2020</v>
      </c>
      <c r="J792" s="2"/>
    </row>
    <row r="793" spans="1:10" x14ac:dyDescent="0.25">
      <c r="A793" s="2" t="s">
        <v>19</v>
      </c>
      <c r="B793" s="2">
        <v>44043</v>
      </c>
      <c r="C793" s="3">
        <v>498</v>
      </c>
      <c r="D793" t="str">
        <f>INDEX(Table4[],MATCH(Table1[[#This Row],[CLID]],Table4[CLID MID],0),2)</f>
        <v>GEO1001</v>
      </c>
      <c r="E793" t="str">
        <f>INDEX(Table7[[GEO ID]:[GEO NAME]],MATCH(Table1[[#This Row],[GEO ID]],Table7[GEO ID],0),2)</f>
        <v>NAM</v>
      </c>
      <c r="F793" t="str">
        <f>"Q"&amp;ROUNDUP(MONTH(Table1[[#This Row],[Date]])/3,0)&amp;" "&amp;YEAR(Table1[[#This Row],[Date]])</f>
        <v>Q3 2020</v>
      </c>
      <c r="J793" s="2"/>
    </row>
    <row r="794" spans="1:10" x14ac:dyDescent="0.25">
      <c r="A794" s="2" t="s">
        <v>19</v>
      </c>
      <c r="B794" s="2">
        <v>44074</v>
      </c>
      <c r="C794" s="3">
        <v>426</v>
      </c>
      <c r="D794" t="str">
        <f>INDEX(Table4[],MATCH(Table1[[#This Row],[CLID]],Table4[CLID MID],0),2)</f>
        <v>GEO1001</v>
      </c>
      <c r="E794" t="str">
        <f>INDEX(Table7[[GEO ID]:[GEO NAME]],MATCH(Table1[[#This Row],[GEO ID]],Table7[GEO ID],0),2)</f>
        <v>NAM</v>
      </c>
      <c r="F794" t="str">
        <f>"Q"&amp;ROUNDUP(MONTH(Table1[[#This Row],[Date]])/3,0)&amp;" "&amp;YEAR(Table1[[#This Row],[Date]])</f>
        <v>Q3 2020</v>
      </c>
      <c r="J794" s="2"/>
    </row>
    <row r="795" spans="1:10" x14ac:dyDescent="0.25">
      <c r="A795" s="2" t="s">
        <v>19</v>
      </c>
      <c r="B795" s="2">
        <v>44104</v>
      </c>
      <c r="C795" s="3">
        <v>423</v>
      </c>
      <c r="D795" t="str">
        <f>INDEX(Table4[],MATCH(Table1[[#This Row],[CLID]],Table4[CLID MID],0),2)</f>
        <v>GEO1001</v>
      </c>
      <c r="E795" t="str">
        <f>INDEX(Table7[[GEO ID]:[GEO NAME]],MATCH(Table1[[#This Row],[GEO ID]],Table7[GEO ID],0),2)</f>
        <v>NAM</v>
      </c>
      <c r="F795" t="str">
        <f>"Q"&amp;ROUNDUP(MONTH(Table1[[#This Row],[Date]])/3,0)&amp;" "&amp;YEAR(Table1[[#This Row],[Date]])</f>
        <v>Q3 2020</v>
      </c>
      <c r="J795" s="2"/>
    </row>
    <row r="796" spans="1:10" x14ac:dyDescent="0.25">
      <c r="A796" s="2" t="s">
        <v>19</v>
      </c>
      <c r="B796" s="2">
        <v>44135</v>
      </c>
      <c r="C796" s="3">
        <v>495</v>
      </c>
      <c r="D796" t="str">
        <f>INDEX(Table4[],MATCH(Table1[[#This Row],[CLID]],Table4[CLID MID],0),2)</f>
        <v>GEO1001</v>
      </c>
      <c r="E796" t="str">
        <f>INDEX(Table7[[GEO ID]:[GEO NAME]],MATCH(Table1[[#This Row],[GEO ID]],Table7[GEO ID],0),2)</f>
        <v>NAM</v>
      </c>
      <c r="F796" t="str">
        <f>"Q"&amp;ROUNDUP(MONTH(Table1[[#This Row],[Date]])/3,0)&amp;" "&amp;YEAR(Table1[[#This Row],[Date]])</f>
        <v>Q4 2020</v>
      </c>
      <c r="J796" s="2"/>
    </row>
    <row r="797" spans="1:10" x14ac:dyDescent="0.25">
      <c r="A797" s="2" t="s">
        <v>19</v>
      </c>
      <c r="B797" s="2">
        <v>44165</v>
      </c>
      <c r="C797" s="3">
        <v>569</v>
      </c>
      <c r="D797" t="str">
        <f>INDEX(Table4[],MATCH(Table1[[#This Row],[CLID]],Table4[CLID MID],0),2)</f>
        <v>GEO1001</v>
      </c>
      <c r="E797" t="str">
        <f>INDEX(Table7[[GEO ID]:[GEO NAME]],MATCH(Table1[[#This Row],[GEO ID]],Table7[GEO ID],0),2)</f>
        <v>NAM</v>
      </c>
      <c r="F797" t="str">
        <f>"Q"&amp;ROUNDUP(MONTH(Table1[[#This Row],[Date]])/3,0)&amp;" "&amp;YEAR(Table1[[#This Row],[Date]])</f>
        <v>Q4 2020</v>
      </c>
      <c r="J797" s="2"/>
    </row>
    <row r="798" spans="1:10" x14ac:dyDescent="0.25">
      <c r="A798" s="2" t="s">
        <v>19</v>
      </c>
      <c r="B798" s="2">
        <v>44196</v>
      </c>
      <c r="C798" s="3">
        <v>567</v>
      </c>
      <c r="D798" t="str">
        <f>INDEX(Table4[],MATCH(Table1[[#This Row],[CLID]],Table4[CLID MID],0),2)</f>
        <v>GEO1001</v>
      </c>
      <c r="E798" t="str">
        <f>INDEX(Table7[[GEO ID]:[GEO NAME]],MATCH(Table1[[#This Row],[GEO ID]],Table7[GEO ID],0),2)</f>
        <v>NAM</v>
      </c>
      <c r="F798" t="str">
        <f>"Q"&amp;ROUNDUP(MONTH(Table1[[#This Row],[Date]])/3,0)&amp;" "&amp;YEAR(Table1[[#This Row],[Date]])</f>
        <v>Q4 2020</v>
      </c>
      <c r="J798" s="2"/>
    </row>
    <row r="799" spans="1:10" x14ac:dyDescent="0.25">
      <c r="A799" s="2" t="s">
        <v>19</v>
      </c>
      <c r="B799" s="2">
        <v>44377</v>
      </c>
      <c r="C799" s="3">
        <v>563</v>
      </c>
      <c r="D799" t="str">
        <f>INDEX(Table4[],MATCH(Table1[[#This Row],[CLID]],Table4[CLID MID],0),2)</f>
        <v>GEO1001</v>
      </c>
      <c r="E799" t="str">
        <f>INDEX(Table7[[GEO ID]:[GEO NAME]],MATCH(Table1[[#This Row],[GEO ID]],Table7[GEO ID],0),2)</f>
        <v>NAM</v>
      </c>
      <c r="F799" t="str">
        <f>"Q"&amp;ROUNDUP(MONTH(Table1[[#This Row],[Date]])/3,0)&amp;" "&amp;YEAR(Table1[[#This Row],[Date]])</f>
        <v>Q2 2021</v>
      </c>
      <c r="J799" s="2"/>
    </row>
    <row r="800" spans="1:10" x14ac:dyDescent="0.25">
      <c r="A800" s="2" t="s">
        <v>19</v>
      </c>
      <c r="B800" s="2">
        <v>44347</v>
      </c>
      <c r="C800" s="3">
        <v>789</v>
      </c>
      <c r="D800" t="str">
        <f>INDEX(Table4[],MATCH(Table1[[#This Row],[CLID]],Table4[CLID MID],0),2)</f>
        <v>GEO1001</v>
      </c>
      <c r="E800" t="str">
        <f>INDEX(Table7[[GEO ID]:[GEO NAME]],MATCH(Table1[[#This Row],[GEO ID]],Table7[GEO ID],0),2)</f>
        <v>NAM</v>
      </c>
      <c r="F800" t="str">
        <f>"Q"&amp;ROUNDUP(MONTH(Table1[[#This Row],[Date]])/3,0)&amp;" "&amp;YEAR(Table1[[#This Row],[Date]])</f>
        <v>Q2 2021</v>
      </c>
      <c r="J800" s="2"/>
    </row>
    <row r="801" spans="1:10" x14ac:dyDescent="0.25">
      <c r="A801" s="2" t="s">
        <v>19</v>
      </c>
      <c r="B801" s="2">
        <v>44316</v>
      </c>
      <c r="C801" s="3">
        <v>862</v>
      </c>
      <c r="D801" t="str">
        <f>INDEX(Table4[],MATCH(Table1[[#This Row],[CLID]],Table4[CLID MID],0),2)</f>
        <v>GEO1001</v>
      </c>
      <c r="E801" t="str">
        <f>INDEX(Table7[[GEO ID]:[GEO NAME]],MATCH(Table1[[#This Row],[GEO ID]],Table7[GEO ID],0),2)</f>
        <v>NAM</v>
      </c>
      <c r="F801" t="str">
        <f>"Q"&amp;ROUNDUP(MONTH(Table1[[#This Row],[Date]])/3,0)&amp;" "&amp;YEAR(Table1[[#This Row],[Date]])</f>
        <v>Q2 2021</v>
      </c>
      <c r="J801" s="2"/>
    </row>
    <row r="802" spans="1:10" x14ac:dyDescent="0.25">
      <c r="A802" s="2" t="s">
        <v>19</v>
      </c>
      <c r="B802" s="2">
        <v>44286</v>
      </c>
      <c r="C802" s="3">
        <v>702</v>
      </c>
      <c r="D802" t="str">
        <f>INDEX(Table4[],MATCH(Table1[[#This Row],[CLID]],Table4[CLID MID],0),2)</f>
        <v>GEO1001</v>
      </c>
      <c r="E802" t="str">
        <f>INDEX(Table7[[GEO ID]:[GEO NAME]],MATCH(Table1[[#This Row],[GEO ID]],Table7[GEO ID],0),2)</f>
        <v>NAM</v>
      </c>
      <c r="F802" t="str">
        <f>"Q"&amp;ROUNDUP(MONTH(Table1[[#This Row],[Date]])/3,0)&amp;" "&amp;YEAR(Table1[[#This Row],[Date]])</f>
        <v>Q1 2021</v>
      </c>
      <c r="J802" s="2"/>
    </row>
    <row r="803" spans="1:10" x14ac:dyDescent="0.25">
      <c r="A803" s="2" t="s">
        <v>19</v>
      </c>
      <c r="B803" s="2">
        <v>44255</v>
      </c>
      <c r="C803" s="3">
        <v>652</v>
      </c>
      <c r="D803" t="str">
        <f>INDEX(Table4[],MATCH(Table1[[#This Row],[CLID]],Table4[CLID MID],0),2)</f>
        <v>GEO1001</v>
      </c>
      <c r="E803" t="str">
        <f>INDEX(Table7[[GEO ID]:[GEO NAME]],MATCH(Table1[[#This Row],[GEO ID]],Table7[GEO ID],0),2)</f>
        <v>NAM</v>
      </c>
      <c r="F803" t="str">
        <f>"Q"&amp;ROUNDUP(MONTH(Table1[[#This Row],[Date]])/3,0)&amp;" "&amp;YEAR(Table1[[#This Row],[Date]])</f>
        <v>Q1 2021</v>
      </c>
      <c r="J803" s="2"/>
    </row>
    <row r="804" spans="1:10" x14ac:dyDescent="0.25">
      <c r="A804" s="2" t="s">
        <v>19</v>
      </c>
      <c r="B804" s="2">
        <v>44227</v>
      </c>
      <c r="C804" s="3">
        <v>557</v>
      </c>
      <c r="D804" t="str">
        <f>INDEX(Table4[],MATCH(Table1[[#This Row],[CLID]],Table4[CLID MID],0),2)</f>
        <v>GEO1001</v>
      </c>
      <c r="E804" t="str">
        <f>INDEX(Table7[[GEO ID]:[GEO NAME]],MATCH(Table1[[#This Row],[GEO ID]],Table7[GEO ID],0),2)</f>
        <v>NAM</v>
      </c>
      <c r="F804" t="str">
        <f>"Q"&amp;ROUNDUP(MONTH(Table1[[#This Row],[Date]])/3,0)&amp;" "&amp;YEAR(Table1[[#This Row],[Date]])</f>
        <v>Q1 2021</v>
      </c>
      <c r="J804" s="2"/>
    </row>
    <row r="805" spans="1:10" x14ac:dyDescent="0.25">
      <c r="A805" s="2" t="s">
        <v>29</v>
      </c>
      <c r="B805" s="2">
        <v>43861</v>
      </c>
      <c r="C805" s="3">
        <v>902</v>
      </c>
      <c r="D805" t="str">
        <f>INDEX(Table4[],MATCH(Table1[[#This Row],[CLID]],Table4[CLID MID],0),2)</f>
        <v>GEO1002</v>
      </c>
      <c r="E805" t="str">
        <f>INDEX(Table7[[GEO ID]:[GEO NAME]],MATCH(Table1[[#This Row],[GEO ID]],Table7[GEO ID],0),2)</f>
        <v>APAC</v>
      </c>
      <c r="F805" t="str">
        <f>"Q"&amp;ROUNDUP(MONTH(Table1[[#This Row],[Date]])/3,0)&amp;" "&amp;YEAR(Table1[[#This Row],[Date]])</f>
        <v>Q1 2020</v>
      </c>
      <c r="J805" s="2"/>
    </row>
    <row r="806" spans="1:10" x14ac:dyDescent="0.25">
      <c r="A806" s="2" t="s">
        <v>29</v>
      </c>
      <c r="B806" s="2">
        <v>43890</v>
      </c>
      <c r="C806" s="3">
        <v>897</v>
      </c>
      <c r="D806" t="str">
        <f>INDEX(Table4[],MATCH(Table1[[#This Row],[CLID]],Table4[CLID MID],0),2)</f>
        <v>GEO1002</v>
      </c>
      <c r="E806" t="str">
        <f>INDEX(Table7[[GEO ID]:[GEO NAME]],MATCH(Table1[[#This Row],[GEO ID]],Table7[GEO ID],0),2)</f>
        <v>APAC</v>
      </c>
      <c r="F806" t="str">
        <f>"Q"&amp;ROUNDUP(MONTH(Table1[[#This Row],[Date]])/3,0)&amp;" "&amp;YEAR(Table1[[#This Row],[Date]])</f>
        <v>Q1 2020</v>
      </c>
      <c r="J806" s="2"/>
    </row>
    <row r="807" spans="1:10" x14ac:dyDescent="0.25">
      <c r="A807" s="2" t="s">
        <v>29</v>
      </c>
      <c r="B807" s="2">
        <v>43921</v>
      </c>
      <c r="C807" s="3">
        <v>1112</v>
      </c>
      <c r="D807" t="str">
        <f>INDEX(Table4[],MATCH(Table1[[#This Row],[CLID]],Table4[CLID MID],0),2)</f>
        <v>GEO1002</v>
      </c>
      <c r="E807" t="str">
        <f>INDEX(Table7[[GEO ID]:[GEO NAME]],MATCH(Table1[[#This Row],[GEO ID]],Table7[GEO ID],0),2)</f>
        <v>APAC</v>
      </c>
      <c r="F807" t="str">
        <f>"Q"&amp;ROUNDUP(MONTH(Table1[[#This Row],[Date]])/3,0)&amp;" "&amp;YEAR(Table1[[#This Row],[Date]])</f>
        <v>Q1 2020</v>
      </c>
      <c r="J807" s="2"/>
    </row>
    <row r="808" spans="1:10" x14ac:dyDescent="0.25">
      <c r="A808" s="2" t="s">
        <v>29</v>
      </c>
      <c r="B808" s="2">
        <v>43951</v>
      </c>
      <c r="C808" s="3">
        <v>1214</v>
      </c>
      <c r="D808" t="str">
        <f>INDEX(Table4[],MATCH(Table1[[#This Row],[CLID]],Table4[CLID MID],0),2)</f>
        <v>GEO1002</v>
      </c>
      <c r="E808" t="str">
        <f>INDEX(Table7[[GEO ID]:[GEO NAME]],MATCH(Table1[[#This Row],[GEO ID]],Table7[GEO ID],0),2)</f>
        <v>APAC</v>
      </c>
      <c r="F808" t="str">
        <f>"Q"&amp;ROUNDUP(MONTH(Table1[[#This Row],[Date]])/3,0)&amp;" "&amp;YEAR(Table1[[#This Row],[Date]])</f>
        <v>Q2 2020</v>
      </c>
      <c r="J808" s="2"/>
    </row>
    <row r="809" spans="1:10" x14ac:dyDescent="0.25">
      <c r="A809" s="2" t="s">
        <v>29</v>
      </c>
      <c r="B809" s="2">
        <v>43982</v>
      </c>
      <c r="C809" s="3">
        <v>1219</v>
      </c>
      <c r="D809" t="str">
        <f>INDEX(Table4[],MATCH(Table1[[#This Row],[CLID]],Table4[CLID MID],0),2)</f>
        <v>GEO1002</v>
      </c>
      <c r="E809" t="str">
        <f>INDEX(Table7[[GEO ID]:[GEO NAME]],MATCH(Table1[[#This Row],[GEO ID]],Table7[GEO ID],0),2)</f>
        <v>APAC</v>
      </c>
      <c r="F809" t="str">
        <f>"Q"&amp;ROUNDUP(MONTH(Table1[[#This Row],[Date]])/3,0)&amp;" "&amp;YEAR(Table1[[#This Row],[Date]])</f>
        <v>Q2 2020</v>
      </c>
      <c r="J809" s="2"/>
    </row>
    <row r="810" spans="1:10" x14ac:dyDescent="0.25">
      <c r="A810" s="2" t="s">
        <v>29</v>
      </c>
      <c r="B810" s="2">
        <v>44012</v>
      </c>
      <c r="C810" s="3">
        <v>795</v>
      </c>
      <c r="D810" t="str">
        <f>INDEX(Table4[],MATCH(Table1[[#This Row],[CLID]],Table4[CLID MID],0),2)</f>
        <v>GEO1002</v>
      </c>
      <c r="E810" t="str">
        <f>INDEX(Table7[[GEO ID]:[GEO NAME]],MATCH(Table1[[#This Row],[GEO ID]],Table7[GEO ID],0),2)</f>
        <v>APAC</v>
      </c>
      <c r="F810" t="str">
        <f>"Q"&amp;ROUNDUP(MONTH(Table1[[#This Row],[Date]])/3,0)&amp;" "&amp;YEAR(Table1[[#This Row],[Date]])</f>
        <v>Q2 2020</v>
      </c>
      <c r="J810" s="2"/>
    </row>
    <row r="811" spans="1:10" x14ac:dyDescent="0.25">
      <c r="A811" s="2" t="s">
        <v>29</v>
      </c>
      <c r="B811" s="2">
        <v>44043</v>
      </c>
      <c r="C811" s="3">
        <v>794</v>
      </c>
      <c r="D811" t="str">
        <f>INDEX(Table4[],MATCH(Table1[[#This Row],[CLID]],Table4[CLID MID],0),2)</f>
        <v>GEO1002</v>
      </c>
      <c r="E811" t="str">
        <f>INDEX(Table7[[GEO ID]:[GEO NAME]],MATCH(Table1[[#This Row],[GEO ID]],Table7[GEO ID],0),2)</f>
        <v>APAC</v>
      </c>
      <c r="F811" t="str">
        <f>"Q"&amp;ROUNDUP(MONTH(Table1[[#This Row],[Date]])/3,0)&amp;" "&amp;YEAR(Table1[[#This Row],[Date]])</f>
        <v>Q3 2020</v>
      </c>
      <c r="J811" s="2"/>
    </row>
    <row r="812" spans="1:10" x14ac:dyDescent="0.25">
      <c r="A812" s="2" t="s">
        <v>29</v>
      </c>
      <c r="B812" s="2">
        <v>44074</v>
      </c>
      <c r="C812" s="3">
        <v>581</v>
      </c>
      <c r="D812" t="str">
        <f>INDEX(Table4[],MATCH(Table1[[#This Row],[CLID]],Table4[CLID MID],0),2)</f>
        <v>GEO1002</v>
      </c>
      <c r="E812" t="str">
        <f>INDEX(Table7[[GEO ID]:[GEO NAME]],MATCH(Table1[[#This Row],[GEO ID]],Table7[GEO ID],0),2)</f>
        <v>APAC</v>
      </c>
      <c r="F812" t="str">
        <f>"Q"&amp;ROUNDUP(MONTH(Table1[[#This Row],[Date]])/3,0)&amp;" "&amp;YEAR(Table1[[#This Row],[Date]])</f>
        <v>Q3 2020</v>
      </c>
      <c r="J812" s="2"/>
    </row>
    <row r="813" spans="1:10" x14ac:dyDescent="0.25">
      <c r="A813" s="2" t="s">
        <v>29</v>
      </c>
      <c r="B813" s="2">
        <v>44104</v>
      </c>
      <c r="C813" s="3">
        <v>690</v>
      </c>
      <c r="D813" t="str">
        <f>INDEX(Table4[],MATCH(Table1[[#This Row],[CLID]],Table4[CLID MID],0),2)</f>
        <v>GEO1002</v>
      </c>
      <c r="E813" t="str">
        <f>INDEX(Table7[[GEO ID]:[GEO NAME]],MATCH(Table1[[#This Row],[GEO ID]],Table7[GEO ID],0),2)</f>
        <v>APAC</v>
      </c>
      <c r="F813" t="str">
        <f>"Q"&amp;ROUNDUP(MONTH(Table1[[#This Row],[Date]])/3,0)&amp;" "&amp;YEAR(Table1[[#This Row],[Date]])</f>
        <v>Q3 2020</v>
      </c>
      <c r="J813" s="2"/>
    </row>
    <row r="814" spans="1:10" x14ac:dyDescent="0.25">
      <c r="A814" s="2" t="s">
        <v>29</v>
      </c>
      <c r="B814" s="2">
        <v>44135</v>
      </c>
      <c r="C814" s="3">
        <v>690</v>
      </c>
      <c r="D814" t="str">
        <f>INDEX(Table4[],MATCH(Table1[[#This Row],[CLID]],Table4[CLID MID],0),2)</f>
        <v>GEO1002</v>
      </c>
      <c r="E814" t="str">
        <f>INDEX(Table7[[GEO ID]:[GEO NAME]],MATCH(Table1[[#This Row],[GEO ID]],Table7[GEO ID],0),2)</f>
        <v>APAC</v>
      </c>
      <c r="F814" t="str">
        <f>"Q"&amp;ROUNDUP(MONTH(Table1[[#This Row],[Date]])/3,0)&amp;" "&amp;YEAR(Table1[[#This Row],[Date]])</f>
        <v>Q4 2020</v>
      </c>
      <c r="J814" s="2"/>
    </row>
    <row r="815" spans="1:10" x14ac:dyDescent="0.25">
      <c r="A815" s="2" t="s">
        <v>29</v>
      </c>
      <c r="B815" s="2">
        <v>44165</v>
      </c>
      <c r="C815" s="3">
        <v>899</v>
      </c>
      <c r="D815" t="str">
        <f>INDEX(Table4[],MATCH(Table1[[#This Row],[CLID]],Table4[CLID MID],0),2)</f>
        <v>GEO1002</v>
      </c>
      <c r="E815" t="str">
        <f>INDEX(Table7[[GEO ID]:[GEO NAME]],MATCH(Table1[[#This Row],[GEO ID]],Table7[GEO ID],0),2)</f>
        <v>APAC</v>
      </c>
      <c r="F815" t="str">
        <f>"Q"&amp;ROUNDUP(MONTH(Table1[[#This Row],[Date]])/3,0)&amp;" "&amp;YEAR(Table1[[#This Row],[Date]])</f>
        <v>Q4 2020</v>
      </c>
      <c r="J815" s="2"/>
    </row>
    <row r="816" spans="1:10" x14ac:dyDescent="0.25">
      <c r="A816" s="2" t="s">
        <v>29</v>
      </c>
      <c r="B816" s="2">
        <v>44196</v>
      </c>
      <c r="C816" s="3">
        <v>793</v>
      </c>
      <c r="D816" t="str">
        <f>INDEX(Table4[],MATCH(Table1[[#This Row],[CLID]],Table4[CLID MID],0),2)</f>
        <v>GEO1002</v>
      </c>
      <c r="E816" t="str">
        <f>INDEX(Table7[[GEO ID]:[GEO NAME]],MATCH(Table1[[#This Row],[GEO ID]],Table7[GEO ID],0),2)</f>
        <v>APAC</v>
      </c>
      <c r="F816" t="str">
        <f>"Q"&amp;ROUNDUP(MONTH(Table1[[#This Row],[Date]])/3,0)&amp;" "&amp;YEAR(Table1[[#This Row],[Date]])</f>
        <v>Q4 2020</v>
      </c>
      <c r="J816" s="2"/>
    </row>
    <row r="817" spans="1:10" x14ac:dyDescent="0.25">
      <c r="A817" s="2" t="s">
        <v>29</v>
      </c>
      <c r="B817" s="2">
        <v>44377</v>
      </c>
      <c r="C817" s="3">
        <v>820</v>
      </c>
      <c r="D817" t="str">
        <f>INDEX(Table4[],MATCH(Table1[[#This Row],[CLID]],Table4[CLID MID],0),2)</f>
        <v>GEO1002</v>
      </c>
      <c r="E817" t="str">
        <f>INDEX(Table7[[GEO ID]:[GEO NAME]],MATCH(Table1[[#This Row],[GEO ID]],Table7[GEO ID],0),2)</f>
        <v>APAC</v>
      </c>
      <c r="F817" t="str">
        <f>"Q"&amp;ROUNDUP(MONTH(Table1[[#This Row],[Date]])/3,0)&amp;" "&amp;YEAR(Table1[[#This Row],[Date]])</f>
        <v>Q2 2021</v>
      </c>
      <c r="J817" s="2"/>
    </row>
    <row r="818" spans="1:10" x14ac:dyDescent="0.25">
      <c r="A818" s="2" t="s">
        <v>29</v>
      </c>
      <c r="B818" s="2">
        <v>44347</v>
      </c>
      <c r="C818" s="3">
        <v>1231</v>
      </c>
      <c r="D818" t="str">
        <f>INDEX(Table4[],MATCH(Table1[[#This Row],[CLID]],Table4[CLID MID],0),2)</f>
        <v>GEO1002</v>
      </c>
      <c r="E818" t="str">
        <f>INDEX(Table7[[GEO ID]:[GEO NAME]],MATCH(Table1[[#This Row],[GEO ID]],Table7[GEO ID],0),2)</f>
        <v>APAC</v>
      </c>
      <c r="F818" t="str">
        <f>"Q"&amp;ROUNDUP(MONTH(Table1[[#This Row],[Date]])/3,0)&amp;" "&amp;YEAR(Table1[[#This Row],[Date]])</f>
        <v>Q2 2021</v>
      </c>
      <c r="J818" s="2"/>
    </row>
    <row r="819" spans="1:10" x14ac:dyDescent="0.25">
      <c r="A819" s="2" t="s">
        <v>29</v>
      </c>
      <c r="B819" s="2">
        <v>44316</v>
      </c>
      <c r="C819" s="3">
        <v>1204</v>
      </c>
      <c r="D819" t="str">
        <f>INDEX(Table4[],MATCH(Table1[[#This Row],[CLID]],Table4[CLID MID],0),2)</f>
        <v>GEO1002</v>
      </c>
      <c r="E819" t="str">
        <f>INDEX(Table7[[GEO ID]:[GEO NAME]],MATCH(Table1[[#This Row],[GEO ID]],Table7[GEO ID],0),2)</f>
        <v>APAC</v>
      </c>
      <c r="F819" t="str">
        <f>"Q"&amp;ROUNDUP(MONTH(Table1[[#This Row],[Date]])/3,0)&amp;" "&amp;YEAR(Table1[[#This Row],[Date]])</f>
        <v>Q2 2021</v>
      </c>
      <c r="J819" s="2"/>
    </row>
    <row r="820" spans="1:10" x14ac:dyDescent="0.25">
      <c r="A820" s="2" t="s">
        <v>29</v>
      </c>
      <c r="B820" s="2">
        <v>44286</v>
      </c>
      <c r="C820" s="3">
        <v>1120</v>
      </c>
      <c r="D820" t="str">
        <f>INDEX(Table4[],MATCH(Table1[[#This Row],[CLID]],Table4[CLID MID],0),2)</f>
        <v>GEO1002</v>
      </c>
      <c r="E820" t="str">
        <f>INDEX(Table7[[GEO ID]:[GEO NAME]],MATCH(Table1[[#This Row],[GEO ID]],Table7[GEO ID],0),2)</f>
        <v>APAC</v>
      </c>
      <c r="F820" t="str">
        <f>"Q"&amp;ROUNDUP(MONTH(Table1[[#This Row],[Date]])/3,0)&amp;" "&amp;YEAR(Table1[[#This Row],[Date]])</f>
        <v>Q1 2021</v>
      </c>
      <c r="J820" s="2"/>
    </row>
    <row r="821" spans="1:10" x14ac:dyDescent="0.25">
      <c r="A821" s="2" t="s">
        <v>29</v>
      </c>
      <c r="B821" s="2">
        <v>44255</v>
      </c>
      <c r="C821" s="3">
        <v>945</v>
      </c>
      <c r="D821" t="str">
        <f>INDEX(Table4[],MATCH(Table1[[#This Row],[CLID]],Table4[CLID MID],0),2)</f>
        <v>GEO1002</v>
      </c>
      <c r="E821" t="str">
        <f>INDEX(Table7[[GEO ID]:[GEO NAME]],MATCH(Table1[[#This Row],[GEO ID]],Table7[GEO ID],0),2)</f>
        <v>APAC</v>
      </c>
      <c r="F821" t="str">
        <f>"Q"&amp;ROUNDUP(MONTH(Table1[[#This Row],[Date]])/3,0)&amp;" "&amp;YEAR(Table1[[#This Row],[Date]])</f>
        <v>Q1 2021</v>
      </c>
      <c r="J821" s="2"/>
    </row>
    <row r="822" spans="1:10" x14ac:dyDescent="0.25">
      <c r="A822" s="2" t="s">
        <v>29</v>
      </c>
      <c r="B822" s="2">
        <v>44227</v>
      </c>
      <c r="C822" s="3">
        <v>936</v>
      </c>
      <c r="D822" t="str">
        <f>INDEX(Table4[],MATCH(Table1[[#This Row],[CLID]],Table4[CLID MID],0),2)</f>
        <v>GEO1002</v>
      </c>
      <c r="E822" t="str">
        <f>INDEX(Table7[[GEO ID]:[GEO NAME]],MATCH(Table1[[#This Row],[GEO ID]],Table7[GEO ID],0),2)</f>
        <v>APAC</v>
      </c>
      <c r="F822" t="str">
        <f>"Q"&amp;ROUNDUP(MONTH(Table1[[#This Row],[Date]])/3,0)&amp;" "&amp;YEAR(Table1[[#This Row],[Date]])</f>
        <v>Q1 2021</v>
      </c>
      <c r="J822" s="2"/>
    </row>
    <row r="823" spans="1:10" x14ac:dyDescent="0.25">
      <c r="A823" s="2" t="s">
        <v>39</v>
      </c>
      <c r="B823" s="2">
        <v>43861</v>
      </c>
      <c r="C823" s="3">
        <v>1244</v>
      </c>
      <c r="D823" t="str">
        <f>INDEX(Table4[],MATCH(Table1[[#This Row],[CLID]],Table4[CLID MID],0),2)</f>
        <v>GEO1002</v>
      </c>
      <c r="E823" t="str">
        <f>INDEX(Table7[[GEO ID]:[GEO NAME]],MATCH(Table1[[#This Row],[GEO ID]],Table7[GEO ID],0),2)</f>
        <v>APAC</v>
      </c>
      <c r="F823" t="str">
        <f>"Q"&amp;ROUNDUP(MONTH(Table1[[#This Row],[Date]])/3,0)&amp;" "&amp;YEAR(Table1[[#This Row],[Date]])</f>
        <v>Q1 2020</v>
      </c>
      <c r="J823" s="2"/>
    </row>
    <row r="824" spans="1:10" x14ac:dyDescent="0.25">
      <c r="A824" s="2" t="s">
        <v>39</v>
      </c>
      <c r="B824" s="2">
        <v>43890</v>
      </c>
      <c r="C824" s="3">
        <v>1240</v>
      </c>
      <c r="D824" t="str">
        <f>INDEX(Table4[],MATCH(Table1[[#This Row],[CLID]],Table4[CLID MID],0),2)</f>
        <v>GEO1002</v>
      </c>
      <c r="E824" t="str">
        <f>INDEX(Table7[[GEO ID]:[GEO NAME]],MATCH(Table1[[#This Row],[GEO ID]],Table7[GEO ID],0),2)</f>
        <v>APAC</v>
      </c>
      <c r="F824" t="str">
        <f>"Q"&amp;ROUNDUP(MONTH(Table1[[#This Row],[Date]])/3,0)&amp;" "&amp;YEAR(Table1[[#This Row],[Date]])</f>
        <v>Q1 2020</v>
      </c>
      <c r="J824" s="2"/>
    </row>
    <row r="825" spans="1:10" x14ac:dyDescent="0.25">
      <c r="A825" s="2" t="s">
        <v>39</v>
      </c>
      <c r="B825" s="2">
        <v>43921</v>
      </c>
      <c r="C825" s="3">
        <v>1534</v>
      </c>
      <c r="D825" t="str">
        <f>INDEX(Table4[],MATCH(Table1[[#This Row],[CLID]],Table4[CLID MID],0),2)</f>
        <v>GEO1002</v>
      </c>
      <c r="E825" t="str">
        <f>INDEX(Table7[[GEO ID]:[GEO NAME]],MATCH(Table1[[#This Row],[GEO ID]],Table7[GEO ID],0),2)</f>
        <v>APAC</v>
      </c>
      <c r="F825" t="str">
        <f>"Q"&amp;ROUNDUP(MONTH(Table1[[#This Row],[Date]])/3,0)&amp;" "&amp;YEAR(Table1[[#This Row],[Date]])</f>
        <v>Q1 2020</v>
      </c>
      <c r="J825" s="2"/>
    </row>
    <row r="826" spans="1:10" x14ac:dyDescent="0.25">
      <c r="A826" s="2" t="s">
        <v>39</v>
      </c>
      <c r="B826" s="2">
        <v>43951</v>
      </c>
      <c r="C826" s="3">
        <v>1675</v>
      </c>
      <c r="D826" t="str">
        <f>INDEX(Table4[],MATCH(Table1[[#This Row],[CLID]],Table4[CLID MID],0),2)</f>
        <v>GEO1002</v>
      </c>
      <c r="E826" t="str">
        <f>INDEX(Table7[[GEO ID]:[GEO NAME]],MATCH(Table1[[#This Row],[GEO ID]],Table7[GEO ID],0),2)</f>
        <v>APAC</v>
      </c>
      <c r="F826" t="str">
        <f>"Q"&amp;ROUNDUP(MONTH(Table1[[#This Row],[Date]])/3,0)&amp;" "&amp;YEAR(Table1[[#This Row],[Date]])</f>
        <v>Q2 2020</v>
      </c>
      <c r="J826" s="2"/>
    </row>
    <row r="827" spans="1:10" x14ac:dyDescent="0.25">
      <c r="A827" s="2" t="s">
        <v>39</v>
      </c>
      <c r="B827" s="2">
        <v>43982</v>
      </c>
      <c r="C827" s="3">
        <v>1680</v>
      </c>
      <c r="D827" t="str">
        <f>INDEX(Table4[],MATCH(Table1[[#This Row],[CLID]],Table4[CLID MID],0),2)</f>
        <v>GEO1002</v>
      </c>
      <c r="E827" t="str">
        <f>INDEX(Table7[[GEO ID]:[GEO NAME]],MATCH(Table1[[#This Row],[GEO ID]],Table7[GEO ID],0),2)</f>
        <v>APAC</v>
      </c>
      <c r="F827" t="str">
        <f>"Q"&amp;ROUNDUP(MONTH(Table1[[#This Row],[Date]])/3,0)&amp;" "&amp;YEAR(Table1[[#This Row],[Date]])</f>
        <v>Q2 2020</v>
      </c>
      <c r="J827" s="2"/>
    </row>
    <row r="828" spans="1:10" x14ac:dyDescent="0.25">
      <c r="A828" s="2" t="s">
        <v>39</v>
      </c>
      <c r="B828" s="2">
        <v>44012</v>
      </c>
      <c r="C828" s="3">
        <v>1094</v>
      </c>
      <c r="D828" t="str">
        <f>INDEX(Table4[],MATCH(Table1[[#This Row],[CLID]],Table4[CLID MID],0),2)</f>
        <v>GEO1002</v>
      </c>
      <c r="E828" t="str">
        <f>INDEX(Table7[[GEO ID]:[GEO NAME]],MATCH(Table1[[#This Row],[GEO ID]],Table7[GEO ID],0),2)</f>
        <v>APAC</v>
      </c>
      <c r="F828" t="str">
        <f>"Q"&amp;ROUNDUP(MONTH(Table1[[#This Row],[Date]])/3,0)&amp;" "&amp;YEAR(Table1[[#This Row],[Date]])</f>
        <v>Q2 2020</v>
      </c>
      <c r="J828" s="2"/>
    </row>
    <row r="829" spans="1:10" x14ac:dyDescent="0.25">
      <c r="A829" s="2" t="s">
        <v>39</v>
      </c>
      <c r="B829" s="2">
        <v>44043</v>
      </c>
      <c r="C829" s="3">
        <v>1095</v>
      </c>
      <c r="D829" t="str">
        <f>INDEX(Table4[],MATCH(Table1[[#This Row],[CLID]],Table4[CLID MID],0),2)</f>
        <v>GEO1002</v>
      </c>
      <c r="E829" t="str">
        <f>INDEX(Table7[[GEO ID]:[GEO NAME]],MATCH(Table1[[#This Row],[GEO ID]],Table7[GEO ID],0),2)</f>
        <v>APAC</v>
      </c>
      <c r="F829" t="str">
        <f>"Q"&amp;ROUNDUP(MONTH(Table1[[#This Row],[Date]])/3,0)&amp;" "&amp;YEAR(Table1[[#This Row],[Date]])</f>
        <v>Q3 2020</v>
      </c>
      <c r="J829" s="2"/>
    </row>
    <row r="830" spans="1:10" x14ac:dyDescent="0.25">
      <c r="A830" s="2" t="s">
        <v>39</v>
      </c>
      <c r="B830" s="2">
        <v>44074</v>
      </c>
      <c r="C830" s="3">
        <v>807</v>
      </c>
      <c r="D830" t="str">
        <f>INDEX(Table4[],MATCH(Table1[[#This Row],[CLID]],Table4[CLID MID],0),2)</f>
        <v>GEO1002</v>
      </c>
      <c r="E830" t="str">
        <f>INDEX(Table7[[GEO ID]:[GEO NAME]],MATCH(Table1[[#This Row],[GEO ID]],Table7[GEO ID],0),2)</f>
        <v>APAC</v>
      </c>
      <c r="F830" t="str">
        <f>"Q"&amp;ROUNDUP(MONTH(Table1[[#This Row],[Date]])/3,0)&amp;" "&amp;YEAR(Table1[[#This Row],[Date]])</f>
        <v>Q3 2020</v>
      </c>
      <c r="J830" s="2"/>
    </row>
    <row r="831" spans="1:10" x14ac:dyDescent="0.25">
      <c r="A831" s="2" t="s">
        <v>39</v>
      </c>
      <c r="B831" s="2">
        <v>44104</v>
      </c>
      <c r="C831" s="3">
        <v>950</v>
      </c>
      <c r="D831" t="str">
        <f>INDEX(Table4[],MATCH(Table1[[#This Row],[CLID]],Table4[CLID MID],0),2)</f>
        <v>GEO1002</v>
      </c>
      <c r="E831" t="str">
        <f>INDEX(Table7[[GEO ID]:[GEO NAME]],MATCH(Table1[[#This Row],[GEO ID]],Table7[GEO ID],0),2)</f>
        <v>APAC</v>
      </c>
      <c r="F831" t="str">
        <f>"Q"&amp;ROUNDUP(MONTH(Table1[[#This Row],[Date]])/3,0)&amp;" "&amp;YEAR(Table1[[#This Row],[Date]])</f>
        <v>Q3 2020</v>
      </c>
      <c r="J831" s="2"/>
    </row>
    <row r="832" spans="1:10" x14ac:dyDescent="0.25">
      <c r="A832" s="2" t="s">
        <v>39</v>
      </c>
      <c r="B832" s="2">
        <v>44135</v>
      </c>
      <c r="C832" s="3">
        <v>947</v>
      </c>
      <c r="D832" t="str">
        <f>INDEX(Table4[],MATCH(Table1[[#This Row],[CLID]],Table4[CLID MID],0),2)</f>
        <v>GEO1002</v>
      </c>
      <c r="E832" t="str">
        <f>INDEX(Table7[[GEO ID]:[GEO NAME]],MATCH(Table1[[#This Row],[GEO ID]],Table7[GEO ID],0),2)</f>
        <v>APAC</v>
      </c>
      <c r="F832" t="str">
        <f>"Q"&amp;ROUNDUP(MONTH(Table1[[#This Row],[Date]])/3,0)&amp;" "&amp;YEAR(Table1[[#This Row],[Date]])</f>
        <v>Q4 2020</v>
      </c>
      <c r="J832" s="2"/>
    </row>
    <row r="833" spans="1:10" x14ac:dyDescent="0.25">
      <c r="A833" s="2" t="s">
        <v>39</v>
      </c>
      <c r="B833" s="2">
        <v>44165</v>
      </c>
      <c r="C833" s="3">
        <v>1239</v>
      </c>
      <c r="D833" t="str">
        <f>INDEX(Table4[],MATCH(Table1[[#This Row],[CLID]],Table4[CLID MID],0),2)</f>
        <v>GEO1002</v>
      </c>
      <c r="E833" t="str">
        <f>INDEX(Table7[[GEO ID]:[GEO NAME]],MATCH(Table1[[#This Row],[GEO ID]],Table7[GEO ID],0),2)</f>
        <v>APAC</v>
      </c>
      <c r="F833" t="str">
        <f>"Q"&amp;ROUNDUP(MONTH(Table1[[#This Row],[Date]])/3,0)&amp;" "&amp;YEAR(Table1[[#This Row],[Date]])</f>
        <v>Q4 2020</v>
      </c>
      <c r="J833" s="2"/>
    </row>
    <row r="834" spans="1:10" x14ac:dyDescent="0.25">
      <c r="A834" s="2" t="s">
        <v>39</v>
      </c>
      <c r="B834" s="2">
        <v>44196</v>
      </c>
      <c r="C834" s="3">
        <v>1092</v>
      </c>
      <c r="D834" t="str">
        <f>INDEX(Table4[],MATCH(Table1[[#This Row],[CLID]],Table4[CLID MID],0),2)</f>
        <v>GEO1002</v>
      </c>
      <c r="E834" t="str">
        <f>INDEX(Table7[[GEO ID]:[GEO NAME]],MATCH(Table1[[#This Row],[GEO ID]],Table7[GEO ID],0),2)</f>
        <v>APAC</v>
      </c>
      <c r="F834" t="str">
        <f>"Q"&amp;ROUNDUP(MONTH(Table1[[#This Row],[Date]])/3,0)&amp;" "&amp;YEAR(Table1[[#This Row],[Date]])</f>
        <v>Q4 2020</v>
      </c>
      <c r="J834" s="2"/>
    </row>
    <row r="835" spans="1:10" x14ac:dyDescent="0.25">
      <c r="A835" s="2" t="s">
        <v>39</v>
      </c>
      <c r="B835" s="2">
        <v>44377</v>
      </c>
      <c r="C835" s="3">
        <v>1153</v>
      </c>
      <c r="D835" t="str">
        <f>INDEX(Table4[],MATCH(Table1[[#This Row],[CLID]],Table4[CLID MID],0),2)</f>
        <v>GEO1002</v>
      </c>
      <c r="E835" t="str">
        <f>INDEX(Table7[[GEO ID]:[GEO NAME]],MATCH(Table1[[#This Row],[GEO ID]],Table7[GEO ID],0),2)</f>
        <v>APAC</v>
      </c>
      <c r="F835" t="str">
        <f>"Q"&amp;ROUNDUP(MONTH(Table1[[#This Row],[Date]])/3,0)&amp;" "&amp;YEAR(Table1[[#This Row],[Date]])</f>
        <v>Q2 2021</v>
      </c>
      <c r="J835" s="2"/>
    </row>
    <row r="836" spans="1:10" x14ac:dyDescent="0.25">
      <c r="A836" s="2" t="s">
        <v>39</v>
      </c>
      <c r="B836" s="2">
        <v>44347</v>
      </c>
      <c r="C836" s="3">
        <v>1659</v>
      </c>
      <c r="D836" t="str">
        <f>INDEX(Table4[],MATCH(Table1[[#This Row],[CLID]],Table4[CLID MID],0),2)</f>
        <v>GEO1002</v>
      </c>
      <c r="E836" t="str">
        <f>INDEX(Table7[[GEO ID]:[GEO NAME]],MATCH(Table1[[#This Row],[GEO ID]],Table7[GEO ID],0),2)</f>
        <v>APAC</v>
      </c>
      <c r="F836" t="str">
        <f>"Q"&amp;ROUNDUP(MONTH(Table1[[#This Row],[Date]])/3,0)&amp;" "&amp;YEAR(Table1[[#This Row],[Date]])</f>
        <v>Q2 2021</v>
      </c>
      <c r="J836" s="2"/>
    </row>
    <row r="837" spans="1:10" x14ac:dyDescent="0.25">
      <c r="A837" s="2" t="s">
        <v>39</v>
      </c>
      <c r="B837" s="2">
        <v>44316</v>
      </c>
      <c r="C837" s="3">
        <v>1710</v>
      </c>
      <c r="D837" t="str">
        <f>INDEX(Table4[],MATCH(Table1[[#This Row],[CLID]],Table4[CLID MID],0),2)</f>
        <v>GEO1002</v>
      </c>
      <c r="E837" t="str">
        <f>INDEX(Table7[[GEO ID]:[GEO NAME]],MATCH(Table1[[#This Row],[GEO ID]],Table7[GEO ID],0),2)</f>
        <v>APAC</v>
      </c>
      <c r="F837" t="str">
        <f>"Q"&amp;ROUNDUP(MONTH(Table1[[#This Row],[Date]])/3,0)&amp;" "&amp;YEAR(Table1[[#This Row],[Date]])</f>
        <v>Q2 2021</v>
      </c>
      <c r="J837" s="2"/>
    </row>
    <row r="838" spans="1:10" x14ac:dyDescent="0.25">
      <c r="A838" s="2" t="s">
        <v>39</v>
      </c>
      <c r="B838" s="2">
        <v>44286</v>
      </c>
      <c r="C838" s="3">
        <v>1546</v>
      </c>
      <c r="D838" t="str">
        <f>INDEX(Table4[],MATCH(Table1[[#This Row],[CLID]],Table4[CLID MID],0),2)</f>
        <v>GEO1002</v>
      </c>
      <c r="E838" t="str">
        <f>INDEX(Table7[[GEO ID]:[GEO NAME]],MATCH(Table1[[#This Row],[GEO ID]],Table7[GEO ID],0),2)</f>
        <v>APAC</v>
      </c>
      <c r="F838" t="str">
        <f>"Q"&amp;ROUNDUP(MONTH(Table1[[#This Row],[Date]])/3,0)&amp;" "&amp;YEAR(Table1[[#This Row],[Date]])</f>
        <v>Q1 2021</v>
      </c>
      <c r="J838" s="2"/>
    </row>
    <row r="839" spans="1:10" x14ac:dyDescent="0.25">
      <c r="A839" s="2" t="s">
        <v>39</v>
      </c>
      <c r="B839" s="2">
        <v>44255</v>
      </c>
      <c r="C839" s="3">
        <v>1289</v>
      </c>
      <c r="D839" t="str">
        <f>INDEX(Table4[],MATCH(Table1[[#This Row],[CLID]],Table4[CLID MID],0),2)</f>
        <v>GEO1002</v>
      </c>
      <c r="E839" t="str">
        <f>INDEX(Table7[[GEO ID]:[GEO NAME]],MATCH(Table1[[#This Row],[GEO ID]],Table7[GEO ID],0),2)</f>
        <v>APAC</v>
      </c>
      <c r="F839" t="str">
        <f>"Q"&amp;ROUNDUP(MONTH(Table1[[#This Row],[Date]])/3,0)&amp;" "&amp;YEAR(Table1[[#This Row],[Date]])</f>
        <v>Q1 2021</v>
      </c>
      <c r="J839" s="2"/>
    </row>
    <row r="840" spans="1:10" x14ac:dyDescent="0.25">
      <c r="A840" s="2" t="s">
        <v>39</v>
      </c>
      <c r="B840" s="2">
        <v>44227</v>
      </c>
      <c r="C840" s="3">
        <v>1236</v>
      </c>
      <c r="D840" t="str">
        <f>INDEX(Table4[],MATCH(Table1[[#This Row],[CLID]],Table4[CLID MID],0),2)</f>
        <v>GEO1002</v>
      </c>
      <c r="E840" t="str">
        <f>INDEX(Table7[[GEO ID]:[GEO NAME]],MATCH(Table1[[#This Row],[GEO ID]],Table7[GEO ID],0),2)</f>
        <v>APAC</v>
      </c>
      <c r="F840" t="str">
        <f>"Q"&amp;ROUNDUP(MONTH(Table1[[#This Row],[Date]])/3,0)&amp;" "&amp;YEAR(Table1[[#This Row],[Date]])</f>
        <v>Q1 2021</v>
      </c>
      <c r="J840" s="2"/>
    </row>
    <row r="841" spans="1:10" x14ac:dyDescent="0.25">
      <c r="A841" s="2" t="s">
        <v>47</v>
      </c>
      <c r="B841" s="2">
        <v>43861</v>
      </c>
      <c r="C841" s="3">
        <v>1362</v>
      </c>
      <c r="D841" t="str">
        <f>INDEX(Table4[],MATCH(Table1[[#This Row],[CLID]],Table4[CLID MID],0),2)</f>
        <v>GEO1001</v>
      </c>
      <c r="E841" t="str">
        <f>INDEX(Table7[[GEO ID]:[GEO NAME]],MATCH(Table1[[#This Row],[GEO ID]],Table7[GEO ID],0),2)</f>
        <v>NAM</v>
      </c>
      <c r="F841" t="str">
        <f>"Q"&amp;ROUNDUP(MONTH(Table1[[#This Row],[Date]])/3,0)&amp;" "&amp;YEAR(Table1[[#This Row],[Date]])</f>
        <v>Q1 2020</v>
      </c>
      <c r="J841" s="2"/>
    </row>
    <row r="842" spans="1:10" x14ac:dyDescent="0.25">
      <c r="A842" s="2" t="s">
        <v>47</v>
      </c>
      <c r="B842" s="2">
        <v>43890</v>
      </c>
      <c r="C842" s="3">
        <v>1719</v>
      </c>
      <c r="D842" t="str">
        <f>INDEX(Table4[],MATCH(Table1[[#This Row],[CLID]],Table4[CLID MID],0),2)</f>
        <v>GEO1001</v>
      </c>
      <c r="E842" t="str">
        <f>INDEX(Table7[[GEO ID]:[GEO NAME]],MATCH(Table1[[#This Row],[GEO ID]],Table7[GEO ID],0),2)</f>
        <v>NAM</v>
      </c>
      <c r="F842" t="str">
        <f>"Q"&amp;ROUNDUP(MONTH(Table1[[#This Row],[Date]])/3,0)&amp;" "&amp;YEAR(Table1[[#This Row],[Date]])</f>
        <v>Q1 2020</v>
      </c>
      <c r="J842" s="2"/>
    </row>
    <row r="843" spans="1:10" x14ac:dyDescent="0.25">
      <c r="A843" s="2" t="s">
        <v>47</v>
      </c>
      <c r="B843" s="2">
        <v>43921</v>
      </c>
      <c r="C843" s="3">
        <v>1717</v>
      </c>
      <c r="D843" t="str">
        <f>INDEX(Table4[],MATCH(Table1[[#This Row],[CLID]],Table4[CLID MID],0),2)</f>
        <v>GEO1001</v>
      </c>
      <c r="E843" t="str">
        <f>INDEX(Table7[[GEO ID]:[GEO NAME]],MATCH(Table1[[#This Row],[GEO ID]],Table7[GEO ID],0),2)</f>
        <v>NAM</v>
      </c>
      <c r="F843" t="str">
        <f>"Q"&amp;ROUNDUP(MONTH(Table1[[#This Row],[Date]])/3,0)&amp;" "&amp;YEAR(Table1[[#This Row],[Date]])</f>
        <v>Q1 2020</v>
      </c>
      <c r="J843" s="2"/>
    </row>
    <row r="844" spans="1:10" x14ac:dyDescent="0.25">
      <c r="A844" s="2" t="s">
        <v>47</v>
      </c>
      <c r="B844" s="2">
        <v>43951</v>
      </c>
      <c r="C844" s="3">
        <v>2259</v>
      </c>
      <c r="D844" t="str">
        <f>INDEX(Table4[],MATCH(Table1[[#This Row],[CLID]],Table4[CLID MID],0),2)</f>
        <v>GEO1001</v>
      </c>
      <c r="E844" t="str">
        <f>INDEX(Table7[[GEO ID]:[GEO NAME]],MATCH(Table1[[#This Row],[GEO ID]],Table7[GEO ID],0),2)</f>
        <v>NAM</v>
      </c>
      <c r="F844" t="str">
        <f>"Q"&amp;ROUNDUP(MONTH(Table1[[#This Row],[Date]])/3,0)&amp;" "&amp;YEAR(Table1[[#This Row],[Date]])</f>
        <v>Q2 2020</v>
      </c>
      <c r="J844" s="2"/>
    </row>
    <row r="845" spans="1:10" x14ac:dyDescent="0.25">
      <c r="A845" s="2" t="s">
        <v>47</v>
      </c>
      <c r="B845" s="2">
        <v>43982</v>
      </c>
      <c r="C845" s="3">
        <v>1898</v>
      </c>
      <c r="D845" t="str">
        <f>INDEX(Table4[],MATCH(Table1[[#This Row],[CLID]],Table4[CLID MID],0),2)</f>
        <v>GEO1001</v>
      </c>
      <c r="E845" t="str">
        <f>INDEX(Table7[[GEO ID]:[GEO NAME]],MATCH(Table1[[#This Row],[GEO ID]],Table7[GEO ID],0),2)</f>
        <v>NAM</v>
      </c>
      <c r="F845" t="str">
        <f>"Q"&amp;ROUNDUP(MONTH(Table1[[#This Row],[Date]])/3,0)&amp;" "&amp;YEAR(Table1[[#This Row],[Date]])</f>
        <v>Q2 2020</v>
      </c>
      <c r="J845" s="2"/>
    </row>
    <row r="846" spans="1:10" x14ac:dyDescent="0.25">
      <c r="A846" s="2" t="s">
        <v>47</v>
      </c>
      <c r="B846" s="2">
        <v>44012</v>
      </c>
      <c r="C846" s="3">
        <v>1539</v>
      </c>
      <c r="D846" t="str">
        <f>INDEX(Table4[],MATCH(Table1[[#This Row],[CLID]],Table4[CLID MID],0),2)</f>
        <v>GEO1001</v>
      </c>
      <c r="E846" t="str">
        <f>INDEX(Table7[[GEO ID]:[GEO NAME]],MATCH(Table1[[#This Row],[GEO ID]],Table7[GEO ID],0),2)</f>
        <v>NAM</v>
      </c>
      <c r="F846" t="str">
        <f>"Q"&amp;ROUNDUP(MONTH(Table1[[#This Row],[Date]])/3,0)&amp;" "&amp;YEAR(Table1[[#This Row],[Date]])</f>
        <v>Q2 2020</v>
      </c>
      <c r="J846" s="2"/>
    </row>
    <row r="847" spans="1:10" x14ac:dyDescent="0.25">
      <c r="A847" s="2" t="s">
        <v>47</v>
      </c>
      <c r="B847" s="2">
        <v>44043</v>
      </c>
      <c r="C847" s="3">
        <v>1180</v>
      </c>
      <c r="D847" t="str">
        <f>INDEX(Table4[],MATCH(Table1[[#This Row],[CLID]],Table4[CLID MID],0),2)</f>
        <v>GEO1001</v>
      </c>
      <c r="E847" t="str">
        <f>INDEX(Table7[[GEO ID]:[GEO NAME]],MATCH(Table1[[#This Row],[GEO ID]],Table7[GEO ID],0),2)</f>
        <v>NAM</v>
      </c>
      <c r="F847" t="str">
        <f>"Q"&amp;ROUNDUP(MONTH(Table1[[#This Row],[Date]])/3,0)&amp;" "&amp;YEAR(Table1[[#This Row],[Date]])</f>
        <v>Q3 2020</v>
      </c>
      <c r="J847" s="2"/>
    </row>
    <row r="848" spans="1:10" x14ac:dyDescent="0.25">
      <c r="A848" s="2" t="s">
        <v>47</v>
      </c>
      <c r="B848" s="2">
        <v>44074</v>
      </c>
      <c r="C848" s="3">
        <v>1175</v>
      </c>
      <c r="D848" t="str">
        <f>INDEX(Table4[],MATCH(Table1[[#This Row],[CLID]],Table4[CLID MID],0),2)</f>
        <v>GEO1001</v>
      </c>
      <c r="E848" t="str">
        <f>INDEX(Table7[[GEO ID]:[GEO NAME]],MATCH(Table1[[#This Row],[GEO ID]],Table7[GEO ID],0),2)</f>
        <v>NAM</v>
      </c>
      <c r="F848" t="str">
        <f>"Q"&amp;ROUNDUP(MONTH(Table1[[#This Row],[Date]])/3,0)&amp;" "&amp;YEAR(Table1[[#This Row],[Date]])</f>
        <v>Q3 2020</v>
      </c>
      <c r="J848" s="2"/>
    </row>
    <row r="849" spans="1:10" x14ac:dyDescent="0.25">
      <c r="A849" s="2" t="s">
        <v>47</v>
      </c>
      <c r="B849" s="2">
        <v>44104</v>
      </c>
      <c r="C849" s="3">
        <v>999</v>
      </c>
      <c r="D849" t="str">
        <f>INDEX(Table4[],MATCH(Table1[[#This Row],[CLID]],Table4[CLID MID],0),2)</f>
        <v>GEO1001</v>
      </c>
      <c r="E849" t="str">
        <f>INDEX(Table7[[GEO ID]:[GEO NAME]],MATCH(Table1[[#This Row],[GEO ID]],Table7[GEO ID],0),2)</f>
        <v>NAM</v>
      </c>
      <c r="F849" t="str">
        <f>"Q"&amp;ROUNDUP(MONTH(Table1[[#This Row],[Date]])/3,0)&amp;" "&amp;YEAR(Table1[[#This Row],[Date]])</f>
        <v>Q3 2020</v>
      </c>
      <c r="J849" s="2"/>
    </row>
    <row r="850" spans="1:10" x14ac:dyDescent="0.25">
      <c r="A850" s="2" t="s">
        <v>47</v>
      </c>
      <c r="B850" s="2">
        <v>44135</v>
      </c>
      <c r="C850" s="3">
        <v>1361</v>
      </c>
      <c r="D850" t="str">
        <f>INDEX(Table4[],MATCH(Table1[[#This Row],[CLID]],Table4[CLID MID],0),2)</f>
        <v>GEO1001</v>
      </c>
      <c r="E850" t="str">
        <f>INDEX(Table7[[GEO ID]:[GEO NAME]],MATCH(Table1[[#This Row],[GEO ID]],Table7[GEO ID],0),2)</f>
        <v>NAM</v>
      </c>
      <c r="F850" t="str">
        <f>"Q"&amp;ROUNDUP(MONTH(Table1[[#This Row],[Date]])/3,0)&amp;" "&amp;YEAR(Table1[[#This Row],[Date]])</f>
        <v>Q4 2020</v>
      </c>
      <c r="J850" s="2"/>
    </row>
    <row r="851" spans="1:10" x14ac:dyDescent="0.25">
      <c r="A851" s="2" t="s">
        <v>47</v>
      </c>
      <c r="B851" s="2">
        <v>44165</v>
      </c>
      <c r="C851" s="3">
        <v>1358</v>
      </c>
      <c r="D851" t="str">
        <f>INDEX(Table4[],MATCH(Table1[[#This Row],[CLID]],Table4[CLID MID],0),2)</f>
        <v>GEO1001</v>
      </c>
      <c r="E851" t="str">
        <f>INDEX(Table7[[GEO ID]:[GEO NAME]],MATCH(Table1[[#This Row],[GEO ID]],Table7[GEO ID],0),2)</f>
        <v>NAM</v>
      </c>
      <c r="F851" t="str">
        <f>"Q"&amp;ROUNDUP(MONTH(Table1[[#This Row],[Date]])/3,0)&amp;" "&amp;YEAR(Table1[[#This Row],[Date]])</f>
        <v>Q4 2020</v>
      </c>
      <c r="J851" s="2"/>
    </row>
    <row r="852" spans="1:10" x14ac:dyDescent="0.25">
      <c r="A852" s="2" t="s">
        <v>47</v>
      </c>
      <c r="B852" s="2">
        <v>44196</v>
      </c>
      <c r="C852" s="3">
        <v>1542</v>
      </c>
      <c r="D852" t="str">
        <f>INDEX(Table4[],MATCH(Table1[[#This Row],[CLID]],Table4[CLID MID],0),2)</f>
        <v>GEO1001</v>
      </c>
      <c r="E852" t="str">
        <f>INDEX(Table7[[GEO ID]:[GEO NAME]],MATCH(Table1[[#This Row],[GEO ID]],Table7[GEO ID],0),2)</f>
        <v>NAM</v>
      </c>
      <c r="F852" t="str">
        <f>"Q"&amp;ROUNDUP(MONTH(Table1[[#This Row],[Date]])/3,0)&amp;" "&amp;YEAR(Table1[[#This Row],[Date]])</f>
        <v>Q4 2020</v>
      </c>
      <c r="J852" s="2"/>
    </row>
    <row r="853" spans="1:10" x14ac:dyDescent="0.25">
      <c r="A853" s="2" t="s">
        <v>47</v>
      </c>
      <c r="B853" s="2">
        <v>44377</v>
      </c>
      <c r="C853" s="3">
        <v>1553</v>
      </c>
      <c r="D853" t="str">
        <f>INDEX(Table4[],MATCH(Table1[[#This Row],[CLID]],Table4[CLID MID],0),2)</f>
        <v>GEO1001</v>
      </c>
      <c r="E853" t="str">
        <f>INDEX(Table7[[GEO ID]:[GEO NAME]],MATCH(Table1[[#This Row],[GEO ID]],Table7[GEO ID],0),2)</f>
        <v>NAM</v>
      </c>
      <c r="F853" t="str">
        <f>"Q"&amp;ROUNDUP(MONTH(Table1[[#This Row],[Date]])/3,0)&amp;" "&amp;YEAR(Table1[[#This Row],[Date]])</f>
        <v>Q2 2021</v>
      </c>
      <c r="J853" s="2"/>
    </row>
    <row r="854" spans="1:10" x14ac:dyDescent="0.25">
      <c r="A854" s="2" t="s">
        <v>47</v>
      </c>
      <c r="B854" s="2">
        <v>44347</v>
      </c>
      <c r="C854" s="3">
        <v>1998</v>
      </c>
      <c r="D854" t="str">
        <f>INDEX(Table4[],MATCH(Table1[[#This Row],[CLID]],Table4[CLID MID],0),2)</f>
        <v>GEO1001</v>
      </c>
      <c r="E854" t="str">
        <f>INDEX(Table7[[GEO ID]:[GEO NAME]],MATCH(Table1[[#This Row],[GEO ID]],Table7[GEO ID],0),2)</f>
        <v>NAM</v>
      </c>
      <c r="F854" t="str">
        <f>"Q"&amp;ROUNDUP(MONTH(Table1[[#This Row],[Date]])/3,0)&amp;" "&amp;YEAR(Table1[[#This Row],[Date]])</f>
        <v>Q2 2021</v>
      </c>
      <c r="J854" s="2"/>
    </row>
    <row r="855" spans="1:10" x14ac:dyDescent="0.25">
      <c r="A855" s="2" t="s">
        <v>47</v>
      </c>
      <c r="B855" s="2">
        <v>44316</v>
      </c>
      <c r="C855" s="3">
        <v>2309</v>
      </c>
      <c r="D855" t="str">
        <f>INDEX(Table4[],MATCH(Table1[[#This Row],[CLID]],Table4[CLID MID],0),2)</f>
        <v>GEO1001</v>
      </c>
      <c r="E855" t="str">
        <f>INDEX(Table7[[GEO ID]:[GEO NAME]],MATCH(Table1[[#This Row],[GEO ID]],Table7[GEO ID],0),2)</f>
        <v>NAM</v>
      </c>
      <c r="F855" t="str">
        <f>"Q"&amp;ROUNDUP(MONTH(Table1[[#This Row],[Date]])/3,0)&amp;" "&amp;YEAR(Table1[[#This Row],[Date]])</f>
        <v>Q2 2021</v>
      </c>
      <c r="J855" s="2"/>
    </row>
    <row r="856" spans="1:10" x14ac:dyDescent="0.25">
      <c r="A856" s="2" t="s">
        <v>47</v>
      </c>
      <c r="B856" s="2">
        <v>44286</v>
      </c>
      <c r="C856" s="3">
        <v>1701</v>
      </c>
      <c r="D856" t="str">
        <f>INDEX(Table4[],MATCH(Table1[[#This Row],[CLID]],Table4[CLID MID],0),2)</f>
        <v>GEO1001</v>
      </c>
      <c r="E856" t="str">
        <f>INDEX(Table7[[GEO ID]:[GEO NAME]],MATCH(Table1[[#This Row],[GEO ID]],Table7[GEO ID],0),2)</f>
        <v>NAM</v>
      </c>
      <c r="F856" t="str">
        <f>"Q"&amp;ROUNDUP(MONTH(Table1[[#This Row],[Date]])/3,0)&amp;" "&amp;YEAR(Table1[[#This Row],[Date]])</f>
        <v>Q1 2021</v>
      </c>
      <c r="J856" s="2"/>
    </row>
    <row r="857" spans="1:10" x14ac:dyDescent="0.25">
      <c r="A857" s="2" t="s">
        <v>47</v>
      </c>
      <c r="B857" s="2">
        <v>44255</v>
      </c>
      <c r="C857" s="3">
        <v>1790</v>
      </c>
      <c r="D857" t="str">
        <f>INDEX(Table4[],MATCH(Table1[[#This Row],[CLID]],Table4[CLID MID],0),2)</f>
        <v>GEO1001</v>
      </c>
      <c r="E857" t="str">
        <f>INDEX(Table7[[GEO ID]:[GEO NAME]],MATCH(Table1[[#This Row],[GEO ID]],Table7[GEO ID],0),2)</f>
        <v>NAM</v>
      </c>
      <c r="F857" t="str">
        <f>"Q"&amp;ROUNDUP(MONTH(Table1[[#This Row],[Date]])/3,0)&amp;" "&amp;YEAR(Table1[[#This Row],[Date]])</f>
        <v>Q1 2021</v>
      </c>
      <c r="J857" s="2"/>
    </row>
    <row r="858" spans="1:10" x14ac:dyDescent="0.25">
      <c r="A858" s="2" t="s">
        <v>47</v>
      </c>
      <c r="B858" s="2">
        <v>44227</v>
      </c>
      <c r="C858" s="3">
        <v>1353</v>
      </c>
      <c r="D858" t="str">
        <f>INDEX(Table4[],MATCH(Table1[[#This Row],[CLID]],Table4[CLID MID],0),2)</f>
        <v>GEO1001</v>
      </c>
      <c r="E858" t="str">
        <f>INDEX(Table7[[GEO ID]:[GEO NAME]],MATCH(Table1[[#This Row],[GEO ID]],Table7[GEO ID],0),2)</f>
        <v>NAM</v>
      </c>
      <c r="F858" t="str">
        <f>"Q"&amp;ROUNDUP(MONTH(Table1[[#This Row],[Date]])/3,0)&amp;" "&amp;YEAR(Table1[[#This Row],[Date]])</f>
        <v>Q1 2021</v>
      </c>
      <c r="J858" s="2"/>
    </row>
    <row r="859" spans="1:10" x14ac:dyDescent="0.25">
      <c r="A859" s="2" t="s">
        <v>1</v>
      </c>
      <c r="B859" s="2">
        <v>43861</v>
      </c>
      <c r="C859" s="3">
        <v>28034</v>
      </c>
      <c r="D859" t="str">
        <f>INDEX(Table4[],MATCH(Table1[[#This Row],[CLID]],Table4[CLID MID],0),2)</f>
        <v>GEO1001</v>
      </c>
      <c r="E859" t="str">
        <f>INDEX(Table7[[GEO ID]:[GEO NAME]],MATCH(Table1[[#This Row],[GEO ID]],Table7[GEO ID],0),2)</f>
        <v>NAM</v>
      </c>
      <c r="F859" t="str">
        <f>"Q"&amp;ROUNDUP(MONTH(Table1[[#This Row],[Date]])/3,0)&amp;" "&amp;YEAR(Table1[[#This Row],[Date]])</f>
        <v>Q1 2020</v>
      </c>
      <c r="J859" s="2"/>
    </row>
    <row r="860" spans="1:10" x14ac:dyDescent="0.25">
      <c r="A860" s="2" t="s">
        <v>1</v>
      </c>
      <c r="B860" s="2">
        <v>43890</v>
      </c>
      <c r="C860" s="3">
        <v>24922</v>
      </c>
      <c r="D860" t="str">
        <f>INDEX(Table4[],MATCH(Table1[[#This Row],[CLID]],Table4[CLID MID],0),2)</f>
        <v>GEO1001</v>
      </c>
      <c r="E860" t="str">
        <f>INDEX(Table7[[GEO ID]:[GEO NAME]],MATCH(Table1[[#This Row],[GEO ID]],Table7[GEO ID],0),2)</f>
        <v>NAM</v>
      </c>
      <c r="F860" t="str">
        <f>"Q"&amp;ROUNDUP(MONTH(Table1[[#This Row],[Date]])/3,0)&amp;" "&amp;YEAR(Table1[[#This Row],[Date]])</f>
        <v>Q1 2020</v>
      </c>
      <c r="J860" s="2"/>
    </row>
    <row r="861" spans="1:10" x14ac:dyDescent="0.25">
      <c r="A861" s="2" t="s">
        <v>1</v>
      </c>
      <c r="B861" s="2">
        <v>43921</v>
      </c>
      <c r="C861" s="3">
        <v>34268</v>
      </c>
      <c r="D861" t="str">
        <f>INDEX(Table4[],MATCH(Table1[[#This Row],[CLID]],Table4[CLID MID],0),2)</f>
        <v>GEO1001</v>
      </c>
      <c r="E861" t="str">
        <f>INDEX(Table7[[GEO ID]:[GEO NAME]],MATCH(Table1[[#This Row],[GEO ID]],Table7[GEO ID],0),2)</f>
        <v>NAM</v>
      </c>
      <c r="F861" t="str">
        <f>"Q"&amp;ROUNDUP(MONTH(Table1[[#This Row],[Date]])/3,0)&amp;" "&amp;YEAR(Table1[[#This Row],[Date]])</f>
        <v>Q1 2020</v>
      </c>
      <c r="J861" s="2"/>
    </row>
    <row r="862" spans="1:10" x14ac:dyDescent="0.25">
      <c r="A862" s="2" t="s">
        <v>1</v>
      </c>
      <c r="B862" s="2">
        <v>43951</v>
      </c>
      <c r="C862" s="3">
        <v>34268</v>
      </c>
      <c r="D862" t="str">
        <f>INDEX(Table4[],MATCH(Table1[[#This Row],[CLID]],Table4[CLID MID],0),2)</f>
        <v>GEO1001</v>
      </c>
      <c r="E862" t="str">
        <f>INDEX(Table7[[GEO ID]:[GEO NAME]],MATCH(Table1[[#This Row],[GEO ID]],Table7[GEO ID],0),2)</f>
        <v>NAM</v>
      </c>
      <c r="F862" t="str">
        <f>"Q"&amp;ROUNDUP(MONTH(Table1[[#This Row],[Date]])/3,0)&amp;" "&amp;YEAR(Table1[[#This Row],[Date]])</f>
        <v>Q2 2020</v>
      </c>
      <c r="J862" s="2"/>
    </row>
    <row r="863" spans="1:10" x14ac:dyDescent="0.25">
      <c r="A863" s="2" t="s">
        <v>1</v>
      </c>
      <c r="B863" s="2">
        <v>43982</v>
      </c>
      <c r="C863" s="3">
        <v>37380</v>
      </c>
      <c r="D863" t="str">
        <f>INDEX(Table4[],MATCH(Table1[[#This Row],[CLID]],Table4[CLID MID],0),2)</f>
        <v>GEO1001</v>
      </c>
      <c r="E863" t="str">
        <f>INDEX(Table7[[GEO ID]:[GEO NAME]],MATCH(Table1[[#This Row],[GEO ID]],Table7[GEO ID],0),2)</f>
        <v>NAM</v>
      </c>
      <c r="F863" t="str">
        <f>"Q"&amp;ROUNDUP(MONTH(Table1[[#This Row],[Date]])/3,0)&amp;" "&amp;YEAR(Table1[[#This Row],[Date]])</f>
        <v>Q2 2020</v>
      </c>
      <c r="J863" s="2"/>
    </row>
    <row r="864" spans="1:10" x14ac:dyDescent="0.25">
      <c r="A864" s="2" t="s">
        <v>1</v>
      </c>
      <c r="B864" s="2">
        <v>44012</v>
      </c>
      <c r="C864" s="3">
        <v>21809</v>
      </c>
      <c r="D864" t="str">
        <f>INDEX(Table4[],MATCH(Table1[[#This Row],[CLID]],Table4[CLID MID],0),2)</f>
        <v>GEO1001</v>
      </c>
      <c r="E864" t="str">
        <f>INDEX(Table7[[GEO ID]:[GEO NAME]],MATCH(Table1[[#This Row],[GEO ID]],Table7[GEO ID],0),2)</f>
        <v>NAM</v>
      </c>
      <c r="F864" t="str">
        <f>"Q"&amp;ROUNDUP(MONTH(Table1[[#This Row],[Date]])/3,0)&amp;" "&amp;YEAR(Table1[[#This Row],[Date]])</f>
        <v>Q2 2020</v>
      </c>
      <c r="J864" s="2"/>
    </row>
    <row r="865" spans="1:10" x14ac:dyDescent="0.25">
      <c r="A865" s="2" t="s">
        <v>1</v>
      </c>
      <c r="B865" s="2">
        <v>44043</v>
      </c>
      <c r="C865" s="3">
        <v>24920</v>
      </c>
      <c r="D865" t="str">
        <f>INDEX(Table4[],MATCH(Table1[[#This Row],[CLID]],Table4[CLID MID],0),2)</f>
        <v>GEO1001</v>
      </c>
      <c r="E865" t="str">
        <f>INDEX(Table7[[GEO ID]:[GEO NAME]],MATCH(Table1[[#This Row],[GEO ID]],Table7[GEO ID],0),2)</f>
        <v>NAM</v>
      </c>
      <c r="F865" t="str">
        <f>"Q"&amp;ROUNDUP(MONTH(Table1[[#This Row],[Date]])/3,0)&amp;" "&amp;YEAR(Table1[[#This Row],[Date]])</f>
        <v>Q3 2020</v>
      </c>
      <c r="J865" s="2"/>
    </row>
    <row r="866" spans="1:10" x14ac:dyDescent="0.25">
      <c r="A866" s="2" t="s">
        <v>1</v>
      </c>
      <c r="B866" s="2">
        <v>44074</v>
      </c>
      <c r="C866" s="3">
        <v>15576</v>
      </c>
      <c r="D866" t="str">
        <f>INDEX(Table4[],MATCH(Table1[[#This Row],[CLID]],Table4[CLID MID],0),2)</f>
        <v>GEO1001</v>
      </c>
      <c r="E866" t="str">
        <f>INDEX(Table7[[GEO ID]:[GEO NAME]],MATCH(Table1[[#This Row],[GEO ID]],Table7[GEO ID],0),2)</f>
        <v>NAM</v>
      </c>
      <c r="F866" t="str">
        <f>"Q"&amp;ROUNDUP(MONTH(Table1[[#This Row],[Date]])/3,0)&amp;" "&amp;YEAR(Table1[[#This Row],[Date]])</f>
        <v>Q3 2020</v>
      </c>
      <c r="J866" s="2"/>
    </row>
    <row r="867" spans="1:10" x14ac:dyDescent="0.25">
      <c r="A867" s="2" t="s">
        <v>1</v>
      </c>
      <c r="B867" s="2">
        <v>44104</v>
      </c>
      <c r="C867" s="3">
        <v>21809</v>
      </c>
      <c r="D867" t="str">
        <f>INDEX(Table4[],MATCH(Table1[[#This Row],[CLID]],Table4[CLID MID],0),2)</f>
        <v>GEO1001</v>
      </c>
      <c r="E867" t="str">
        <f>INDEX(Table7[[GEO ID]:[GEO NAME]],MATCH(Table1[[#This Row],[GEO ID]],Table7[GEO ID],0),2)</f>
        <v>NAM</v>
      </c>
      <c r="F867" t="str">
        <f>"Q"&amp;ROUNDUP(MONTH(Table1[[#This Row],[Date]])/3,0)&amp;" "&amp;YEAR(Table1[[#This Row],[Date]])</f>
        <v>Q3 2020</v>
      </c>
      <c r="J867" s="2"/>
    </row>
    <row r="868" spans="1:10" x14ac:dyDescent="0.25">
      <c r="A868" s="2" t="s">
        <v>1</v>
      </c>
      <c r="B868" s="2">
        <v>44135</v>
      </c>
      <c r="C868" s="3">
        <v>18694</v>
      </c>
      <c r="D868" t="str">
        <f>INDEX(Table4[],MATCH(Table1[[#This Row],[CLID]],Table4[CLID MID],0),2)</f>
        <v>GEO1001</v>
      </c>
      <c r="E868" t="str">
        <f>INDEX(Table7[[GEO ID]:[GEO NAME]],MATCH(Table1[[#This Row],[GEO ID]],Table7[GEO ID],0),2)</f>
        <v>NAM</v>
      </c>
      <c r="F868" t="str">
        <f>"Q"&amp;ROUNDUP(MONTH(Table1[[#This Row],[Date]])/3,0)&amp;" "&amp;YEAR(Table1[[#This Row],[Date]])</f>
        <v>Q4 2020</v>
      </c>
      <c r="J868" s="2"/>
    </row>
    <row r="869" spans="1:10" x14ac:dyDescent="0.25">
      <c r="A869" s="2" t="s">
        <v>1</v>
      </c>
      <c r="B869" s="2">
        <v>44165</v>
      </c>
      <c r="C869" s="3">
        <v>28037</v>
      </c>
      <c r="D869" t="str">
        <f>INDEX(Table4[],MATCH(Table1[[#This Row],[CLID]],Table4[CLID MID],0),2)</f>
        <v>GEO1001</v>
      </c>
      <c r="E869" t="str">
        <f>INDEX(Table7[[GEO ID]:[GEO NAME]],MATCH(Table1[[#This Row],[GEO ID]],Table7[GEO ID],0),2)</f>
        <v>NAM</v>
      </c>
      <c r="F869" t="str">
        <f>"Q"&amp;ROUNDUP(MONTH(Table1[[#This Row],[Date]])/3,0)&amp;" "&amp;YEAR(Table1[[#This Row],[Date]])</f>
        <v>Q4 2020</v>
      </c>
      <c r="J869" s="2"/>
    </row>
    <row r="870" spans="1:10" x14ac:dyDescent="0.25">
      <c r="A870" s="2" t="s">
        <v>1</v>
      </c>
      <c r="B870" s="2">
        <v>44196</v>
      </c>
      <c r="C870" s="3">
        <v>21809</v>
      </c>
      <c r="D870" t="str">
        <f>INDEX(Table4[],MATCH(Table1[[#This Row],[CLID]],Table4[CLID MID],0),2)</f>
        <v>GEO1001</v>
      </c>
      <c r="E870" t="str">
        <f>INDEX(Table7[[GEO ID]:[GEO NAME]],MATCH(Table1[[#This Row],[GEO ID]],Table7[GEO ID],0),2)</f>
        <v>NAM</v>
      </c>
      <c r="F870" t="str">
        <f>"Q"&amp;ROUNDUP(MONTH(Table1[[#This Row],[Date]])/3,0)&amp;" "&amp;YEAR(Table1[[#This Row],[Date]])</f>
        <v>Q4 2020</v>
      </c>
      <c r="J870" s="2"/>
    </row>
    <row r="871" spans="1:10" x14ac:dyDescent="0.25">
      <c r="A871" s="2" t="s">
        <v>1</v>
      </c>
      <c r="B871" s="2">
        <v>44377</v>
      </c>
      <c r="C871" s="3">
        <v>22463</v>
      </c>
      <c r="D871" t="str">
        <f>INDEX(Table4[],MATCH(Table1[[#This Row],[CLID]],Table4[CLID MID],0),2)</f>
        <v>GEO1001</v>
      </c>
      <c r="E871" t="str">
        <f>INDEX(Table7[[GEO ID]:[GEO NAME]],MATCH(Table1[[#This Row],[GEO ID]],Table7[GEO ID],0),2)</f>
        <v>NAM</v>
      </c>
      <c r="F871" t="str">
        <f>"Q"&amp;ROUNDUP(MONTH(Table1[[#This Row],[Date]])/3,0)&amp;" "&amp;YEAR(Table1[[#This Row],[Date]])</f>
        <v>Q2 2021</v>
      </c>
      <c r="J871" s="2"/>
    </row>
    <row r="872" spans="1:10" x14ac:dyDescent="0.25">
      <c r="A872" s="2" t="s">
        <v>1</v>
      </c>
      <c r="B872" s="2">
        <v>44347</v>
      </c>
      <c r="C872" s="3">
        <v>38501</v>
      </c>
      <c r="D872" t="str">
        <f>INDEX(Table4[],MATCH(Table1[[#This Row],[CLID]],Table4[CLID MID],0),2)</f>
        <v>GEO1001</v>
      </c>
      <c r="E872" t="str">
        <f>INDEX(Table7[[GEO ID]:[GEO NAME]],MATCH(Table1[[#This Row],[GEO ID]],Table7[GEO ID],0),2)</f>
        <v>NAM</v>
      </c>
      <c r="F872" t="str">
        <f>"Q"&amp;ROUNDUP(MONTH(Table1[[#This Row],[Date]])/3,0)&amp;" "&amp;YEAR(Table1[[#This Row],[Date]])</f>
        <v>Q2 2021</v>
      </c>
      <c r="J872" s="2"/>
    </row>
    <row r="873" spans="1:10" x14ac:dyDescent="0.25">
      <c r="A873" s="2" t="s">
        <v>1</v>
      </c>
      <c r="B873" s="2">
        <v>44316</v>
      </c>
      <c r="C873" s="3">
        <v>33923</v>
      </c>
      <c r="D873" t="str">
        <f>INDEX(Table4[],MATCH(Table1[[#This Row],[CLID]],Table4[CLID MID],0),2)</f>
        <v>GEO1001</v>
      </c>
      <c r="E873" t="str">
        <f>INDEX(Table7[[GEO ID]:[GEO NAME]],MATCH(Table1[[#This Row],[GEO ID]],Table7[GEO ID],0),2)</f>
        <v>NAM</v>
      </c>
      <c r="F873" t="str">
        <f>"Q"&amp;ROUNDUP(MONTH(Table1[[#This Row],[Date]])/3,0)&amp;" "&amp;YEAR(Table1[[#This Row],[Date]])</f>
        <v>Q2 2021</v>
      </c>
      <c r="J873" s="2"/>
    </row>
    <row r="874" spans="1:10" x14ac:dyDescent="0.25">
      <c r="A874" s="2" t="s">
        <v>1</v>
      </c>
      <c r="B874" s="2">
        <v>44286</v>
      </c>
      <c r="C874" s="3">
        <v>35291</v>
      </c>
      <c r="D874" t="str">
        <f>INDEX(Table4[],MATCH(Table1[[#This Row],[CLID]],Table4[CLID MID],0),2)</f>
        <v>GEO1001</v>
      </c>
      <c r="E874" t="str">
        <f>INDEX(Table7[[GEO ID]:[GEO NAME]],MATCH(Table1[[#This Row],[GEO ID]],Table7[GEO ID],0),2)</f>
        <v>NAM</v>
      </c>
      <c r="F874" t="str">
        <f>"Q"&amp;ROUNDUP(MONTH(Table1[[#This Row],[Date]])/3,0)&amp;" "&amp;YEAR(Table1[[#This Row],[Date]])</f>
        <v>Q1 2021</v>
      </c>
      <c r="J874" s="2"/>
    </row>
    <row r="875" spans="1:10" x14ac:dyDescent="0.25">
      <c r="A875" s="2" t="s">
        <v>1</v>
      </c>
      <c r="B875" s="2">
        <v>44255</v>
      </c>
      <c r="C875" s="3">
        <v>24798</v>
      </c>
      <c r="D875" t="str">
        <f>INDEX(Table4[],MATCH(Table1[[#This Row],[CLID]],Table4[CLID MID],0),2)</f>
        <v>GEO1001</v>
      </c>
      <c r="E875" t="str">
        <f>INDEX(Table7[[GEO ID]:[GEO NAME]],MATCH(Table1[[#This Row],[GEO ID]],Table7[GEO ID],0),2)</f>
        <v>NAM</v>
      </c>
      <c r="F875" t="str">
        <f>"Q"&amp;ROUNDUP(MONTH(Table1[[#This Row],[Date]])/3,0)&amp;" "&amp;YEAR(Table1[[#This Row],[Date]])</f>
        <v>Q1 2021</v>
      </c>
      <c r="J875" s="2"/>
    </row>
    <row r="876" spans="1:10" x14ac:dyDescent="0.25">
      <c r="A876" s="2" t="s">
        <v>1</v>
      </c>
      <c r="B876" s="2">
        <v>44227</v>
      </c>
      <c r="C876" s="3">
        <v>29157</v>
      </c>
      <c r="D876" t="str">
        <f>INDEX(Table4[],MATCH(Table1[[#This Row],[CLID]],Table4[CLID MID],0),2)</f>
        <v>GEO1001</v>
      </c>
      <c r="E876" t="str">
        <f>INDEX(Table7[[GEO ID]:[GEO NAME]],MATCH(Table1[[#This Row],[GEO ID]],Table7[GEO ID],0),2)</f>
        <v>NAM</v>
      </c>
      <c r="F876" t="str">
        <f>"Q"&amp;ROUNDUP(MONTH(Table1[[#This Row],[Date]])/3,0)&amp;" "&amp;YEAR(Table1[[#This Row],[Date]])</f>
        <v>Q1 2021</v>
      </c>
      <c r="J876" s="2"/>
    </row>
    <row r="877" spans="1:10" x14ac:dyDescent="0.25">
      <c r="A877" s="2" t="s">
        <v>5</v>
      </c>
      <c r="B877" s="2">
        <v>43861</v>
      </c>
      <c r="C877" s="3">
        <v>142</v>
      </c>
      <c r="D877" t="str">
        <f>INDEX(Table4[],MATCH(Table1[[#This Row],[CLID]],Table4[CLID MID],0),2)</f>
        <v>GEO1002</v>
      </c>
      <c r="E877" t="str">
        <f>INDEX(Table7[[GEO ID]:[GEO NAME]],MATCH(Table1[[#This Row],[GEO ID]],Table7[GEO ID],0),2)</f>
        <v>APAC</v>
      </c>
      <c r="F877" t="str">
        <f>"Q"&amp;ROUNDUP(MONTH(Table1[[#This Row],[Date]])/3,0)&amp;" "&amp;YEAR(Table1[[#This Row],[Date]])</f>
        <v>Q1 2020</v>
      </c>
      <c r="J877" s="2"/>
    </row>
    <row r="878" spans="1:10" x14ac:dyDescent="0.25">
      <c r="A878" s="2" t="s">
        <v>5</v>
      </c>
      <c r="B878" s="2">
        <v>43890</v>
      </c>
      <c r="C878" s="3">
        <v>125</v>
      </c>
      <c r="D878" t="str">
        <f>INDEX(Table4[],MATCH(Table1[[#This Row],[CLID]],Table4[CLID MID],0),2)</f>
        <v>GEO1002</v>
      </c>
      <c r="E878" t="str">
        <f>INDEX(Table7[[GEO ID]:[GEO NAME]],MATCH(Table1[[#This Row],[GEO ID]],Table7[GEO ID],0),2)</f>
        <v>APAC</v>
      </c>
      <c r="F878" t="str">
        <f>"Q"&amp;ROUNDUP(MONTH(Table1[[#This Row],[Date]])/3,0)&amp;" "&amp;YEAR(Table1[[#This Row],[Date]])</f>
        <v>Q1 2020</v>
      </c>
      <c r="J878" s="2"/>
    </row>
    <row r="879" spans="1:10" x14ac:dyDescent="0.25">
      <c r="A879" s="2" t="s">
        <v>5</v>
      </c>
      <c r="B879" s="2">
        <v>43921</v>
      </c>
      <c r="C879" s="3">
        <v>171</v>
      </c>
      <c r="D879" t="str">
        <f>INDEX(Table4[],MATCH(Table1[[#This Row],[CLID]],Table4[CLID MID],0),2)</f>
        <v>GEO1002</v>
      </c>
      <c r="E879" t="str">
        <f>INDEX(Table7[[GEO ID]:[GEO NAME]],MATCH(Table1[[#This Row],[GEO ID]],Table7[GEO ID],0),2)</f>
        <v>APAC</v>
      </c>
      <c r="F879" t="str">
        <f>"Q"&amp;ROUNDUP(MONTH(Table1[[#This Row],[Date]])/3,0)&amp;" "&amp;YEAR(Table1[[#This Row],[Date]])</f>
        <v>Q1 2020</v>
      </c>
      <c r="J879" s="2"/>
    </row>
    <row r="880" spans="1:10" x14ac:dyDescent="0.25">
      <c r="A880" s="2" t="s">
        <v>5</v>
      </c>
      <c r="B880" s="2">
        <v>43951</v>
      </c>
      <c r="C880" s="3">
        <v>168</v>
      </c>
      <c r="D880" t="str">
        <f>INDEX(Table4[],MATCH(Table1[[#This Row],[CLID]],Table4[CLID MID],0),2)</f>
        <v>GEO1002</v>
      </c>
      <c r="E880" t="str">
        <f>INDEX(Table7[[GEO ID]:[GEO NAME]],MATCH(Table1[[#This Row],[GEO ID]],Table7[GEO ID],0),2)</f>
        <v>APAC</v>
      </c>
      <c r="F880" t="str">
        <f>"Q"&amp;ROUNDUP(MONTH(Table1[[#This Row],[Date]])/3,0)&amp;" "&amp;YEAR(Table1[[#This Row],[Date]])</f>
        <v>Q2 2020</v>
      </c>
      <c r="J880" s="2"/>
    </row>
    <row r="881" spans="1:10" x14ac:dyDescent="0.25">
      <c r="A881" s="2" t="s">
        <v>5</v>
      </c>
      <c r="B881" s="2">
        <v>43982</v>
      </c>
      <c r="C881" s="3">
        <v>183</v>
      </c>
      <c r="D881" t="str">
        <f>INDEX(Table4[],MATCH(Table1[[#This Row],[CLID]],Table4[CLID MID],0),2)</f>
        <v>GEO1002</v>
      </c>
      <c r="E881" t="str">
        <f>INDEX(Table7[[GEO ID]:[GEO NAME]],MATCH(Table1[[#This Row],[GEO ID]],Table7[GEO ID],0),2)</f>
        <v>APAC</v>
      </c>
      <c r="F881" t="str">
        <f>"Q"&amp;ROUNDUP(MONTH(Table1[[#This Row],[Date]])/3,0)&amp;" "&amp;YEAR(Table1[[#This Row],[Date]])</f>
        <v>Q2 2020</v>
      </c>
      <c r="J881" s="2"/>
    </row>
    <row r="882" spans="1:10" x14ac:dyDescent="0.25">
      <c r="A882" s="2" t="s">
        <v>5</v>
      </c>
      <c r="B882" s="2">
        <v>44012</v>
      </c>
      <c r="C882" s="3">
        <v>109</v>
      </c>
      <c r="D882" t="str">
        <f>INDEX(Table4[],MATCH(Table1[[#This Row],[CLID]],Table4[CLID MID],0),2)</f>
        <v>GEO1002</v>
      </c>
      <c r="E882" t="str">
        <f>INDEX(Table7[[GEO ID]:[GEO NAME]],MATCH(Table1[[#This Row],[GEO ID]],Table7[GEO ID],0),2)</f>
        <v>APAC</v>
      </c>
      <c r="F882" t="str">
        <f>"Q"&amp;ROUNDUP(MONTH(Table1[[#This Row],[Date]])/3,0)&amp;" "&amp;YEAR(Table1[[#This Row],[Date]])</f>
        <v>Q2 2020</v>
      </c>
      <c r="J882" s="2"/>
    </row>
    <row r="883" spans="1:10" x14ac:dyDescent="0.25">
      <c r="A883" s="2" t="s">
        <v>5</v>
      </c>
      <c r="B883" s="2">
        <v>44043</v>
      </c>
      <c r="C883" s="3">
        <v>125</v>
      </c>
      <c r="D883" t="str">
        <f>INDEX(Table4[],MATCH(Table1[[#This Row],[CLID]],Table4[CLID MID],0),2)</f>
        <v>GEO1002</v>
      </c>
      <c r="E883" t="str">
        <f>INDEX(Table7[[GEO ID]:[GEO NAME]],MATCH(Table1[[#This Row],[GEO ID]],Table7[GEO ID],0),2)</f>
        <v>APAC</v>
      </c>
      <c r="F883" t="str">
        <f>"Q"&amp;ROUNDUP(MONTH(Table1[[#This Row],[Date]])/3,0)&amp;" "&amp;YEAR(Table1[[#This Row],[Date]])</f>
        <v>Q3 2020</v>
      </c>
      <c r="J883" s="2"/>
    </row>
    <row r="884" spans="1:10" x14ac:dyDescent="0.25">
      <c r="A884" s="2" t="s">
        <v>5</v>
      </c>
      <c r="B884" s="2">
        <v>44074</v>
      </c>
      <c r="C884" s="3">
        <v>80</v>
      </c>
      <c r="D884" t="str">
        <f>INDEX(Table4[],MATCH(Table1[[#This Row],[CLID]],Table4[CLID MID],0),2)</f>
        <v>GEO1002</v>
      </c>
      <c r="E884" t="str">
        <f>INDEX(Table7[[GEO ID]:[GEO NAME]],MATCH(Table1[[#This Row],[GEO ID]],Table7[GEO ID],0),2)</f>
        <v>APAC</v>
      </c>
      <c r="F884" t="str">
        <f>"Q"&amp;ROUNDUP(MONTH(Table1[[#This Row],[Date]])/3,0)&amp;" "&amp;YEAR(Table1[[#This Row],[Date]])</f>
        <v>Q3 2020</v>
      </c>
      <c r="J884" s="2"/>
    </row>
    <row r="885" spans="1:10" x14ac:dyDescent="0.25">
      <c r="A885" s="2" t="s">
        <v>5</v>
      </c>
      <c r="B885" s="2">
        <v>44104</v>
      </c>
      <c r="C885" s="3">
        <v>111</v>
      </c>
      <c r="D885" t="str">
        <f>INDEX(Table4[],MATCH(Table1[[#This Row],[CLID]],Table4[CLID MID],0),2)</f>
        <v>GEO1002</v>
      </c>
      <c r="E885" t="str">
        <f>INDEX(Table7[[GEO ID]:[GEO NAME]],MATCH(Table1[[#This Row],[GEO ID]],Table7[GEO ID],0),2)</f>
        <v>APAC</v>
      </c>
      <c r="F885" t="str">
        <f>"Q"&amp;ROUNDUP(MONTH(Table1[[#This Row],[Date]])/3,0)&amp;" "&amp;YEAR(Table1[[#This Row],[Date]])</f>
        <v>Q3 2020</v>
      </c>
      <c r="J885" s="2"/>
    </row>
    <row r="886" spans="1:10" x14ac:dyDescent="0.25">
      <c r="A886" s="2" t="s">
        <v>5</v>
      </c>
      <c r="B886" s="2">
        <v>44135</v>
      </c>
      <c r="C886" s="3">
        <v>96</v>
      </c>
      <c r="D886" t="str">
        <f>INDEX(Table4[],MATCH(Table1[[#This Row],[CLID]],Table4[CLID MID],0),2)</f>
        <v>GEO1002</v>
      </c>
      <c r="E886" t="str">
        <f>INDEX(Table7[[GEO ID]:[GEO NAME]],MATCH(Table1[[#This Row],[GEO ID]],Table7[GEO ID],0),2)</f>
        <v>APAC</v>
      </c>
      <c r="F886" t="str">
        <f>"Q"&amp;ROUNDUP(MONTH(Table1[[#This Row],[Date]])/3,0)&amp;" "&amp;YEAR(Table1[[#This Row],[Date]])</f>
        <v>Q4 2020</v>
      </c>
      <c r="J886" s="2"/>
    </row>
    <row r="887" spans="1:10" x14ac:dyDescent="0.25">
      <c r="A887" s="2" t="s">
        <v>5</v>
      </c>
      <c r="B887" s="2">
        <v>44165</v>
      </c>
      <c r="C887" s="3">
        <v>136</v>
      </c>
      <c r="D887" t="str">
        <f>INDEX(Table4[],MATCH(Table1[[#This Row],[CLID]],Table4[CLID MID],0),2)</f>
        <v>GEO1002</v>
      </c>
      <c r="E887" t="str">
        <f>INDEX(Table7[[GEO ID]:[GEO NAME]],MATCH(Table1[[#This Row],[GEO ID]],Table7[GEO ID],0),2)</f>
        <v>APAC</v>
      </c>
      <c r="F887" t="str">
        <f>"Q"&amp;ROUNDUP(MONTH(Table1[[#This Row],[Date]])/3,0)&amp;" "&amp;YEAR(Table1[[#This Row],[Date]])</f>
        <v>Q4 2020</v>
      </c>
      <c r="J887" s="2"/>
    </row>
    <row r="888" spans="1:10" x14ac:dyDescent="0.25">
      <c r="A888" s="2" t="s">
        <v>5</v>
      </c>
      <c r="B888" s="2">
        <v>44196</v>
      </c>
      <c r="C888" s="3">
        <v>107</v>
      </c>
      <c r="D888" t="str">
        <f>INDEX(Table4[],MATCH(Table1[[#This Row],[CLID]],Table4[CLID MID],0),2)</f>
        <v>GEO1002</v>
      </c>
      <c r="E888" t="str">
        <f>INDEX(Table7[[GEO ID]:[GEO NAME]],MATCH(Table1[[#This Row],[GEO ID]],Table7[GEO ID],0),2)</f>
        <v>APAC</v>
      </c>
      <c r="F888" t="str">
        <f>"Q"&amp;ROUNDUP(MONTH(Table1[[#This Row],[Date]])/3,0)&amp;" "&amp;YEAR(Table1[[#This Row],[Date]])</f>
        <v>Q4 2020</v>
      </c>
      <c r="J888" s="2"/>
    </row>
    <row r="889" spans="1:10" x14ac:dyDescent="0.25">
      <c r="A889" s="2" t="s">
        <v>5</v>
      </c>
      <c r="B889" s="2">
        <v>44255</v>
      </c>
      <c r="C889" s="3">
        <v>126</v>
      </c>
      <c r="D889" t="str">
        <f>INDEX(Table4[],MATCH(Table1[[#This Row],[CLID]],Table4[CLID MID],0),2)</f>
        <v>GEO1002</v>
      </c>
      <c r="E889" t="str">
        <f>INDEX(Table7[[GEO ID]:[GEO NAME]],MATCH(Table1[[#This Row],[GEO ID]],Table7[GEO ID],0),2)</f>
        <v>APAC</v>
      </c>
      <c r="F889" t="str">
        <f>"Q"&amp;ROUNDUP(MONTH(Table1[[#This Row],[Date]])/3,0)&amp;" "&amp;YEAR(Table1[[#This Row],[Date]])</f>
        <v>Q1 2021</v>
      </c>
      <c r="J889" s="2"/>
    </row>
    <row r="890" spans="1:10" x14ac:dyDescent="0.25">
      <c r="A890" s="2" t="s">
        <v>5</v>
      </c>
      <c r="B890" s="2">
        <v>44227</v>
      </c>
      <c r="C890" s="3">
        <v>140</v>
      </c>
      <c r="D890" t="str">
        <f>INDEX(Table4[],MATCH(Table1[[#This Row],[CLID]],Table4[CLID MID],0),2)</f>
        <v>GEO1002</v>
      </c>
      <c r="E890" t="str">
        <f>INDEX(Table7[[GEO ID]:[GEO NAME]],MATCH(Table1[[#This Row],[GEO ID]],Table7[GEO ID],0),2)</f>
        <v>APAC</v>
      </c>
      <c r="F890" t="str">
        <f>"Q"&amp;ROUNDUP(MONTH(Table1[[#This Row],[Date]])/3,0)&amp;" "&amp;YEAR(Table1[[#This Row],[Date]])</f>
        <v>Q1 2021</v>
      </c>
      <c r="J890" s="2"/>
    </row>
    <row r="891" spans="1:10" x14ac:dyDescent="0.25">
      <c r="A891" s="2" t="s">
        <v>9</v>
      </c>
      <c r="B891" s="2">
        <v>43861</v>
      </c>
      <c r="C891" s="3">
        <v>220</v>
      </c>
      <c r="D891" t="str">
        <f>INDEX(Table4[],MATCH(Table1[[#This Row],[CLID]],Table4[CLID MID],0),2)</f>
        <v>GEO1002</v>
      </c>
      <c r="E891" t="str">
        <f>INDEX(Table7[[GEO ID]:[GEO NAME]],MATCH(Table1[[#This Row],[GEO ID]],Table7[GEO ID],0),2)</f>
        <v>APAC</v>
      </c>
      <c r="F891" t="str">
        <f>"Q"&amp;ROUNDUP(MONTH(Table1[[#This Row],[Date]])/3,0)&amp;" "&amp;YEAR(Table1[[#This Row],[Date]])</f>
        <v>Q1 2020</v>
      </c>
      <c r="J891" s="2"/>
    </row>
    <row r="892" spans="1:10" x14ac:dyDescent="0.25">
      <c r="A892" s="2" t="s">
        <v>9</v>
      </c>
      <c r="B892" s="2">
        <v>43890</v>
      </c>
      <c r="C892" s="3">
        <v>219</v>
      </c>
      <c r="D892" t="str">
        <f>INDEX(Table4[],MATCH(Table1[[#This Row],[CLID]],Table4[CLID MID],0),2)</f>
        <v>GEO1002</v>
      </c>
      <c r="E892" t="str">
        <f>INDEX(Table7[[GEO ID]:[GEO NAME]],MATCH(Table1[[#This Row],[GEO ID]],Table7[GEO ID],0),2)</f>
        <v>APAC</v>
      </c>
      <c r="F892" t="str">
        <f>"Q"&amp;ROUNDUP(MONTH(Table1[[#This Row],[Date]])/3,0)&amp;" "&amp;YEAR(Table1[[#This Row],[Date]])</f>
        <v>Q1 2020</v>
      </c>
      <c r="J892" s="2"/>
    </row>
    <row r="893" spans="1:10" x14ac:dyDescent="0.25">
      <c r="A893" s="2" t="s">
        <v>9</v>
      </c>
      <c r="B893" s="2">
        <v>43921</v>
      </c>
      <c r="C893" s="3">
        <v>266</v>
      </c>
      <c r="D893" t="str">
        <f>INDEX(Table4[],MATCH(Table1[[#This Row],[CLID]],Table4[CLID MID],0),2)</f>
        <v>GEO1002</v>
      </c>
      <c r="E893" t="str">
        <f>INDEX(Table7[[GEO ID]:[GEO NAME]],MATCH(Table1[[#This Row],[GEO ID]],Table7[GEO ID],0),2)</f>
        <v>APAC</v>
      </c>
      <c r="F893" t="str">
        <f>"Q"&amp;ROUNDUP(MONTH(Table1[[#This Row],[Date]])/3,0)&amp;" "&amp;YEAR(Table1[[#This Row],[Date]])</f>
        <v>Q1 2020</v>
      </c>
      <c r="J893" s="2"/>
    </row>
    <row r="894" spans="1:10" x14ac:dyDescent="0.25">
      <c r="A894" s="2" t="s">
        <v>9</v>
      </c>
      <c r="B894" s="2">
        <v>43951</v>
      </c>
      <c r="C894" s="3">
        <v>294</v>
      </c>
      <c r="D894" t="str">
        <f>INDEX(Table4[],MATCH(Table1[[#This Row],[CLID]],Table4[CLID MID],0),2)</f>
        <v>GEO1002</v>
      </c>
      <c r="E894" t="str">
        <f>INDEX(Table7[[GEO ID]:[GEO NAME]],MATCH(Table1[[#This Row],[GEO ID]],Table7[GEO ID],0),2)</f>
        <v>APAC</v>
      </c>
      <c r="F894" t="str">
        <f>"Q"&amp;ROUNDUP(MONTH(Table1[[#This Row],[Date]])/3,0)&amp;" "&amp;YEAR(Table1[[#This Row],[Date]])</f>
        <v>Q2 2020</v>
      </c>
      <c r="J894" s="2"/>
    </row>
    <row r="895" spans="1:10" x14ac:dyDescent="0.25">
      <c r="A895" s="2" t="s">
        <v>9</v>
      </c>
      <c r="B895" s="2">
        <v>43982</v>
      </c>
      <c r="C895" s="3">
        <v>295</v>
      </c>
      <c r="D895" t="str">
        <f>INDEX(Table4[],MATCH(Table1[[#This Row],[CLID]],Table4[CLID MID],0),2)</f>
        <v>GEO1002</v>
      </c>
      <c r="E895" t="str">
        <f>INDEX(Table7[[GEO ID]:[GEO NAME]],MATCH(Table1[[#This Row],[GEO ID]],Table7[GEO ID],0),2)</f>
        <v>APAC</v>
      </c>
      <c r="F895" t="str">
        <f>"Q"&amp;ROUNDUP(MONTH(Table1[[#This Row],[Date]])/3,0)&amp;" "&amp;YEAR(Table1[[#This Row],[Date]])</f>
        <v>Q2 2020</v>
      </c>
      <c r="J895" s="2"/>
    </row>
    <row r="896" spans="1:10" x14ac:dyDescent="0.25">
      <c r="A896" s="2" t="s">
        <v>9</v>
      </c>
      <c r="B896" s="2">
        <v>44012</v>
      </c>
      <c r="C896" s="3">
        <v>193</v>
      </c>
      <c r="D896" t="str">
        <f>INDEX(Table4[],MATCH(Table1[[#This Row],[CLID]],Table4[CLID MID],0),2)</f>
        <v>GEO1002</v>
      </c>
      <c r="E896" t="str">
        <f>INDEX(Table7[[GEO ID]:[GEO NAME]],MATCH(Table1[[#This Row],[GEO ID]],Table7[GEO ID],0),2)</f>
        <v>APAC</v>
      </c>
      <c r="F896" t="str">
        <f>"Q"&amp;ROUNDUP(MONTH(Table1[[#This Row],[Date]])/3,0)&amp;" "&amp;YEAR(Table1[[#This Row],[Date]])</f>
        <v>Q2 2020</v>
      </c>
      <c r="J896" s="2"/>
    </row>
    <row r="897" spans="1:10" x14ac:dyDescent="0.25">
      <c r="A897" s="2" t="s">
        <v>9</v>
      </c>
      <c r="B897" s="2">
        <v>44043</v>
      </c>
      <c r="C897" s="3">
        <v>190</v>
      </c>
      <c r="D897" t="str">
        <f>INDEX(Table4[],MATCH(Table1[[#This Row],[CLID]],Table4[CLID MID],0),2)</f>
        <v>GEO1002</v>
      </c>
      <c r="E897" t="str">
        <f>INDEX(Table7[[GEO ID]:[GEO NAME]],MATCH(Table1[[#This Row],[GEO ID]],Table7[GEO ID],0),2)</f>
        <v>APAC</v>
      </c>
      <c r="F897" t="str">
        <f>"Q"&amp;ROUNDUP(MONTH(Table1[[#This Row],[Date]])/3,0)&amp;" "&amp;YEAR(Table1[[#This Row],[Date]])</f>
        <v>Q3 2020</v>
      </c>
      <c r="J897" s="2"/>
    </row>
    <row r="898" spans="1:10" x14ac:dyDescent="0.25">
      <c r="A898" s="2" t="s">
        <v>9</v>
      </c>
      <c r="B898" s="2">
        <v>44074</v>
      </c>
      <c r="C898" s="3">
        <v>143</v>
      </c>
      <c r="D898" t="str">
        <f>INDEX(Table4[],MATCH(Table1[[#This Row],[CLID]],Table4[CLID MID],0),2)</f>
        <v>GEO1002</v>
      </c>
      <c r="E898" t="str">
        <f>INDEX(Table7[[GEO ID]:[GEO NAME]],MATCH(Table1[[#This Row],[GEO ID]],Table7[GEO ID],0),2)</f>
        <v>APAC</v>
      </c>
      <c r="F898" t="str">
        <f>"Q"&amp;ROUNDUP(MONTH(Table1[[#This Row],[Date]])/3,0)&amp;" "&amp;YEAR(Table1[[#This Row],[Date]])</f>
        <v>Q3 2020</v>
      </c>
      <c r="J898" s="2"/>
    </row>
    <row r="899" spans="1:10" x14ac:dyDescent="0.25">
      <c r="A899" s="2" t="s">
        <v>9</v>
      </c>
      <c r="B899" s="2">
        <v>44104</v>
      </c>
      <c r="C899" s="3">
        <v>170</v>
      </c>
      <c r="D899" t="str">
        <f>INDEX(Table4[],MATCH(Table1[[#This Row],[CLID]],Table4[CLID MID],0),2)</f>
        <v>GEO1002</v>
      </c>
      <c r="E899" t="str">
        <f>INDEX(Table7[[GEO ID]:[GEO NAME]],MATCH(Table1[[#This Row],[GEO ID]],Table7[GEO ID],0),2)</f>
        <v>APAC</v>
      </c>
      <c r="F899" t="str">
        <f>"Q"&amp;ROUNDUP(MONTH(Table1[[#This Row],[Date]])/3,0)&amp;" "&amp;YEAR(Table1[[#This Row],[Date]])</f>
        <v>Q3 2020</v>
      </c>
      <c r="J899" s="2"/>
    </row>
    <row r="900" spans="1:10" x14ac:dyDescent="0.25">
      <c r="A900" s="2" t="s">
        <v>9</v>
      </c>
      <c r="B900" s="2">
        <v>44135</v>
      </c>
      <c r="C900" s="3">
        <v>170</v>
      </c>
      <c r="D900" t="str">
        <f>INDEX(Table4[],MATCH(Table1[[#This Row],[CLID]],Table4[CLID MID],0),2)</f>
        <v>GEO1002</v>
      </c>
      <c r="E900" t="str">
        <f>INDEX(Table7[[GEO ID]:[GEO NAME]],MATCH(Table1[[#This Row],[GEO ID]],Table7[GEO ID],0),2)</f>
        <v>APAC</v>
      </c>
      <c r="F900" t="str">
        <f>"Q"&amp;ROUNDUP(MONTH(Table1[[#This Row],[Date]])/3,0)&amp;" "&amp;YEAR(Table1[[#This Row],[Date]])</f>
        <v>Q4 2020</v>
      </c>
      <c r="J900" s="2"/>
    </row>
    <row r="901" spans="1:10" x14ac:dyDescent="0.25">
      <c r="A901" s="2" t="s">
        <v>9</v>
      </c>
      <c r="B901" s="2">
        <v>44165</v>
      </c>
      <c r="C901" s="3">
        <v>214</v>
      </c>
      <c r="D901" t="str">
        <f>INDEX(Table4[],MATCH(Table1[[#This Row],[CLID]],Table4[CLID MID],0),2)</f>
        <v>GEO1002</v>
      </c>
      <c r="E901" t="str">
        <f>INDEX(Table7[[GEO ID]:[GEO NAME]],MATCH(Table1[[#This Row],[GEO ID]],Table7[GEO ID],0),2)</f>
        <v>APAC</v>
      </c>
      <c r="F901" t="str">
        <f>"Q"&amp;ROUNDUP(MONTH(Table1[[#This Row],[Date]])/3,0)&amp;" "&amp;YEAR(Table1[[#This Row],[Date]])</f>
        <v>Q4 2020</v>
      </c>
      <c r="J901" s="2"/>
    </row>
    <row r="902" spans="1:10" x14ac:dyDescent="0.25">
      <c r="A902" s="2" t="s">
        <v>9</v>
      </c>
      <c r="B902" s="2">
        <v>44196</v>
      </c>
      <c r="C902" s="3">
        <v>194</v>
      </c>
      <c r="D902" t="str">
        <f>INDEX(Table4[],MATCH(Table1[[#This Row],[CLID]],Table4[CLID MID],0),2)</f>
        <v>GEO1002</v>
      </c>
      <c r="E902" t="str">
        <f>INDEX(Table7[[GEO ID]:[GEO NAME]],MATCH(Table1[[#This Row],[GEO ID]],Table7[GEO ID],0),2)</f>
        <v>APAC</v>
      </c>
      <c r="F902" t="str">
        <f>"Q"&amp;ROUNDUP(MONTH(Table1[[#This Row],[Date]])/3,0)&amp;" "&amp;YEAR(Table1[[#This Row],[Date]])</f>
        <v>Q4 2020</v>
      </c>
      <c r="J902" s="2"/>
    </row>
    <row r="903" spans="1:10" x14ac:dyDescent="0.25">
      <c r="A903" s="2" t="s">
        <v>9</v>
      </c>
      <c r="B903" s="2">
        <v>44377</v>
      </c>
      <c r="C903" s="3">
        <v>195</v>
      </c>
      <c r="D903" t="str">
        <f>INDEX(Table4[],MATCH(Table1[[#This Row],[CLID]],Table4[CLID MID],0),2)</f>
        <v>GEO1002</v>
      </c>
      <c r="E903" t="str">
        <f>INDEX(Table7[[GEO ID]:[GEO NAME]],MATCH(Table1[[#This Row],[GEO ID]],Table7[GEO ID],0),2)</f>
        <v>APAC</v>
      </c>
      <c r="F903" t="str">
        <f>"Q"&amp;ROUNDUP(MONTH(Table1[[#This Row],[Date]])/3,0)&amp;" "&amp;YEAR(Table1[[#This Row],[Date]])</f>
        <v>Q2 2021</v>
      </c>
      <c r="J903" s="2"/>
    </row>
    <row r="904" spans="1:10" x14ac:dyDescent="0.25">
      <c r="A904" s="2" t="s">
        <v>9</v>
      </c>
      <c r="B904" s="2">
        <v>44347</v>
      </c>
      <c r="C904" s="3">
        <v>290</v>
      </c>
      <c r="D904" t="str">
        <f>INDEX(Table4[],MATCH(Table1[[#This Row],[CLID]],Table4[CLID MID],0),2)</f>
        <v>GEO1002</v>
      </c>
      <c r="E904" t="str">
        <f>INDEX(Table7[[GEO ID]:[GEO NAME]],MATCH(Table1[[#This Row],[GEO ID]],Table7[GEO ID],0),2)</f>
        <v>APAC</v>
      </c>
      <c r="F904" t="str">
        <f>"Q"&amp;ROUNDUP(MONTH(Table1[[#This Row],[Date]])/3,0)&amp;" "&amp;YEAR(Table1[[#This Row],[Date]])</f>
        <v>Q2 2021</v>
      </c>
      <c r="J904" s="2"/>
    </row>
    <row r="905" spans="1:10" x14ac:dyDescent="0.25">
      <c r="A905" s="2" t="s">
        <v>9</v>
      </c>
      <c r="B905" s="2">
        <v>44316</v>
      </c>
      <c r="C905" s="3">
        <v>294</v>
      </c>
      <c r="D905" t="str">
        <f>INDEX(Table4[],MATCH(Table1[[#This Row],[CLID]],Table4[CLID MID],0),2)</f>
        <v>GEO1002</v>
      </c>
      <c r="E905" t="str">
        <f>INDEX(Table7[[GEO ID]:[GEO NAME]],MATCH(Table1[[#This Row],[GEO ID]],Table7[GEO ID],0),2)</f>
        <v>APAC</v>
      </c>
      <c r="F905" t="str">
        <f>"Q"&amp;ROUNDUP(MONTH(Table1[[#This Row],[Date]])/3,0)&amp;" "&amp;YEAR(Table1[[#This Row],[Date]])</f>
        <v>Q2 2021</v>
      </c>
      <c r="J905" s="2"/>
    </row>
    <row r="906" spans="1:10" x14ac:dyDescent="0.25">
      <c r="A906" s="2" t="s">
        <v>9</v>
      </c>
      <c r="B906" s="2">
        <v>44286</v>
      </c>
      <c r="C906" s="3">
        <v>270</v>
      </c>
      <c r="D906" t="str">
        <f>INDEX(Table4[],MATCH(Table1[[#This Row],[CLID]],Table4[CLID MID],0),2)</f>
        <v>GEO1002</v>
      </c>
      <c r="E906" t="str">
        <f>INDEX(Table7[[GEO ID]:[GEO NAME]],MATCH(Table1[[#This Row],[GEO ID]],Table7[GEO ID],0),2)</f>
        <v>APAC</v>
      </c>
      <c r="F906" t="str">
        <f>"Q"&amp;ROUNDUP(MONTH(Table1[[#This Row],[Date]])/3,0)&amp;" "&amp;YEAR(Table1[[#This Row],[Date]])</f>
        <v>Q1 2021</v>
      </c>
      <c r="J906" s="2"/>
    </row>
    <row r="907" spans="1:10" x14ac:dyDescent="0.25">
      <c r="A907" s="2" t="s">
        <v>9</v>
      </c>
      <c r="B907" s="2">
        <v>44255</v>
      </c>
      <c r="C907" s="3">
        <v>224</v>
      </c>
      <c r="D907" t="str">
        <f>INDEX(Table4[],MATCH(Table1[[#This Row],[CLID]],Table4[CLID MID],0),2)</f>
        <v>GEO1002</v>
      </c>
      <c r="E907" t="str">
        <f>INDEX(Table7[[GEO ID]:[GEO NAME]],MATCH(Table1[[#This Row],[GEO ID]],Table7[GEO ID],0),2)</f>
        <v>APAC</v>
      </c>
      <c r="F907" t="str">
        <f>"Q"&amp;ROUNDUP(MONTH(Table1[[#This Row],[Date]])/3,0)&amp;" "&amp;YEAR(Table1[[#This Row],[Date]])</f>
        <v>Q1 2021</v>
      </c>
      <c r="J907" s="2"/>
    </row>
    <row r="908" spans="1:10" x14ac:dyDescent="0.25">
      <c r="A908" s="2" t="s">
        <v>9</v>
      </c>
      <c r="B908" s="2">
        <v>44227</v>
      </c>
      <c r="C908" s="3">
        <v>222</v>
      </c>
      <c r="D908" t="str">
        <f>INDEX(Table4[],MATCH(Table1[[#This Row],[CLID]],Table4[CLID MID],0),2)</f>
        <v>GEO1002</v>
      </c>
      <c r="E908" t="str">
        <f>INDEX(Table7[[GEO ID]:[GEO NAME]],MATCH(Table1[[#This Row],[GEO ID]],Table7[GEO ID],0),2)</f>
        <v>APAC</v>
      </c>
      <c r="F908" t="str">
        <f>"Q"&amp;ROUNDUP(MONTH(Table1[[#This Row],[Date]])/3,0)&amp;" "&amp;YEAR(Table1[[#This Row],[Date]])</f>
        <v>Q1 2021</v>
      </c>
      <c r="J90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713F-4B1F-4A7E-9489-65BFE5BDF0B8}">
  <dimension ref="A1:Q80"/>
  <sheetViews>
    <sheetView showGridLines="0" tabSelected="1" workbookViewId="0">
      <selection activeCell="I74" sqref="I74"/>
    </sheetView>
  </sheetViews>
  <sheetFormatPr defaultRowHeight="13.2" x14ac:dyDescent="0.25"/>
  <cols>
    <col min="2" max="2" width="10.88671875" customWidth="1"/>
    <col min="3" max="3" width="10.44140625" customWidth="1"/>
    <col min="4" max="7" width="9.5546875" bestFit="1" customWidth="1"/>
    <col min="8" max="8" width="1.33203125" customWidth="1"/>
    <col min="9" max="10" width="11.5546875" bestFit="1" customWidth="1"/>
    <col min="11" max="11" width="1.33203125" customWidth="1"/>
    <col min="12" max="12" width="12.21875" bestFit="1" customWidth="1"/>
    <col min="13" max="13" width="11.5546875" bestFit="1" customWidth="1"/>
    <col min="14" max="14" width="1.33203125" customWidth="1"/>
  </cols>
  <sheetData>
    <row r="1" spans="1:17" ht="13.2" customHeight="1" x14ac:dyDescent="0.25">
      <c r="A1" s="70" t="s">
        <v>200</v>
      </c>
      <c r="B1" s="70"/>
      <c r="C1" s="70"/>
      <c r="D1" s="70"/>
      <c r="E1" s="70"/>
      <c r="F1" s="70"/>
    </row>
    <row r="2" spans="1:17" ht="13.2" customHeight="1" x14ac:dyDescent="0.25">
      <c r="A2" s="70"/>
      <c r="B2" s="70"/>
      <c r="C2" s="70"/>
      <c r="D2" s="70"/>
      <c r="E2" s="70"/>
      <c r="F2" s="70"/>
    </row>
    <row r="3" spans="1:17" x14ac:dyDescent="0.25">
      <c r="A3" s="70"/>
      <c r="B3" s="70"/>
      <c r="C3" s="70"/>
      <c r="D3" s="70"/>
      <c r="E3" s="70"/>
      <c r="F3" s="70"/>
      <c r="G3" s="68"/>
    </row>
    <row r="5" spans="1:17" ht="16.2" customHeight="1" x14ac:dyDescent="0.3">
      <c r="A5" s="20"/>
      <c r="B5" s="27" t="s">
        <v>186</v>
      </c>
      <c r="C5" s="21"/>
      <c r="F5" s="27" t="s">
        <v>185</v>
      </c>
      <c r="G5" s="21"/>
    </row>
    <row r="6" spans="1:17" ht="25.8" customHeight="1" x14ac:dyDescent="0.25">
      <c r="A6" s="20"/>
      <c r="B6" s="26">
        <f>PIVOT!G56</f>
        <v>965282</v>
      </c>
      <c r="C6" s="22"/>
      <c r="F6" s="28">
        <f>PIVOT!S90</f>
        <v>50</v>
      </c>
      <c r="G6" s="22"/>
    </row>
    <row r="7" spans="1:17" ht="16.2" customHeight="1" x14ac:dyDescent="0.25">
      <c r="A7" s="20"/>
      <c r="B7" s="23" t="s">
        <v>183</v>
      </c>
      <c r="C7" s="23" t="s">
        <v>184</v>
      </c>
      <c r="F7" s="23" t="s">
        <v>183</v>
      </c>
      <c r="G7" s="23" t="s">
        <v>184</v>
      </c>
    </row>
    <row r="8" spans="1:17" x14ac:dyDescent="0.25">
      <c r="B8" s="24">
        <f>PIVOT!C56</f>
        <v>940140</v>
      </c>
      <c r="C8" s="25">
        <f>B6/B8-1</f>
        <v>2.6742825536622217E-2</v>
      </c>
      <c r="F8" s="29">
        <f>PIVOT!N90</f>
        <v>50</v>
      </c>
      <c r="G8" s="25">
        <f>F6/F8-1</f>
        <v>0</v>
      </c>
    </row>
    <row r="10" spans="1:17" x14ac:dyDescent="0.25">
      <c r="N10" s="9"/>
      <c r="P10" s="9"/>
      <c r="Q10" s="9"/>
    </row>
    <row r="11" spans="1:17" x14ac:dyDescent="0.25">
      <c r="N11" s="9"/>
      <c r="P11" s="9"/>
    </row>
    <row r="12" spans="1:17" x14ac:dyDescent="0.25">
      <c r="N12" s="9"/>
      <c r="P12" s="9"/>
    </row>
    <row r="13" spans="1:17" x14ac:dyDescent="0.25">
      <c r="N13" s="9"/>
      <c r="P13" s="9"/>
    </row>
    <row r="14" spans="1:17" x14ac:dyDescent="0.25">
      <c r="N14" s="9"/>
      <c r="P14" s="9"/>
    </row>
    <row r="15" spans="1:17" x14ac:dyDescent="0.25">
      <c r="N15" s="9"/>
      <c r="P15" s="9"/>
    </row>
    <row r="16" spans="1:17" x14ac:dyDescent="0.25">
      <c r="N16" s="9"/>
      <c r="P16" s="9"/>
    </row>
    <row r="17" spans="14:16" x14ac:dyDescent="0.25">
      <c r="N17" s="9"/>
      <c r="P17" s="9"/>
    </row>
    <row r="43" spans="1:16" x14ac:dyDescent="0.25">
      <c r="A43" s="35" t="s">
        <v>182</v>
      </c>
      <c r="B43" s="31"/>
      <c r="C43" s="31"/>
      <c r="D43" s="31"/>
      <c r="E43" s="31"/>
      <c r="F43" s="31"/>
      <c r="G43" s="31"/>
      <c r="I43" s="35" t="s">
        <v>193</v>
      </c>
      <c r="J43" s="30"/>
      <c r="L43" s="35" t="s">
        <v>188</v>
      </c>
      <c r="M43" s="30"/>
      <c r="O43" s="35" t="s">
        <v>190</v>
      </c>
      <c r="P43" s="30"/>
    </row>
    <row r="44" spans="1:16" x14ac:dyDescent="0.25">
      <c r="A44" s="36" t="s">
        <v>181</v>
      </c>
      <c r="B44" s="37" t="s">
        <v>168</v>
      </c>
      <c r="C44" s="37" t="s">
        <v>154</v>
      </c>
      <c r="D44" s="37" t="s">
        <v>171</v>
      </c>
      <c r="E44" s="37" t="s">
        <v>172</v>
      </c>
      <c r="F44" s="37" t="s">
        <v>169</v>
      </c>
      <c r="G44" s="37" t="s">
        <v>153</v>
      </c>
      <c r="I44" s="38" t="s">
        <v>189</v>
      </c>
      <c r="J44" s="38" t="s">
        <v>155</v>
      </c>
      <c r="L44" s="38" t="s">
        <v>189</v>
      </c>
      <c r="M44" s="38" t="s">
        <v>155</v>
      </c>
      <c r="O44" s="38" t="s">
        <v>189</v>
      </c>
      <c r="P44" s="37" t="s">
        <v>155</v>
      </c>
    </row>
    <row r="45" spans="1:16" x14ac:dyDescent="0.25">
      <c r="A45" s="33" t="s">
        <v>119</v>
      </c>
      <c r="B45" s="8">
        <f>SUMIFS(Table1[Vol],Table1[GEO NAME],graphs!$A45,Table1[QUARTER],graphs!B$44)</f>
        <v>509419</v>
      </c>
      <c r="C45" s="8">
        <f>SUMIFS(Table1[Vol],Table1[GEO NAME],graphs!$A45,Table1[QUARTER],graphs!C$44)</f>
        <v>576618</v>
      </c>
      <c r="D45" s="8">
        <v>363694</v>
      </c>
      <c r="E45" s="8">
        <v>432034</v>
      </c>
      <c r="F45" s="8">
        <v>530019</v>
      </c>
      <c r="G45" s="8">
        <v>596502</v>
      </c>
      <c r="I45">
        <f>F45-B45</f>
        <v>20600</v>
      </c>
      <c r="J45" s="40">
        <f>F45/B45-1</f>
        <v>4.0438224722674221E-2</v>
      </c>
      <c r="L45">
        <f>G45-C45</f>
        <v>19884</v>
      </c>
      <c r="M45" s="40">
        <f>G45/C45-1</f>
        <v>3.4483835051975387E-2</v>
      </c>
      <c r="O45">
        <f>SUM(F45:G45)-SUM(B45:C45)</f>
        <v>40484</v>
      </c>
      <c r="P45" s="40">
        <f>SUM(F45:G45)/SUM(B45:C45)-1</f>
        <v>3.7276814694158666E-2</v>
      </c>
    </row>
    <row r="46" spans="1:16" x14ac:dyDescent="0.25">
      <c r="A46" s="33" t="s">
        <v>120</v>
      </c>
      <c r="B46" s="8">
        <f>SUMIFS(Table1[Vol],Table1[GEO NAME],graphs!$A46,Table1[QUARTER],graphs!$B$44)</f>
        <v>147852</v>
      </c>
      <c r="C46" s="8">
        <f>SUMIFS(Table1[Vol],Table1[GEO NAME],graphs!$A46,Table1[QUARTER],graphs!C$44)</f>
        <v>173566</v>
      </c>
      <c r="D46" s="8">
        <v>103536</v>
      </c>
      <c r="E46" s="8">
        <v>129264</v>
      </c>
      <c r="F46" s="8">
        <v>150204</v>
      </c>
      <c r="G46" s="8">
        <v>176338</v>
      </c>
      <c r="I46">
        <f t="shared" ref="I46:I48" si="0">F46-B46</f>
        <v>2352</v>
      </c>
      <c r="J46" s="40">
        <f t="shared" ref="J46:J48" si="1">F46/B46-1</f>
        <v>1.5907799691583513E-2</v>
      </c>
      <c r="L46">
        <f>G46-C46</f>
        <v>2772</v>
      </c>
      <c r="M46" s="40">
        <f>G46/C46-1</f>
        <v>1.5970869870827187E-2</v>
      </c>
      <c r="O46">
        <f>SUM(F46:G46)-SUM(B46:C46)</f>
        <v>5124</v>
      </c>
      <c r="P46" s="40">
        <f>SUM(F46:G46)/SUM(B46:C46)-1</f>
        <v>1.5941857643318125E-2</v>
      </c>
    </row>
    <row r="47" spans="1:16" x14ac:dyDescent="0.25">
      <c r="A47" s="33" t="s">
        <v>123</v>
      </c>
      <c r="B47" s="8">
        <f>SUMIFS(Table1[Vol],Table1[GEO NAME],graphs!$A47,Table1[QUARTER],graphs!$B$44)</f>
        <v>95736</v>
      </c>
      <c r="C47" s="8">
        <f>SUMIFS(Table1[Vol],Table1[GEO NAME],graphs!$A47,Table1[QUARTER],graphs!C$44)</f>
        <v>107338</v>
      </c>
      <c r="D47" s="8">
        <v>69198</v>
      </c>
      <c r="E47" s="8">
        <v>80144</v>
      </c>
      <c r="F47" s="8">
        <v>99778</v>
      </c>
      <c r="G47" s="8">
        <v>109811</v>
      </c>
      <c r="I47">
        <f t="shared" si="0"/>
        <v>4042</v>
      </c>
      <c r="J47" s="40">
        <f t="shared" si="1"/>
        <v>4.2220272415810056E-2</v>
      </c>
      <c r="L47">
        <f>G47-C47</f>
        <v>2473</v>
      </c>
      <c r="M47" s="40">
        <f>G47/C47-1</f>
        <v>2.3039370959026639E-2</v>
      </c>
      <c r="O47">
        <f>SUM(F47:G47)-SUM(B47:C47)</f>
        <v>6515</v>
      </c>
      <c r="P47" s="40">
        <f>SUM(F47:G47)/SUM(B47:C47)-1</f>
        <v>3.2081901178880656E-2</v>
      </c>
    </row>
    <row r="48" spans="1:16" x14ac:dyDescent="0.25">
      <c r="A48" s="33" t="s">
        <v>122</v>
      </c>
      <c r="B48" s="8">
        <f>SUMIFS(Table1[Vol],Table1[GEO NAME],graphs!$A48,Table1[QUARTER],graphs!$B$44)</f>
        <v>69053</v>
      </c>
      <c r="C48" s="8">
        <f>SUMIFS(Table1[Vol],Table1[GEO NAME],graphs!$A48,Table1[QUARTER],graphs!C$44)</f>
        <v>82618</v>
      </c>
      <c r="D48" s="8">
        <v>50574</v>
      </c>
      <c r="E48" s="8">
        <v>65121</v>
      </c>
      <c r="F48" s="8">
        <v>75265</v>
      </c>
      <c r="G48" s="8">
        <v>82631</v>
      </c>
      <c r="I48">
        <f t="shared" si="0"/>
        <v>6212</v>
      </c>
      <c r="J48" s="40">
        <f t="shared" si="1"/>
        <v>8.9959885884755231E-2</v>
      </c>
      <c r="L48">
        <f>G48-C48</f>
        <v>13</v>
      </c>
      <c r="M48" s="40">
        <f>G48/C48-1</f>
        <v>1.5735069839495353E-4</v>
      </c>
      <c r="N48" s="67"/>
      <c r="O48">
        <f>SUM(F48:G48)-SUM(B48:C48)</f>
        <v>6225</v>
      </c>
      <c r="P48" s="40">
        <f>SUM(F48:G48)/SUM(B48:C48)-1</f>
        <v>4.1042783393002047E-2</v>
      </c>
    </row>
    <row r="49" spans="1:16" x14ac:dyDescent="0.25">
      <c r="A49" s="19" t="s">
        <v>187</v>
      </c>
      <c r="B49" s="34">
        <f>SUM(B45:B48)</f>
        <v>822060</v>
      </c>
      <c r="C49" s="34">
        <f t="shared" ref="C49:G49" si="2">SUM(C45:C48)</f>
        <v>940140</v>
      </c>
      <c r="D49" s="34">
        <f t="shared" si="2"/>
        <v>587002</v>
      </c>
      <c r="E49" s="34">
        <f t="shared" si="2"/>
        <v>706563</v>
      </c>
      <c r="F49" s="34">
        <f t="shared" si="2"/>
        <v>855266</v>
      </c>
      <c r="G49" s="34">
        <f t="shared" si="2"/>
        <v>965282</v>
      </c>
      <c r="H49" s="13"/>
      <c r="I49" s="32">
        <f>SUM(I45:I48)</f>
        <v>33206</v>
      </c>
      <c r="J49" s="41">
        <f>F49/B49-1</f>
        <v>4.0393645232708053E-2</v>
      </c>
      <c r="L49" s="32">
        <f>SUM(L45:L48)</f>
        <v>25142</v>
      </c>
      <c r="M49" s="41">
        <f>G49/C49-1</f>
        <v>2.6742825536622217E-2</v>
      </c>
      <c r="N49" s="66"/>
      <c r="O49" s="32">
        <f>SUM(O45:O48)</f>
        <v>58348</v>
      </c>
      <c r="P49" s="41">
        <f>SUM(F49:G49)/SUM(B49:C49)-1</f>
        <v>3.3110884122120154E-2</v>
      </c>
    </row>
    <row r="51" spans="1:16" x14ac:dyDescent="0.25">
      <c r="A51" s="39" t="s">
        <v>191</v>
      </c>
      <c r="B51" s="31"/>
      <c r="C51" s="31"/>
      <c r="D51" s="31"/>
      <c r="E51" s="31"/>
      <c r="F51" s="31"/>
      <c r="G51" s="31"/>
      <c r="I51" s="35" t="s">
        <v>193</v>
      </c>
      <c r="J51" s="30"/>
      <c r="L51" s="35" t="s">
        <v>188</v>
      </c>
      <c r="M51" s="30"/>
      <c r="O51" s="35" t="s">
        <v>190</v>
      </c>
      <c r="P51" s="30"/>
    </row>
    <row r="52" spans="1:16" x14ac:dyDescent="0.25">
      <c r="A52" s="36" t="s">
        <v>181</v>
      </c>
      <c r="B52" s="37" t="s">
        <v>168</v>
      </c>
      <c r="C52" s="37" t="s">
        <v>154</v>
      </c>
      <c r="D52" s="37" t="s">
        <v>171</v>
      </c>
      <c r="E52" s="37" t="s">
        <v>172</v>
      </c>
      <c r="F52" s="37" t="s">
        <v>169</v>
      </c>
      <c r="G52" s="37" t="s">
        <v>153</v>
      </c>
      <c r="I52" s="38" t="s">
        <v>189</v>
      </c>
      <c r="J52" s="38" t="s">
        <v>155</v>
      </c>
      <c r="L52" s="38" t="s">
        <v>189</v>
      </c>
      <c r="M52" s="38" t="s">
        <v>155</v>
      </c>
      <c r="O52" s="38" t="s">
        <v>189</v>
      </c>
      <c r="P52" s="37" t="s">
        <v>155</v>
      </c>
    </row>
    <row r="53" spans="1:16" x14ac:dyDescent="0.25">
      <c r="A53" s="33" t="s">
        <v>119</v>
      </c>
      <c r="B53">
        <v>18</v>
      </c>
      <c r="C53">
        <v>19</v>
      </c>
      <c r="D53">
        <v>19</v>
      </c>
      <c r="E53">
        <v>20</v>
      </c>
      <c r="F53">
        <v>20</v>
      </c>
      <c r="G53">
        <v>20</v>
      </c>
      <c r="I53" s="45">
        <f>F53-B53</f>
        <v>2</v>
      </c>
      <c r="J53" s="10">
        <f>F53/B53-1</f>
        <v>0.11111111111111116</v>
      </c>
      <c r="L53" s="45">
        <f>G53-C53</f>
        <v>1</v>
      </c>
      <c r="M53" s="10">
        <f>G53/C53-1</f>
        <v>5.2631578947368363E-2</v>
      </c>
      <c r="O53" s="11">
        <f>SUM(F53:G53)-SUM(B53:C53)</f>
        <v>3</v>
      </c>
      <c r="P53" s="42">
        <f>SUM(F53:G53)/SUM(B53:C53)-1</f>
        <v>8.1081081081081141E-2</v>
      </c>
    </row>
    <row r="54" spans="1:16" x14ac:dyDescent="0.25">
      <c r="A54" s="33" t="s">
        <v>120</v>
      </c>
      <c r="B54">
        <v>8</v>
      </c>
      <c r="C54">
        <v>8</v>
      </c>
      <c r="D54">
        <v>8</v>
      </c>
      <c r="E54">
        <v>8</v>
      </c>
      <c r="F54">
        <v>8</v>
      </c>
      <c r="G54">
        <v>8</v>
      </c>
      <c r="I54" s="45">
        <f t="shared" ref="I54:I56" si="3">F54-B54</f>
        <v>0</v>
      </c>
      <c r="J54" s="10">
        <f t="shared" ref="J54:J56" si="4">F54/B54-1</f>
        <v>0</v>
      </c>
      <c r="L54" s="45">
        <f>G54-C54</f>
        <v>0</v>
      </c>
      <c r="M54" s="10">
        <f>G54/C54-1</f>
        <v>0</v>
      </c>
      <c r="O54" s="11">
        <f>SUM(F54:G54)-SUM(B54:C54)</f>
        <v>0</v>
      </c>
      <c r="P54" s="40">
        <f>SUM(F54:G54)/SUM(B54:C54)-1</f>
        <v>0</v>
      </c>
    </row>
    <row r="55" spans="1:16" x14ac:dyDescent="0.25">
      <c r="A55" s="33" t="s">
        <v>123</v>
      </c>
      <c r="B55">
        <v>13</v>
      </c>
      <c r="C55">
        <v>13</v>
      </c>
      <c r="D55">
        <v>14</v>
      </c>
      <c r="E55">
        <v>14</v>
      </c>
      <c r="F55">
        <v>14</v>
      </c>
      <c r="G55">
        <v>13</v>
      </c>
      <c r="H55">
        <v>13</v>
      </c>
      <c r="I55" s="45">
        <f t="shared" si="3"/>
        <v>1</v>
      </c>
      <c r="J55" s="10">
        <f t="shared" si="4"/>
        <v>7.6923076923076872E-2</v>
      </c>
      <c r="L55" s="45">
        <f>G55-C55</f>
        <v>0</v>
      </c>
      <c r="M55" s="10">
        <f>G55/C55-1</f>
        <v>0</v>
      </c>
      <c r="O55" s="11">
        <f>SUM(F55:G55)-SUM(B55:C55)</f>
        <v>1</v>
      </c>
      <c r="P55" s="40">
        <f>SUM(F55:G55)/SUM(B55:C55)-1</f>
        <v>3.8461538461538547E-2</v>
      </c>
    </row>
    <row r="56" spans="1:16" x14ac:dyDescent="0.25">
      <c r="A56" s="33" t="s">
        <v>122</v>
      </c>
      <c r="B56">
        <v>10</v>
      </c>
      <c r="C56">
        <v>10</v>
      </c>
      <c r="D56">
        <v>11</v>
      </c>
      <c r="E56">
        <v>11</v>
      </c>
      <c r="F56">
        <v>11</v>
      </c>
      <c r="G56">
        <v>9</v>
      </c>
      <c r="I56" s="45">
        <f t="shared" si="3"/>
        <v>1</v>
      </c>
      <c r="J56" s="10">
        <f t="shared" si="4"/>
        <v>0.10000000000000009</v>
      </c>
      <c r="L56" s="45">
        <f>G56-C56</f>
        <v>-1</v>
      </c>
      <c r="M56" s="10">
        <f>G56/C56-1</f>
        <v>-9.9999999999999978E-2</v>
      </c>
      <c r="O56" s="11">
        <f>SUM(F56:G56)-SUM(B56:C56)</f>
        <v>0</v>
      </c>
      <c r="P56" s="40">
        <f>SUM(F56:G56)/SUM(B56:C56)-1</f>
        <v>0</v>
      </c>
    </row>
    <row r="57" spans="1:16" x14ac:dyDescent="0.25">
      <c r="A57" s="19" t="s">
        <v>187</v>
      </c>
      <c r="B57" s="34">
        <f>SUM(B53:B56)</f>
        <v>49</v>
      </c>
      <c r="C57" s="34">
        <f t="shared" ref="C57" si="5">SUM(C53:C56)</f>
        <v>50</v>
      </c>
      <c r="D57" s="34">
        <f t="shared" ref="D57" si="6">SUM(D53:D56)</f>
        <v>52</v>
      </c>
      <c r="E57" s="34">
        <f t="shared" ref="E57" si="7">SUM(E53:E56)</f>
        <v>53</v>
      </c>
      <c r="F57" s="34">
        <f t="shared" ref="F57" si="8">SUM(F53:F56)</f>
        <v>53</v>
      </c>
      <c r="G57" s="34">
        <f t="shared" ref="G57" si="9">SUM(G53:G56)</f>
        <v>50</v>
      </c>
      <c r="H57" s="13"/>
      <c r="I57" s="46">
        <f>SUM(I53:I56)</f>
        <v>4</v>
      </c>
      <c r="J57" s="41">
        <f>F57/B57-1</f>
        <v>8.163265306122458E-2</v>
      </c>
      <c r="L57" s="46">
        <f>G57-C57</f>
        <v>0</v>
      </c>
      <c r="M57" s="41">
        <f>G57/C57-1</f>
        <v>0</v>
      </c>
      <c r="N57" s="13"/>
      <c r="O57" s="46">
        <f>SUM(O53:O56)</f>
        <v>4</v>
      </c>
      <c r="P57" s="41">
        <f>SUM(F57:G57)/SUM(B57:C57)-1</f>
        <v>4.0404040404040442E-2</v>
      </c>
    </row>
    <row r="59" spans="1:16" x14ac:dyDescent="0.25">
      <c r="A59" s="39" t="s">
        <v>192</v>
      </c>
      <c r="B59" s="31"/>
      <c r="C59" s="31"/>
      <c r="D59" s="31"/>
      <c r="E59" s="31"/>
      <c r="F59" s="31"/>
      <c r="G59" s="31"/>
      <c r="I59" s="35" t="s">
        <v>193</v>
      </c>
      <c r="J59" s="30"/>
      <c r="L59" s="35" t="s">
        <v>188</v>
      </c>
      <c r="M59" s="30"/>
      <c r="O59" s="35" t="s">
        <v>190</v>
      </c>
      <c r="P59" s="30"/>
    </row>
    <row r="60" spans="1:16" x14ac:dyDescent="0.25">
      <c r="A60" s="36" t="s">
        <v>181</v>
      </c>
      <c r="B60" s="37" t="s">
        <v>168</v>
      </c>
      <c r="C60" s="37" t="s">
        <v>154</v>
      </c>
      <c r="D60" s="37" t="s">
        <v>171</v>
      </c>
      <c r="E60" s="37" t="s">
        <v>172</v>
      </c>
      <c r="F60" s="37" t="s">
        <v>169</v>
      </c>
      <c r="G60" s="37" t="s">
        <v>153</v>
      </c>
      <c r="I60" s="38" t="s">
        <v>189</v>
      </c>
      <c r="J60" s="38" t="s">
        <v>155</v>
      </c>
      <c r="L60" s="38" t="s">
        <v>189</v>
      </c>
      <c r="M60" s="38" t="s">
        <v>155</v>
      </c>
      <c r="O60" s="38" t="s">
        <v>189</v>
      </c>
      <c r="P60" s="37" t="s">
        <v>155</v>
      </c>
    </row>
    <row r="61" spans="1:16" x14ac:dyDescent="0.25">
      <c r="A61" s="33" t="s">
        <v>119</v>
      </c>
      <c r="B61" s="43">
        <f t="shared" ref="B61:G64" si="10">B45/B53</f>
        <v>28301.055555555555</v>
      </c>
      <c r="C61" s="43">
        <f t="shared" si="10"/>
        <v>30348.315789473683</v>
      </c>
      <c r="D61" s="43">
        <f t="shared" si="10"/>
        <v>19141.78947368421</v>
      </c>
      <c r="E61" s="43">
        <f t="shared" si="10"/>
        <v>21601.7</v>
      </c>
      <c r="F61" s="43">
        <f t="shared" si="10"/>
        <v>26500.95</v>
      </c>
      <c r="G61" s="43">
        <f t="shared" si="10"/>
        <v>29825.1</v>
      </c>
      <c r="I61" s="43">
        <f>F61-B61</f>
        <v>-1800.105555555554</v>
      </c>
      <c r="J61" s="10">
        <f>F61/B61-1</f>
        <v>-6.3605597749593068E-2</v>
      </c>
      <c r="L61" s="43">
        <f>G61-C61</f>
        <v>-523.21578947368471</v>
      </c>
      <c r="M61" s="10">
        <f>G61/C61-1</f>
        <v>-1.7240356700623294E-2</v>
      </c>
      <c r="O61" s="43">
        <f>SUM(F61:G61)-SUM(B61:C61)</f>
        <v>-2323.3213450292387</v>
      </c>
      <c r="P61" s="42">
        <f>SUM(F61:G61)/SUM(B61:C61)-1</f>
        <v>-3.9613746775925995E-2</v>
      </c>
    </row>
    <row r="62" spans="1:16" x14ac:dyDescent="0.25">
      <c r="A62" s="33" t="s">
        <v>120</v>
      </c>
      <c r="B62" s="43">
        <f t="shared" si="10"/>
        <v>18481.5</v>
      </c>
      <c r="C62" s="43">
        <f t="shared" si="10"/>
        <v>21695.75</v>
      </c>
      <c r="D62" s="43">
        <f t="shared" si="10"/>
        <v>12942</v>
      </c>
      <c r="E62" s="43">
        <f t="shared" si="10"/>
        <v>16158</v>
      </c>
      <c r="F62" s="43">
        <f t="shared" si="10"/>
        <v>18775.5</v>
      </c>
      <c r="G62" s="43">
        <f t="shared" si="10"/>
        <v>22042.25</v>
      </c>
      <c r="I62" s="43">
        <f t="shared" ref="I62:I64" si="11">F62-B62</f>
        <v>294</v>
      </c>
      <c r="J62" s="10">
        <f t="shared" ref="J62:J64" si="12">F62/B62-1</f>
        <v>1.5907799691583513E-2</v>
      </c>
      <c r="L62" s="43">
        <f>G62-C62</f>
        <v>346.5</v>
      </c>
      <c r="M62" s="10">
        <f>G62/C62-1</f>
        <v>1.5970869870827187E-2</v>
      </c>
      <c r="O62" s="43">
        <f>SUM(F62:G62)-SUM(B62:C62)</f>
        <v>640.5</v>
      </c>
      <c r="P62" s="40">
        <f>SUM(F62:G62)/SUM(B62:C62)-1</f>
        <v>1.5941857643318125E-2</v>
      </c>
    </row>
    <row r="63" spans="1:16" x14ac:dyDescent="0.25">
      <c r="A63" s="33" t="s">
        <v>123</v>
      </c>
      <c r="B63" s="43">
        <f t="shared" si="10"/>
        <v>7364.3076923076924</v>
      </c>
      <c r="C63" s="43">
        <f t="shared" si="10"/>
        <v>8256.7692307692305</v>
      </c>
      <c r="D63" s="43">
        <f t="shared" si="10"/>
        <v>4942.7142857142853</v>
      </c>
      <c r="E63" s="43">
        <f t="shared" si="10"/>
        <v>5724.5714285714284</v>
      </c>
      <c r="F63" s="43">
        <f t="shared" si="10"/>
        <v>7127</v>
      </c>
      <c r="G63" s="43">
        <f t="shared" si="10"/>
        <v>8447</v>
      </c>
      <c r="H63">
        <v>13</v>
      </c>
      <c r="I63" s="43">
        <f t="shared" si="11"/>
        <v>-237.30769230769238</v>
      </c>
      <c r="J63" s="10">
        <f t="shared" si="12"/>
        <v>-3.2224032756747678E-2</v>
      </c>
      <c r="L63" s="43">
        <f>G63-C63</f>
        <v>190.23076923076951</v>
      </c>
      <c r="M63" s="10">
        <f>G63/C63-1</f>
        <v>2.3039370959026639E-2</v>
      </c>
      <c r="O63" s="43">
        <f>SUM(F63:G63)-SUM(B63:C63)</f>
        <v>-47.076923076921958</v>
      </c>
      <c r="P63" s="40">
        <f>SUM(F63:G63)/SUM(B63:C63)-1</f>
        <v>-3.0136797423598871E-3</v>
      </c>
    </row>
    <row r="64" spans="1:16" x14ac:dyDescent="0.25">
      <c r="A64" s="33" t="s">
        <v>122</v>
      </c>
      <c r="B64" s="43">
        <f t="shared" si="10"/>
        <v>6905.3</v>
      </c>
      <c r="C64" s="43">
        <f t="shared" si="10"/>
        <v>8261.7999999999993</v>
      </c>
      <c r="D64" s="43">
        <f t="shared" si="10"/>
        <v>4597.636363636364</v>
      </c>
      <c r="E64" s="43">
        <f t="shared" si="10"/>
        <v>5920.090909090909</v>
      </c>
      <c r="F64" s="43">
        <f t="shared" si="10"/>
        <v>6842.272727272727</v>
      </c>
      <c r="G64" s="43">
        <f t="shared" si="10"/>
        <v>9181.2222222222226</v>
      </c>
      <c r="I64" s="43">
        <f t="shared" si="11"/>
        <v>-63.027272727273157</v>
      </c>
      <c r="J64" s="10">
        <f t="shared" si="12"/>
        <v>-9.1273764684044467E-3</v>
      </c>
      <c r="L64" s="43">
        <f>G64-C64</f>
        <v>919.42222222222335</v>
      </c>
      <c r="M64" s="10">
        <f>G64/C64-1</f>
        <v>0.11128594522043911</v>
      </c>
      <c r="O64" s="43">
        <f>SUM(F64:G64)-SUM(B64:C64)</f>
        <v>856.39494949495202</v>
      </c>
      <c r="P64" s="40">
        <f>SUM(F64:G64)/SUM(B64:C64)-1</f>
        <v>5.6463987808806682E-2</v>
      </c>
    </row>
    <row r="65" spans="1:16" x14ac:dyDescent="0.25">
      <c r="A65" s="19" t="s">
        <v>187</v>
      </c>
      <c r="B65" s="44">
        <f>SUM(B61:B64)</f>
        <v>61052.163247863253</v>
      </c>
      <c r="C65" s="44">
        <f t="shared" ref="C65:G65" si="13">SUM(C61:C64)</f>
        <v>68562.635020242917</v>
      </c>
      <c r="D65" s="44">
        <f t="shared" si="13"/>
        <v>41624.140123034857</v>
      </c>
      <c r="E65" s="44">
        <f t="shared" si="13"/>
        <v>49404.362337662336</v>
      </c>
      <c r="F65" s="44">
        <f t="shared" si="13"/>
        <v>59245.722727272725</v>
      </c>
      <c r="G65" s="44">
        <f t="shared" si="13"/>
        <v>69495.572222222225</v>
      </c>
      <c r="H65" s="13"/>
      <c r="I65" s="44">
        <f>SUM(I61:I64)</f>
        <v>-1806.4405205905196</v>
      </c>
      <c r="J65" s="41">
        <f>F65/B65-1</f>
        <v>-2.9588476877660086E-2</v>
      </c>
      <c r="L65" s="44">
        <f>SUM(L61:L64)</f>
        <v>932.93720197930816</v>
      </c>
      <c r="M65" s="41">
        <f>G65/C65-1</f>
        <v>1.3607079157676116E-2</v>
      </c>
      <c r="N65" s="13"/>
      <c r="O65" s="44">
        <f>SUM(F65:G65)-SUM(B65:C65)</f>
        <v>-873.50331861122686</v>
      </c>
      <c r="P65" s="41">
        <f>SUM(F65:G65)/SUM(B65:C65)-1</f>
        <v>-6.7392252295482846E-3</v>
      </c>
    </row>
    <row r="67" spans="1:16" x14ac:dyDescent="0.25">
      <c r="A67" s="39" t="s">
        <v>199</v>
      </c>
      <c r="B67" s="31"/>
      <c r="C67" s="31"/>
      <c r="D67" s="31"/>
      <c r="E67" s="31"/>
    </row>
    <row r="68" spans="1:16" x14ac:dyDescent="0.25">
      <c r="A68" s="48" t="s">
        <v>181</v>
      </c>
      <c r="B68" s="47" t="s">
        <v>195</v>
      </c>
      <c r="C68" s="38" t="s">
        <v>196</v>
      </c>
      <c r="D68" s="47" t="s">
        <v>197</v>
      </c>
      <c r="E68" s="47" t="s">
        <v>198</v>
      </c>
    </row>
    <row r="69" spans="1:16" x14ac:dyDescent="0.25">
      <c r="A69" s="49" t="s">
        <v>123</v>
      </c>
      <c r="B69" s="12">
        <v>4042</v>
      </c>
      <c r="C69" s="12">
        <v>2473</v>
      </c>
      <c r="D69" s="10">
        <v>4.2220272415810056E-2</v>
      </c>
      <c r="E69" s="10">
        <v>2.3039370959026639E-2</v>
      </c>
    </row>
    <row r="70" spans="1:16" x14ac:dyDescent="0.25">
      <c r="A70" s="49" t="s">
        <v>120</v>
      </c>
      <c r="B70" s="12">
        <v>2352</v>
      </c>
      <c r="C70" s="12">
        <v>2772</v>
      </c>
      <c r="D70" s="10">
        <v>1.5907799691583513E-2</v>
      </c>
      <c r="E70" s="10">
        <v>1.5970869870827187E-2</v>
      </c>
    </row>
    <row r="71" spans="1:16" x14ac:dyDescent="0.25">
      <c r="A71" s="49" t="s">
        <v>122</v>
      </c>
      <c r="B71" s="12">
        <v>6212</v>
      </c>
      <c r="C71" s="12">
        <v>13</v>
      </c>
      <c r="D71" s="10">
        <v>8.9959885884755231E-2</v>
      </c>
      <c r="E71" s="10">
        <v>1.5735069839495353E-4</v>
      </c>
    </row>
    <row r="72" spans="1:16" x14ac:dyDescent="0.25">
      <c r="A72" s="50" t="s">
        <v>119</v>
      </c>
      <c r="B72" s="51">
        <v>20600</v>
      </c>
      <c r="C72" s="51">
        <v>19884</v>
      </c>
      <c r="D72" s="52">
        <v>4.0438224722674221E-2</v>
      </c>
      <c r="E72" s="52">
        <v>3.4483835051975387E-2</v>
      </c>
    </row>
    <row r="73" spans="1:16" x14ac:dyDescent="0.25">
      <c r="A73" s="19" t="s">
        <v>180</v>
      </c>
      <c r="B73" s="13">
        <f>SUM(B69:B72)</f>
        <v>33206</v>
      </c>
      <c r="C73" s="13">
        <f t="shared" ref="C73" si="14">SUM(C69:C72)</f>
        <v>25142</v>
      </c>
      <c r="D73" s="53">
        <v>4.0393645232708053E-2</v>
      </c>
      <c r="E73" s="54">
        <v>2.6742825536622217E-2</v>
      </c>
    </row>
    <row r="76" spans="1:16" ht="15.6" x14ac:dyDescent="0.3">
      <c r="A76" s="73" t="s">
        <v>201</v>
      </c>
    </row>
    <row r="78" spans="1:16" x14ac:dyDescent="0.25">
      <c r="A78" s="74" t="s">
        <v>204</v>
      </c>
    </row>
    <row r="79" spans="1:16" x14ac:dyDescent="0.25">
      <c r="A79" s="74" t="s">
        <v>203</v>
      </c>
    </row>
    <row r="80" spans="1:16" x14ac:dyDescent="0.25">
      <c r="A80" s="74" t="s">
        <v>202</v>
      </c>
    </row>
  </sheetData>
  <sortState ref="A45:G48">
    <sortCondition descending="1" ref="B45:B48"/>
  </sortState>
  <mergeCells count="1">
    <mergeCell ref="A1:F3"/>
  </mergeCells>
  <pageMargins left="0.7" right="0.7" top="0.75" bottom="0.75" header="0.3" footer="0.3"/>
  <pageSetup paperSize="9" orientation="portrait" r:id="rId1"/>
  <ignoredErrors>
    <ignoredError sqref="O45:O4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598A7DF9-B79A-40A6-981B-2412831AA3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37" id="{647BE059-0444-4A14-B2FF-452B2A68141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9" id="{52E1013A-3DF4-4364-BD8B-1DCD527884F8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34" id="{E1854618-FC6C-4E36-BA07-0A14B8ABD47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5" id="{8D4E7867-5007-46F7-BEB7-1DEF542E6D90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M45:M48</xm:sqref>
        </x14:conditionalFormatting>
        <x14:conditionalFormatting xmlns:xm="http://schemas.microsoft.com/office/excel/2006/main">
          <x14:cfRule type="iconSet" priority="33" id="{1C7FCC4D-35FB-436B-8580-EA51D00833E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M53:M56</xm:sqref>
        </x14:conditionalFormatting>
        <x14:conditionalFormatting xmlns:xm="http://schemas.microsoft.com/office/excel/2006/main">
          <x14:cfRule type="iconSet" priority="31" id="{B0C55B44-E62B-4125-9BEA-E65BEE1EFB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2" id="{D18095B9-3BAF-4DD5-BE37-C25C2B1BF661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P45:P49</xm:sqref>
        </x14:conditionalFormatting>
        <x14:conditionalFormatting xmlns:xm="http://schemas.microsoft.com/office/excel/2006/main">
          <x14:cfRule type="iconSet" priority="29" id="{87F55DA8-761C-447B-88DA-2BACDE6D075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0" id="{63927DDA-98BE-4E92-B021-2A6DB0D9958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M49</xm:sqref>
        </x14:conditionalFormatting>
        <x14:conditionalFormatting xmlns:xm="http://schemas.microsoft.com/office/excel/2006/main">
          <x14:cfRule type="iconSet" priority="27" id="{F2090B13-C9DE-4CD8-A158-7F8C06062C5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8" id="{3D000D75-5FC2-46DF-A985-EA6F7465B91B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P53</xm:sqref>
        </x14:conditionalFormatting>
        <x14:conditionalFormatting xmlns:xm="http://schemas.microsoft.com/office/excel/2006/main">
          <x14:cfRule type="iconSet" priority="25" id="{A19D3D47-0724-485F-8E25-2E8AA3E0D34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6" id="{192951AE-B8E4-4F14-AF47-3A1FDDA1C8D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P54:P56</xm:sqref>
        </x14:conditionalFormatting>
        <x14:conditionalFormatting xmlns:xm="http://schemas.microsoft.com/office/excel/2006/main">
          <x14:cfRule type="iconSet" priority="23" id="{3058DFBB-9E5F-4B8F-89A3-B07D3F903A1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4" id="{71FFD0E2-6966-4298-AF03-5984D2E478D0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M57</xm:sqref>
        </x14:conditionalFormatting>
        <x14:conditionalFormatting xmlns:xm="http://schemas.microsoft.com/office/excel/2006/main">
          <x14:cfRule type="iconSet" priority="21" id="{B6EDA007-BAD4-4593-98FC-0E728B149B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2" id="{0EFCF6D7-3140-4B08-A4BA-53AC381BA0E1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P57</xm:sqref>
        </x14:conditionalFormatting>
        <x14:conditionalFormatting xmlns:xm="http://schemas.microsoft.com/office/excel/2006/main">
          <x14:cfRule type="iconSet" priority="18" id="{3DA202B0-2C61-4112-9B78-76917045923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9" id="{61754797-F8F4-4836-8BFC-07200C05163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P61</xm:sqref>
        </x14:conditionalFormatting>
        <x14:conditionalFormatting xmlns:xm="http://schemas.microsoft.com/office/excel/2006/main">
          <x14:cfRule type="iconSet" priority="16" id="{3CBFE304-AB2E-4772-8D6D-BBF5DE796B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7" id="{C72D8ECC-4096-4CFA-B17D-DD6C1F47E654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P62:P64</xm:sqref>
        </x14:conditionalFormatting>
        <x14:conditionalFormatting xmlns:xm="http://schemas.microsoft.com/office/excel/2006/main">
          <x14:cfRule type="iconSet" priority="14" id="{DAB1204A-FAD0-4806-86DE-AFE407E306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5" id="{7DCFFB6A-BF5A-45DA-A1DA-C4FF88B97C6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M65</xm:sqref>
        </x14:conditionalFormatting>
        <x14:conditionalFormatting xmlns:xm="http://schemas.microsoft.com/office/excel/2006/main">
          <x14:cfRule type="iconSet" priority="12" id="{20550804-1F58-4EFF-BBEC-D290EFA761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3" id="{F9B8F176-400F-4C4D-845D-FB26722D4806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P65</xm:sqref>
        </x14:conditionalFormatting>
        <x14:conditionalFormatting xmlns:xm="http://schemas.microsoft.com/office/excel/2006/main">
          <x14:cfRule type="iconSet" priority="11" id="{B2CE20A5-96F1-407C-98E4-F40E2AB23A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M61:M64</xm:sqref>
        </x14:conditionalFormatting>
        <x14:conditionalFormatting xmlns:xm="http://schemas.microsoft.com/office/excel/2006/main">
          <x14:cfRule type="iconSet" priority="9" id="{DFF6417D-4DC3-469A-A484-EEA6BC98D58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0" id="{BAF2D7BA-E788-4138-AEAF-FE326940D52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J45:J48</xm:sqref>
        </x14:conditionalFormatting>
        <x14:conditionalFormatting xmlns:xm="http://schemas.microsoft.com/office/excel/2006/main">
          <x14:cfRule type="iconSet" priority="8" id="{68678E04-B932-40E1-B559-24F3413429F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J53:J56</xm:sqref>
        </x14:conditionalFormatting>
        <x14:conditionalFormatting xmlns:xm="http://schemas.microsoft.com/office/excel/2006/main">
          <x14:cfRule type="iconSet" priority="6" id="{B1469BAC-87EA-4154-89A6-A053D01EF0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2D930926-2303-4EF6-8596-66D493D9B8B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J49</xm:sqref>
        </x14:conditionalFormatting>
        <x14:conditionalFormatting xmlns:xm="http://schemas.microsoft.com/office/excel/2006/main">
          <x14:cfRule type="iconSet" priority="4" id="{A7F12D2D-7D56-44F8-8B3A-7563D93BC2D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5" id="{C6E0A6EE-BB6C-4917-8E64-AC90DF71C0EC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J57</xm:sqref>
        </x14:conditionalFormatting>
        <x14:conditionalFormatting xmlns:xm="http://schemas.microsoft.com/office/excel/2006/main">
          <x14:cfRule type="iconSet" priority="2" id="{1EA7E0EF-55F7-4EF3-9B75-DB00E1D6127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" id="{25B65B6D-D141-428E-B2D9-3AC720FDFA9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J65</xm:sqref>
        </x14:conditionalFormatting>
        <x14:conditionalFormatting xmlns:xm="http://schemas.microsoft.com/office/excel/2006/main">
          <x14:cfRule type="iconSet" priority="1" id="{7E3570FC-4817-4420-A7FB-C7BD005B436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J61:J64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A4B7-6DAD-462F-ACF9-9A78384FC0CF}">
  <dimension ref="A3:AE143"/>
  <sheetViews>
    <sheetView topLeftCell="A70" workbookViewId="0">
      <selection activeCell="Q79" sqref="Q79"/>
    </sheetView>
  </sheetViews>
  <sheetFormatPr defaultRowHeight="13.2" x14ac:dyDescent="0.25"/>
  <cols>
    <col min="1" max="1" width="13.33203125" bestFit="1" customWidth="1"/>
    <col min="2" max="2" width="9.88671875" bestFit="1" customWidth="1"/>
    <col min="3" max="3" width="11.5546875" customWidth="1"/>
    <col min="4" max="4" width="8.44140625" customWidth="1"/>
    <col min="5" max="5" width="7" bestFit="1" customWidth="1"/>
    <col min="6" max="6" width="8" bestFit="1" customWidth="1"/>
    <col min="7" max="8" width="7" bestFit="1" customWidth="1"/>
    <col min="9" max="10" width="8" bestFit="1" customWidth="1"/>
    <col min="11" max="12" width="7" bestFit="1" customWidth="1"/>
    <col min="13" max="13" width="12.21875" customWidth="1"/>
    <col min="14" max="14" width="11.33203125" bestFit="1" customWidth="1"/>
    <col min="15" max="17" width="11.33203125" customWidth="1"/>
    <col min="18" max="18" width="11.44140625" customWidth="1"/>
    <col min="19" max="19" width="12.5546875" bestFit="1" customWidth="1"/>
    <col min="20" max="20" width="9.109375" customWidth="1"/>
    <col min="21" max="21" width="10.109375" customWidth="1"/>
    <col min="22" max="22" width="10.44140625" customWidth="1"/>
    <col min="23" max="23" width="11.5546875" customWidth="1"/>
    <col min="24" max="24" width="8.88671875" customWidth="1"/>
    <col min="25" max="25" width="12.21875" bestFit="1" customWidth="1"/>
    <col min="26" max="26" width="6.44140625" bestFit="1" customWidth="1"/>
    <col min="27" max="27" width="6" bestFit="1" customWidth="1"/>
    <col min="28" max="28" width="5" bestFit="1" customWidth="1"/>
    <col min="29" max="29" width="6" bestFit="1" customWidth="1"/>
    <col min="30" max="30" width="5" bestFit="1" customWidth="1"/>
    <col min="31" max="31" width="6" bestFit="1" customWidth="1"/>
    <col min="32" max="32" width="5.44140625" bestFit="1" customWidth="1"/>
    <col min="33" max="33" width="7" bestFit="1" customWidth="1"/>
    <col min="34" max="34" width="5.44140625" bestFit="1" customWidth="1"/>
    <col min="35" max="35" width="5" bestFit="1" customWidth="1"/>
    <col min="36" max="36" width="6.44140625" bestFit="1" customWidth="1"/>
    <col min="37" max="37" width="6" bestFit="1" customWidth="1"/>
    <col min="38" max="39" width="6.44140625" bestFit="1" customWidth="1"/>
    <col min="40" max="44" width="7" bestFit="1" customWidth="1"/>
    <col min="45" max="46" width="6" bestFit="1" customWidth="1"/>
    <col min="47" max="47" width="5.44140625" bestFit="1" customWidth="1"/>
    <col min="48" max="48" width="6.44140625" bestFit="1" customWidth="1"/>
    <col min="49" max="49" width="6" bestFit="1" customWidth="1"/>
    <col min="50" max="50" width="7" bestFit="1" customWidth="1"/>
    <col min="51" max="51" width="6" bestFit="1" customWidth="1"/>
    <col min="52" max="52" width="7" bestFit="1" customWidth="1"/>
    <col min="53" max="54" width="6" bestFit="1" customWidth="1"/>
    <col min="55" max="55" width="6.44140625" bestFit="1" customWidth="1"/>
    <col min="56" max="56" width="6" bestFit="1" customWidth="1"/>
    <col min="57" max="57" width="7" bestFit="1" customWidth="1"/>
    <col min="58" max="58" width="8" bestFit="1" customWidth="1"/>
    <col min="59" max="143" width="5.109375" bestFit="1" customWidth="1"/>
    <col min="144" max="203" width="6.6640625" bestFit="1" customWidth="1"/>
    <col min="204" max="226" width="7.6640625" bestFit="1" customWidth="1"/>
    <col min="227" max="227" width="5.77734375" bestFit="1" customWidth="1"/>
    <col min="228" max="236" width="4.109375" bestFit="1" customWidth="1"/>
    <col min="237" max="310" width="5.109375" bestFit="1" customWidth="1"/>
    <col min="311" max="326" width="6.6640625" bestFit="1" customWidth="1"/>
    <col min="327" max="360" width="7.6640625" bestFit="1" customWidth="1"/>
    <col min="361" max="361" width="6.5546875" bestFit="1" customWidth="1"/>
    <col min="362" max="450" width="5.109375" bestFit="1" customWidth="1"/>
    <col min="451" max="510" width="6.6640625" bestFit="1" customWidth="1"/>
    <col min="511" max="526" width="7.6640625" bestFit="1" customWidth="1"/>
    <col min="527" max="527" width="5.6640625" bestFit="1" customWidth="1"/>
    <col min="528" max="575" width="5.109375" bestFit="1" customWidth="1"/>
    <col min="576" max="733" width="6.6640625" bestFit="1" customWidth="1"/>
    <col min="734" max="842" width="7.6640625" bestFit="1" customWidth="1"/>
    <col min="843" max="843" width="6.44140625" bestFit="1" customWidth="1"/>
    <col min="844" max="844" width="8.77734375" bestFit="1" customWidth="1"/>
    <col min="845" max="845" width="6.6640625" bestFit="1" customWidth="1"/>
    <col min="846" max="846" width="8.77734375" bestFit="1" customWidth="1"/>
    <col min="847" max="847" width="6.6640625" bestFit="1" customWidth="1"/>
    <col min="848" max="848" width="8.77734375" bestFit="1" customWidth="1"/>
    <col min="849" max="849" width="6.6640625" bestFit="1" customWidth="1"/>
    <col min="850" max="850" width="8.77734375" bestFit="1" customWidth="1"/>
    <col min="851" max="851" width="6.6640625" bestFit="1" customWidth="1"/>
    <col min="852" max="852" width="8.77734375" bestFit="1" customWidth="1"/>
    <col min="853" max="853" width="6.6640625" bestFit="1" customWidth="1"/>
    <col min="854" max="854" width="8.77734375" bestFit="1" customWidth="1"/>
    <col min="855" max="855" width="6.6640625" bestFit="1" customWidth="1"/>
    <col min="856" max="856" width="8.77734375" bestFit="1" customWidth="1"/>
    <col min="857" max="857" width="6.6640625" bestFit="1" customWidth="1"/>
    <col min="858" max="858" width="8.77734375" bestFit="1" customWidth="1"/>
    <col min="859" max="859" width="6.6640625" bestFit="1" customWidth="1"/>
    <col min="860" max="860" width="8.77734375" bestFit="1" customWidth="1"/>
    <col min="861" max="861" width="6.6640625" bestFit="1" customWidth="1"/>
    <col min="862" max="862" width="8.77734375" bestFit="1" customWidth="1"/>
    <col min="863" max="863" width="6.6640625" bestFit="1" customWidth="1"/>
    <col min="864" max="864" width="8.77734375" bestFit="1" customWidth="1"/>
    <col min="865" max="865" width="6.6640625" bestFit="1" customWidth="1"/>
    <col min="866" max="866" width="8.77734375" bestFit="1" customWidth="1"/>
    <col min="867" max="867" width="6.6640625" bestFit="1" customWidth="1"/>
    <col min="868" max="868" width="8.77734375" bestFit="1" customWidth="1"/>
    <col min="869" max="869" width="5" bestFit="1" customWidth="1"/>
    <col min="870" max="870" width="6.6640625" bestFit="1" customWidth="1"/>
    <col min="871" max="871" width="8.77734375" bestFit="1" customWidth="1"/>
    <col min="872" max="872" width="6.6640625" bestFit="1" customWidth="1"/>
    <col min="873" max="873" width="8.77734375" bestFit="1" customWidth="1"/>
    <col min="874" max="874" width="6.6640625" bestFit="1" customWidth="1"/>
    <col min="875" max="875" width="8.77734375" bestFit="1" customWidth="1"/>
    <col min="876" max="876" width="6.6640625" bestFit="1" customWidth="1"/>
    <col min="877" max="877" width="8.77734375" bestFit="1" customWidth="1"/>
    <col min="878" max="878" width="6.6640625" bestFit="1" customWidth="1"/>
    <col min="879" max="879" width="8.77734375" bestFit="1" customWidth="1"/>
    <col min="880" max="880" width="6.6640625" bestFit="1" customWidth="1"/>
    <col min="881" max="881" width="8.77734375" bestFit="1" customWidth="1"/>
    <col min="882" max="882" width="6.6640625" bestFit="1" customWidth="1"/>
    <col min="883" max="883" width="8.77734375" bestFit="1" customWidth="1"/>
    <col min="884" max="884" width="6.6640625" bestFit="1" customWidth="1"/>
    <col min="885" max="885" width="8.77734375" bestFit="1" customWidth="1"/>
    <col min="886" max="886" width="6.6640625" bestFit="1" customWidth="1"/>
    <col min="887" max="887" width="8.77734375" bestFit="1" customWidth="1"/>
    <col min="888" max="888" width="6.6640625" bestFit="1" customWidth="1"/>
    <col min="889" max="889" width="8.77734375" bestFit="1" customWidth="1"/>
    <col min="890" max="890" width="6.6640625" bestFit="1" customWidth="1"/>
    <col min="891" max="891" width="8.77734375" bestFit="1" customWidth="1"/>
    <col min="892" max="892" width="6.6640625" bestFit="1" customWidth="1"/>
    <col min="893" max="893" width="8.77734375" bestFit="1" customWidth="1"/>
    <col min="894" max="894" width="6.6640625" bestFit="1" customWidth="1"/>
    <col min="895" max="895" width="8.77734375" bestFit="1" customWidth="1"/>
    <col min="896" max="896" width="6.6640625" bestFit="1" customWidth="1"/>
    <col min="897" max="897" width="8.77734375" bestFit="1" customWidth="1"/>
    <col min="898" max="898" width="6.6640625" bestFit="1" customWidth="1"/>
    <col min="899" max="899" width="8.77734375" bestFit="1" customWidth="1"/>
    <col min="900" max="900" width="6.6640625" bestFit="1" customWidth="1"/>
    <col min="901" max="901" width="8.77734375" bestFit="1" customWidth="1"/>
    <col min="902" max="902" width="6.6640625" bestFit="1" customWidth="1"/>
    <col min="903" max="903" width="8.77734375" bestFit="1" customWidth="1"/>
    <col min="904" max="904" width="6.6640625" bestFit="1" customWidth="1"/>
    <col min="905" max="905" width="8.77734375" bestFit="1" customWidth="1"/>
    <col min="906" max="906" width="6.6640625" bestFit="1" customWidth="1"/>
    <col min="907" max="907" width="8.77734375" bestFit="1" customWidth="1"/>
    <col min="908" max="908" width="6.6640625" bestFit="1" customWidth="1"/>
    <col min="909" max="909" width="8.77734375" bestFit="1" customWidth="1"/>
    <col min="910" max="910" width="6.6640625" bestFit="1" customWidth="1"/>
    <col min="911" max="911" width="8.77734375" bestFit="1" customWidth="1"/>
    <col min="912" max="912" width="6.6640625" bestFit="1" customWidth="1"/>
    <col min="913" max="913" width="8.77734375" bestFit="1" customWidth="1"/>
    <col min="914" max="914" width="6.6640625" bestFit="1" customWidth="1"/>
    <col min="915" max="915" width="8.77734375" bestFit="1" customWidth="1"/>
    <col min="916" max="916" width="6.6640625" bestFit="1" customWidth="1"/>
    <col min="917" max="917" width="8.77734375" bestFit="1" customWidth="1"/>
    <col min="918" max="918" width="6.6640625" bestFit="1" customWidth="1"/>
    <col min="919" max="919" width="8.77734375" bestFit="1" customWidth="1"/>
    <col min="920" max="920" width="6.6640625" bestFit="1" customWidth="1"/>
    <col min="921" max="921" width="8.77734375" bestFit="1" customWidth="1"/>
    <col min="922" max="922" width="6.6640625" bestFit="1" customWidth="1"/>
    <col min="923" max="923" width="8.77734375" bestFit="1" customWidth="1"/>
    <col min="924" max="924" width="6.6640625" bestFit="1" customWidth="1"/>
    <col min="925" max="925" width="8.77734375" bestFit="1" customWidth="1"/>
    <col min="926" max="926" width="6.6640625" bestFit="1" customWidth="1"/>
    <col min="927" max="927" width="8.77734375" bestFit="1" customWidth="1"/>
    <col min="928" max="928" width="6.6640625" bestFit="1" customWidth="1"/>
    <col min="929" max="929" width="8.77734375" bestFit="1" customWidth="1"/>
    <col min="930" max="930" width="6.6640625" bestFit="1" customWidth="1"/>
    <col min="931" max="931" width="8.77734375" bestFit="1" customWidth="1"/>
    <col min="932" max="932" width="6.6640625" bestFit="1" customWidth="1"/>
    <col min="933" max="933" width="8.77734375" bestFit="1" customWidth="1"/>
    <col min="934" max="934" width="6.6640625" bestFit="1" customWidth="1"/>
    <col min="935" max="935" width="8.77734375" bestFit="1" customWidth="1"/>
    <col min="936" max="936" width="6.6640625" bestFit="1" customWidth="1"/>
    <col min="937" max="937" width="8.77734375" bestFit="1" customWidth="1"/>
    <col min="938" max="938" width="6.6640625" bestFit="1" customWidth="1"/>
    <col min="939" max="939" width="8.77734375" bestFit="1" customWidth="1"/>
    <col min="940" max="940" width="6.6640625" bestFit="1" customWidth="1"/>
    <col min="941" max="941" width="8.77734375" bestFit="1" customWidth="1"/>
    <col min="942" max="942" width="6.6640625" bestFit="1" customWidth="1"/>
    <col min="943" max="943" width="8.77734375" bestFit="1" customWidth="1"/>
    <col min="944" max="944" width="6.6640625" bestFit="1" customWidth="1"/>
    <col min="945" max="945" width="8.77734375" bestFit="1" customWidth="1"/>
    <col min="946" max="946" width="6.6640625" bestFit="1" customWidth="1"/>
    <col min="947" max="947" width="8.77734375" bestFit="1" customWidth="1"/>
    <col min="948" max="948" width="6.6640625" bestFit="1" customWidth="1"/>
    <col min="949" max="949" width="8.77734375" bestFit="1" customWidth="1"/>
    <col min="950" max="950" width="6.6640625" bestFit="1" customWidth="1"/>
    <col min="951" max="951" width="8.77734375" bestFit="1" customWidth="1"/>
    <col min="952" max="952" width="6.6640625" bestFit="1" customWidth="1"/>
    <col min="953" max="953" width="8.77734375" bestFit="1" customWidth="1"/>
    <col min="954" max="954" width="6.6640625" bestFit="1" customWidth="1"/>
    <col min="955" max="955" width="8.77734375" bestFit="1" customWidth="1"/>
    <col min="956" max="956" width="5" bestFit="1" customWidth="1"/>
    <col min="957" max="957" width="6.6640625" bestFit="1" customWidth="1"/>
    <col min="958" max="958" width="8.77734375" bestFit="1" customWidth="1"/>
    <col min="959" max="959" width="6.6640625" bestFit="1" customWidth="1"/>
    <col min="960" max="960" width="8.77734375" bestFit="1" customWidth="1"/>
    <col min="961" max="961" width="6.6640625" bestFit="1" customWidth="1"/>
    <col min="962" max="962" width="8.77734375" bestFit="1" customWidth="1"/>
    <col min="963" max="963" width="6.6640625" bestFit="1" customWidth="1"/>
    <col min="964" max="964" width="8.77734375" bestFit="1" customWidth="1"/>
    <col min="965" max="965" width="6.6640625" bestFit="1" customWidth="1"/>
    <col min="966" max="966" width="8.77734375" bestFit="1" customWidth="1"/>
    <col min="967" max="967" width="6.6640625" bestFit="1" customWidth="1"/>
    <col min="968" max="968" width="8.77734375" bestFit="1" customWidth="1"/>
    <col min="969" max="969" width="6.6640625" bestFit="1" customWidth="1"/>
    <col min="970" max="970" width="8.77734375" bestFit="1" customWidth="1"/>
    <col min="971" max="971" width="6.6640625" bestFit="1" customWidth="1"/>
    <col min="972" max="972" width="8.77734375" bestFit="1" customWidth="1"/>
    <col min="973" max="973" width="6.6640625" bestFit="1" customWidth="1"/>
    <col min="974" max="974" width="8.77734375" bestFit="1" customWidth="1"/>
    <col min="975" max="975" width="6.6640625" bestFit="1" customWidth="1"/>
    <col min="976" max="976" width="8.77734375" bestFit="1" customWidth="1"/>
    <col min="977" max="977" width="6.6640625" bestFit="1" customWidth="1"/>
    <col min="978" max="978" width="8.77734375" bestFit="1" customWidth="1"/>
    <col min="979" max="979" width="6.6640625" bestFit="1" customWidth="1"/>
    <col min="980" max="980" width="8.77734375" bestFit="1" customWidth="1"/>
    <col min="981" max="981" width="6.6640625" bestFit="1" customWidth="1"/>
    <col min="982" max="982" width="8.77734375" bestFit="1" customWidth="1"/>
    <col min="983" max="983" width="6.6640625" bestFit="1" customWidth="1"/>
    <col min="984" max="984" width="8.77734375" bestFit="1" customWidth="1"/>
    <col min="985" max="985" width="6.6640625" bestFit="1" customWidth="1"/>
    <col min="986" max="986" width="8.77734375" bestFit="1" customWidth="1"/>
    <col min="987" max="987" width="6.6640625" bestFit="1" customWidth="1"/>
    <col min="988" max="988" width="8.77734375" bestFit="1" customWidth="1"/>
    <col min="989" max="989" width="6.6640625" bestFit="1" customWidth="1"/>
    <col min="990" max="990" width="8.77734375" bestFit="1" customWidth="1"/>
    <col min="991" max="991" width="6.6640625" bestFit="1" customWidth="1"/>
    <col min="992" max="992" width="8.77734375" bestFit="1" customWidth="1"/>
    <col min="993" max="993" width="6.6640625" bestFit="1" customWidth="1"/>
    <col min="994" max="994" width="8.77734375" bestFit="1" customWidth="1"/>
    <col min="995" max="995" width="6.6640625" bestFit="1" customWidth="1"/>
    <col min="996" max="996" width="8.77734375" bestFit="1" customWidth="1"/>
    <col min="997" max="997" width="6.6640625" bestFit="1" customWidth="1"/>
    <col min="998" max="998" width="8.77734375" bestFit="1" customWidth="1"/>
    <col min="999" max="999" width="6.6640625" bestFit="1" customWidth="1"/>
    <col min="1000" max="1000" width="8.77734375" bestFit="1" customWidth="1"/>
    <col min="1001" max="1001" width="6.6640625" bestFit="1" customWidth="1"/>
    <col min="1002" max="1002" width="8.77734375" bestFit="1" customWidth="1"/>
    <col min="1003" max="1003" width="6.6640625" bestFit="1" customWidth="1"/>
    <col min="1004" max="1004" width="8.77734375" bestFit="1" customWidth="1"/>
    <col min="1005" max="1005" width="6.6640625" bestFit="1" customWidth="1"/>
    <col min="1006" max="1006" width="8.77734375" bestFit="1" customWidth="1"/>
    <col min="1007" max="1007" width="6.6640625" bestFit="1" customWidth="1"/>
    <col min="1008" max="1008" width="8.77734375" bestFit="1" customWidth="1"/>
    <col min="1009" max="1009" width="6.6640625" bestFit="1" customWidth="1"/>
    <col min="1010" max="1010" width="8.77734375" bestFit="1" customWidth="1"/>
    <col min="1011" max="1011" width="6.6640625" bestFit="1" customWidth="1"/>
    <col min="1012" max="1012" width="8.77734375" bestFit="1" customWidth="1"/>
    <col min="1013" max="1013" width="6.6640625" bestFit="1" customWidth="1"/>
    <col min="1014" max="1014" width="8.77734375" bestFit="1" customWidth="1"/>
    <col min="1015" max="1015" width="6.6640625" bestFit="1" customWidth="1"/>
    <col min="1016" max="1016" width="8.77734375" bestFit="1" customWidth="1"/>
    <col min="1017" max="1017" width="6.6640625" bestFit="1" customWidth="1"/>
    <col min="1018" max="1018" width="8.77734375" bestFit="1" customWidth="1"/>
    <col min="1019" max="1019" width="6.6640625" bestFit="1" customWidth="1"/>
    <col min="1020" max="1020" width="8.77734375" bestFit="1" customWidth="1"/>
    <col min="1021" max="1021" width="6.6640625" bestFit="1" customWidth="1"/>
    <col min="1022" max="1022" width="8.77734375" bestFit="1" customWidth="1"/>
    <col min="1023" max="1023" width="6.6640625" bestFit="1" customWidth="1"/>
    <col min="1024" max="1024" width="8.77734375" bestFit="1" customWidth="1"/>
    <col min="1025" max="1025" width="6.6640625" bestFit="1" customWidth="1"/>
    <col min="1026" max="1026" width="8.77734375" bestFit="1" customWidth="1"/>
    <col min="1027" max="1027" width="6.6640625" bestFit="1" customWidth="1"/>
    <col min="1028" max="1028" width="8.77734375" bestFit="1" customWidth="1"/>
    <col min="1029" max="1029" width="6.6640625" bestFit="1" customWidth="1"/>
    <col min="1030" max="1030" width="8.77734375" bestFit="1" customWidth="1"/>
    <col min="1031" max="1031" width="6.6640625" bestFit="1" customWidth="1"/>
    <col min="1032" max="1032" width="8.77734375" bestFit="1" customWidth="1"/>
    <col min="1033" max="1033" width="6.6640625" bestFit="1" customWidth="1"/>
    <col min="1034" max="1034" width="8.77734375" bestFit="1" customWidth="1"/>
    <col min="1035" max="1035" width="6.6640625" bestFit="1" customWidth="1"/>
    <col min="1036" max="1036" width="8.77734375" bestFit="1" customWidth="1"/>
    <col min="1037" max="1037" width="6.6640625" bestFit="1" customWidth="1"/>
    <col min="1038" max="1038" width="8.77734375" bestFit="1" customWidth="1"/>
    <col min="1039" max="1039" width="6.6640625" bestFit="1" customWidth="1"/>
    <col min="1040" max="1040" width="8.77734375" bestFit="1" customWidth="1"/>
    <col min="1041" max="1041" width="6.6640625" bestFit="1" customWidth="1"/>
    <col min="1042" max="1042" width="8.77734375" bestFit="1" customWidth="1"/>
    <col min="1043" max="1043" width="6.6640625" bestFit="1" customWidth="1"/>
    <col min="1044" max="1044" width="8.77734375" bestFit="1" customWidth="1"/>
    <col min="1045" max="1045" width="6.6640625" bestFit="1" customWidth="1"/>
    <col min="1046" max="1046" width="8.77734375" bestFit="1" customWidth="1"/>
    <col min="1047" max="1047" width="6.6640625" bestFit="1" customWidth="1"/>
    <col min="1048" max="1048" width="8.77734375" bestFit="1" customWidth="1"/>
    <col min="1049" max="1049" width="6.6640625" bestFit="1" customWidth="1"/>
    <col min="1050" max="1050" width="8.77734375" bestFit="1" customWidth="1"/>
    <col min="1051" max="1051" width="6.6640625" bestFit="1" customWidth="1"/>
    <col min="1052" max="1052" width="8.77734375" bestFit="1" customWidth="1"/>
    <col min="1053" max="1053" width="6.6640625" bestFit="1" customWidth="1"/>
    <col min="1054" max="1054" width="8.77734375" bestFit="1" customWidth="1"/>
    <col min="1055" max="1055" width="6.6640625" bestFit="1" customWidth="1"/>
    <col min="1056" max="1056" width="8.77734375" bestFit="1" customWidth="1"/>
    <col min="1057" max="1057" width="6.6640625" bestFit="1" customWidth="1"/>
    <col min="1058" max="1058" width="8.77734375" bestFit="1" customWidth="1"/>
    <col min="1059" max="1059" width="6.6640625" bestFit="1" customWidth="1"/>
    <col min="1060" max="1060" width="8.77734375" bestFit="1" customWidth="1"/>
    <col min="1061" max="1061" width="6.6640625" bestFit="1" customWidth="1"/>
    <col min="1062" max="1062" width="8.77734375" bestFit="1" customWidth="1"/>
    <col min="1063" max="1063" width="6.6640625" bestFit="1" customWidth="1"/>
    <col min="1064" max="1064" width="8.77734375" bestFit="1" customWidth="1"/>
    <col min="1065" max="1065" width="6.6640625" bestFit="1" customWidth="1"/>
    <col min="1066" max="1066" width="8.77734375" bestFit="1" customWidth="1"/>
    <col min="1067" max="1067" width="6.6640625" bestFit="1" customWidth="1"/>
    <col min="1068" max="1068" width="8.77734375" bestFit="1" customWidth="1"/>
    <col min="1069" max="1069" width="6.6640625" bestFit="1" customWidth="1"/>
    <col min="1070" max="1070" width="8.77734375" bestFit="1" customWidth="1"/>
    <col min="1071" max="1071" width="6.6640625" bestFit="1" customWidth="1"/>
    <col min="1072" max="1072" width="8.77734375" bestFit="1" customWidth="1"/>
    <col min="1073" max="1073" width="6.6640625" bestFit="1" customWidth="1"/>
    <col min="1074" max="1074" width="8.77734375" bestFit="1" customWidth="1"/>
    <col min="1075" max="1075" width="6.6640625" bestFit="1" customWidth="1"/>
    <col min="1076" max="1076" width="8.77734375" bestFit="1" customWidth="1"/>
    <col min="1077" max="1077" width="6.6640625" bestFit="1" customWidth="1"/>
    <col min="1078" max="1078" width="8.77734375" bestFit="1" customWidth="1"/>
    <col min="1079" max="1079" width="6.6640625" bestFit="1" customWidth="1"/>
    <col min="1080" max="1080" width="8.77734375" bestFit="1" customWidth="1"/>
    <col min="1081" max="1081" width="6.6640625" bestFit="1" customWidth="1"/>
    <col min="1082" max="1082" width="8.77734375" bestFit="1" customWidth="1"/>
    <col min="1083" max="1083" width="6.6640625" bestFit="1" customWidth="1"/>
    <col min="1084" max="1084" width="8.77734375" bestFit="1" customWidth="1"/>
    <col min="1085" max="1085" width="6.6640625" bestFit="1" customWidth="1"/>
    <col min="1086" max="1086" width="8.77734375" bestFit="1" customWidth="1"/>
    <col min="1087" max="1087" width="6.6640625" bestFit="1" customWidth="1"/>
    <col min="1088" max="1088" width="8.77734375" bestFit="1" customWidth="1"/>
    <col min="1089" max="1089" width="6.6640625" bestFit="1" customWidth="1"/>
    <col min="1090" max="1090" width="8.77734375" bestFit="1" customWidth="1"/>
    <col min="1091" max="1091" width="6.6640625" bestFit="1" customWidth="1"/>
    <col min="1092" max="1092" width="8.77734375" bestFit="1" customWidth="1"/>
    <col min="1093" max="1093" width="6.6640625" bestFit="1" customWidth="1"/>
    <col min="1094" max="1094" width="8.77734375" bestFit="1" customWidth="1"/>
    <col min="1095" max="1095" width="6.6640625" bestFit="1" customWidth="1"/>
    <col min="1096" max="1096" width="8.77734375" bestFit="1" customWidth="1"/>
    <col min="1097" max="1097" width="6.6640625" bestFit="1" customWidth="1"/>
    <col min="1098" max="1098" width="8.77734375" bestFit="1" customWidth="1"/>
    <col min="1099" max="1099" width="6.6640625" bestFit="1" customWidth="1"/>
    <col min="1100" max="1100" width="8.77734375" bestFit="1" customWidth="1"/>
    <col min="1101" max="1101" width="6.6640625" bestFit="1" customWidth="1"/>
    <col min="1102" max="1102" width="8.77734375" bestFit="1" customWidth="1"/>
    <col min="1103" max="1103" width="6.6640625" bestFit="1" customWidth="1"/>
    <col min="1104" max="1104" width="8.77734375" bestFit="1" customWidth="1"/>
    <col min="1105" max="1105" width="6.6640625" bestFit="1" customWidth="1"/>
    <col min="1106" max="1106" width="8.77734375" bestFit="1" customWidth="1"/>
    <col min="1107" max="1107" width="6.6640625" bestFit="1" customWidth="1"/>
    <col min="1108" max="1108" width="8.77734375" bestFit="1" customWidth="1"/>
    <col min="1109" max="1109" width="6.6640625" bestFit="1" customWidth="1"/>
    <col min="1110" max="1110" width="8.77734375" bestFit="1" customWidth="1"/>
    <col min="1111" max="1111" width="6.6640625" bestFit="1" customWidth="1"/>
    <col min="1112" max="1112" width="8.77734375" bestFit="1" customWidth="1"/>
    <col min="1113" max="1113" width="6.6640625" bestFit="1" customWidth="1"/>
    <col min="1114" max="1114" width="8.77734375" bestFit="1" customWidth="1"/>
    <col min="1115" max="1115" width="6.6640625" bestFit="1" customWidth="1"/>
    <col min="1116" max="1116" width="8.77734375" bestFit="1" customWidth="1"/>
    <col min="1117" max="1117" width="6.6640625" bestFit="1" customWidth="1"/>
    <col min="1118" max="1118" width="8.77734375" bestFit="1" customWidth="1"/>
    <col min="1119" max="1119" width="6.6640625" bestFit="1" customWidth="1"/>
    <col min="1120" max="1120" width="8.77734375" bestFit="1" customWidth="1"/>
    <col min="1121" max="1121" width="6.6640625" bestFit="1" customWidth="1"/>
    <col min="1122" max="1122" width="8.77734375" bestFit="1" customWidth="1"/>
    <col min="1123" max="1123" width="6.6640625" bestFit="1" customWidth="1"/>
    <col min="1124" max="1124" width="8.77734375" bestFit="1" customWidth="1"/>
    <col min="1125" max="1125" width="6.6640625" bestFit="1" customWidth="1"/>
    <col min="1126" max="1126" width="8.77734375" bestFit="1" customWidth="1"/>
    <col min="1127" max="1127" width="6.6640625" bestFit="1" customWidth="1"/>
    <col min="1128" max="1128" width="8.77734375" bestFit="1" customWidth="1"/>
    <col min="1129" max="1129" width="6.6640625" bestFit="1" customWidth="1"/>
    <col min="1130" max="1130" width="8.77734375" bestFit="1" customWidth="1"/>
    <col min="1131" max="1131" width="6.6640625" bestFit="1" customWidth="1"/>
    <col min="1132" max="1132" width="8.77734375" bestFit="1" customWidth="1"/>
    <col min="1133" max="1133" width="6.6640625" bestFit="1" customWidth="1"/>
    <col min="1134" max="1134" width="8.77734375" bestFit="1" customWidth="1"/>
    <col min="1135" max="1135" width="6.6640625" bestFit="1" customWidth="1"/>
    <col min="1136" max="1136" width="8.77734375" bestFit="1" customWidth="1"/>
    <col min="1137" max="1137" width="6.6640625" bestFit="1" customWidth="1"/>
    <col min="1138" max="1138" width="8.77734375" bestFit="1" customWidth="1"/>
    <col min="1139" max="1139" width="6.6640625" bestFit="1" customWidth="1"/>
    <col min="1140" max="1140" width="8.77734375" bestFit="1" customWidth="1"/>
    <col min="1141" max="1141" width="6.6640625" bestFit="1" customWidth="1"/>
    <col min="1142" max="1142" width="8.77734375" bestFit="1" customWidth="1"/>
    <col min="1143" max="1143" width="6.6640625" bestFit="1" customWidth="1"/>
    <col min="1144" max="1144" width="8.77734375" bestFit="1" customWidth="1"/>
    <col min="1145" max="1145" width="6.6640625" bestFit="1" customWidth="1"/>
    <col min="1146" max="1146" width="8.77734375" bestFit="1" customWidth="1"/>
    <col min="1147" max="1147" width="6.6640625" bestFit="1" customWidth="1"/>
    <col min="1148" max="1148" width="8.77734375" bestFit="1" customWidth="1"/>
    <col min="1149" max="1149" width="6.6640625" bestFit="1" customWidth="1"/>
    <col min="1150" max="1150" width="8.77734375" bestFit="1" customWidth="1"/>
    <col min="1151" max="1151" width="6.6640625" bestFit="1" customWidth="1"/>
    <col min="1152" max="1152" width="8.77734375" bestFit="1" customWidth="1"/>
    <col min="1153" max="1153" width="6.6640625" bestFit="1" customWidth="1"/>
    <col min="1154" max="1154" width="8.77734375" bestFit="1" customWidth="1"/>
    <col min="1155" max="1155" width="6.6640625" bestFit="1" customWidth="1"/>
    <col min="1156" max="1156" width="8.77734375" bestFit="1" customWidth="1"/>
    <col min="1157" max="1157" width="6.6640625" bestFit="1" customWidth="1"/>
    <col min="1158" max="1158" width="8.77734375" bestFit="1" customWidth="1"/>
    <col min="1159" max="1159" width="6.6640625" bestFit="1" customWidth="1"/>
    <col min="1160" max="1160" width="8.77734375" bestFit="1" customWidth="1"/>
    <col min="1161" max="1161" width="6.6640625" bestFit="1" customWidth="1"/>
    <col min="1162" max="1162" width="8.77734375" bestFit="1" customWidth="1"/>
    <col min="1163" max="1163" width="6.6640625" bestFit="1" customWidth="1"/>
    <col min="1164" max="1164" width="8.77734375" bestFit="1" customWidth="1"/>
    <col min="1165" max="1165" width="6.6640625" bestFit="1" customWidth="1"/>
    <col min="1166" max="1166" width="8.77734375" bestFit="1" customWidth="1"/>
    <col min="1167" max="1167" width="6.6640625" bestFit="1" customWidth="1"/>
    <col min="1168" max="1168" width="8.77734375" bestFit="1" customWidth="1"/>
    <col min="1169" max="1169" width="6.6640625" bestFit="1" customWidth="1"/>
    <col min="1170" max="1170" width="8.77734375" bestFit="1" customWidth="1"/>
    <col min="1171" max="1171" width="6.6640625" bestFit="1" customWidth="1"/>
    <col min="1172" max="1172" width="8.77734375" bestFit="1" customWidth="1"/>
    <col min="1173" max="1173" width="6.6640625" bestFit="1" customWidth="1"/>
    <col min="1174" max="1174" width="8.77734375" bestFit="1" customWidth="1"/>
    <col min="1175" max="1175" width="6.6640625" bestFit="1" customWidth="1"/>
    <col min="1176" max="1176" width="8.77734375" bestFit="1" customWidth="1"/>
    <col min="1177" max="1177" width="6.6640625" bestFit="1" customWidth="1"/>
    <col min="1178" max="1178" width="8.77734375" bestFit="1" customWidth="1"/>
    <col min="1179" max="1179" width="6.6640625" bestFit="1" customWidth="1"/>
    <col min="1180" max="1180" width="8.77734375" bestFit="1" customWidth="1"/>
    <col min="1181" max="1181" width="6.6640625" bestFit="1" customWidth="1"/>
    <col min="1182" max="1182" width="8.77734375" bestFit="1" customWidth="1"/>
    <col min="1183" max="1183" width="6.6640625" bestFit="1" customWidth="1"/>
    <col min="1184" max="1184" width="8.77734375" bestFit="1" customWidth="1"/>
    <col min="1185" max="1185" width="6.6640625" bestFit="1" customWidth="1"/>
    <col min="1186" max="1186" width="8.77734375" bestFit="1" customWidth="1"/>
    <col min="1187" max="1187" width="6.6640625" bestFit="1" customWidth="1"/>
    <col min="1188" max="1188" width="8.77734375" bestFit="1" customWidth="1"/>
    <col min="1189" max="1189" width="6.6640625" bestFit="1" customWidth="1"/>
    <col min="1190" max="1190" width="8.77734375" bestFit="1" customWidth="1"/>
    <col min="1191" max="1191" width="6.6640625" bestFit="1" customWidth="1"/>
    <col min="1192" max="1192" width="8.77734375" bestFit="1" customWidth="1"/>
    <col min="1193" max="1193" width="6.6640625" bestFit="1" customWidth="1"/>
    <col min="1194" max="1194" width="8.77734375" bestFit="1" customWidth="1"/>
    <col min="1195" max="1195" width="6.6640625" bestFit="1" customWidth="1"/>
    <col min="1196" max="1196" width="8.77734375" bestFit="1" customWidth="1"/>
    <col min="1197" max="1197" width="6.6640625" bestFit="1" customWidth="1"/>
    <col min="1198" max="1198" width="8.77734375" bestFit="1" customWidth="1"/>
    <col min="1199" max="1199" width="6.6640625" bestFit="1" customWidth="1"/>
    <col min="1200" max="1200" width="8.77734375" bestFit="1" customWidth="1"/>
    <col min="1201" max="1201" width="6.6640625" bestFit="1" customWidth="1"/>
    <col min="1202" max="1202" width="8.77734375" bestFit="1" customWidth="1"/>
    <col min="1203" max="1203" width="6.6640625" bestFit="1" customWidth="1"/>
    <col min="1204" max="1204" width="8.77734375" bestFit="1" customWidth="1"/>
    <col min="1205" max="1205" width="6.6640625" bestFit="1" customWidth="1"/>
    <col min="1206" max="1206" width="8.77734375" bestFit="1" customWidth="1"/>
    <col min="1207" max="1207" width="6.6640625" bestFit="1" customWidth="1"/>
    <col min="1208" max="1208" width="8.77734375" bestFit="1" customWidth="1"/>
    <col min="1209" max="1209" width="6.6640625" bestFit="1" customWidth="1"/>
    <col min="1210" max="1210" width="8.77734375" bestFit="1" customWidth="1"/>
    <col min="1211" max="1211" width="6.6640625" bestFit="1" customWidth="1"/>
    <col min="1212" max="1212" width="8.77734375" bestFit="1" customWidth="1"/>
    <col min="1213" max="1213" width="6.6640625" bestFit="1" customWidth="1"/>
    <col min="1214" max="1214" width="8.77734375" bestFit="1" customWidth="1"/>
    <col min="1215" max="1215" width="6.6640625" bestFit="1" customWidth="1"/>
    <col min="1216" max="1216" width="8.77734375" bestFit="1" customWidth="1"/>
    <col min="1217" max="1217" width="6.6640625" bestFit="1" customWidth="1"/>
    <col min="1218" max="1218" width="8.77734375" bestFit="1" customWidth="1"/>
    <col min="1219" max="1219" width="6.6640625" bestFit="1" customWidth="1"/>
    <col min="1220" max="1220" width="8.77734375" bestFit="1" customWidth="1"/>
    <col min="1221" max="1221" width="6.6640625" bestFit="1" customWidth="1"/>
    <col min="1222" max="1222" width="8.77734375" bestFit="1" customWidth="1"/>
    <col min="1223" max="1223" width="6.6640625" bestFit="1" customWidth="1"/>
    <col min="1224" max="1224" width="8.77734375" bestFit="1" customWidth="1"/>
    <col min="1225" max="1225" width="6.6640625" bestFit="1" customWidth="1"/>
    <col min="1226" max="1226" width="8.77734375" bestFit="1" customWidth="1"/>
    <col min="1227" max="1227" width="6.6640625" bestFit="1" customWidth="1"/>
    <col min="1228" max="1228" width="8.77734375" bestFit="1" customWidth="1"/>
    <col min="1229" max="1229" width="6.6640625" bestFit="1" customWidth="1"/>
    <col min="1230" max="1230" width="8.77734375" bestFit="1" customWidth="1"/>
    <col min="1231" max="1231" width="6.6640625" bestFit="1" customWidth="1"/>
    <col min="1232" max="1232" width="8.77734375" bestFit="1" customWidth="1"/>
    <col min="1233" max="1233" width="6.6640625" bestFit="1" customWidth="1"/>
    <col min="1234" max="1234" width="9.77734375" bestFit="1" customWidth="1"/>
    <col min="1235" max="1235" width="7.6640625" bestFit="1" customWidth="1"/>
    <col min="1236" max="1236" width="9.77734375" bestFit="1" customWidth="1"/>
    <col min="1237" max="1237" width="7.6640625" bestFit="1" customWidth="1"/>
    <col min="1238" max="1238" width="9.77734375" bestFit="1" customWidth="1"/>
    <col min="1239" max="1239" width="7.6640625" bestFit="1" customWidth="1"/>
    <col min="1240" max="1240" width="9.77734375" bestFit="1" customWidth="1"/>
    <col min="1241" max="1241" width="7.6640625" bestFit="1" customWidth="1"/>
    <col min="1242" max="1242" width="9.77734375" bestFit="1" customWidth="1"/>
    <col min="1243" max="1243" width="7.6640625" bestFit="1" customWidth="1"/>
    <col min="1244" max="1244" width="9.77734375" bestFit="1" customWidth="1"/>
    <col min="1245" max="1245" width="7.6640625" bestFit="1" customWidth="1"/>
    <col min="1246" max="1246" width="9.77734375" bestFit="1" customWidth="1"/>
    <col min="1247" max="1247" width="7.6640625" bestFit="1" customWidth="1"/>
    <col min="1248" max="1248" width="9.77734375" bestFit="1" customWidth="1"/>
    <col min="1249" max="1249" width="7.6640625" bestFit="1" customWidth="1"/>
    <col min="1250" max="1250" width="9.77734375" bestFit="1" customWidth="1"/>
    <col min="1251" max="1251" width="7.6640625" bestFit="1" customWidth="1"/>
    <col min="1252" max="1252" width="9.77734375" bestFit="1" customWidth="1"/>
    <col min="1253" max="1253" width="7.6640625" bestFit="1" customWidth="1"/>
    <col min="1254" max="1254" width="9.77734375" bestFit="1" customWidth="1"/>
    <col min="1255" max="1255" width="7.6640625" bestFit="1" customWidth="1"/>
    <col min="1256" max="1256" width="9.77734375" bestFit="1" customWidth="1"/>
    <col min="1257" max="1257" width="7.6640625" bestFit="1" customWidth="1"/>
    <col min="1258" max="1258" width="9.77734375" bestFit="1" customWidth="1"/>
    <col min="1259" max="1259" width="7.6640625" bestFit="1" customWidth="1"/>
    <col min="1260" max="1260" width="9.77734375" bestFit="1" customWidth="1"/>
    <col min="1261" max="1261" width="7.6640625" bestFit="1" customWidth="1"/>
    <col min="1262" max="1262" width="9.77734375" bestFit="1" customWidth="1"/>
    <col min="1263" max="1263" width="7.6640625" bestFit="1" customWidth="1"/>
    <col min="1264" max="1264" width="9.77734375" bestFit="1" customWidth="1"/>
    <col min="1265" max="1265" width="7.6640625" bestFit="1" customWidth="1"/>
    <col min="1266" max="1266" width="9.77734375" bestFit="1" customWidth="1"/>
    <col min="1267" max="1267" width="7.6640625" bestFit="1" customWidth="1"/>
    <col min="1268" max="1268" width="9.77734375" bestFit="1" customWidth="1"/>
    <col min="1269" max="1269" width="7.6640625" bestFit="1" customWidth="1"/>
    <col min="1270" max="1270" width="9.77734375" bestFit="1" customWidth="1"/>
    <col min="1271" max="1271" width="7.6640625" bestFit="1" customWidth="1"/>
    <col min="1272" max="1272" width="9.77734375" bestFit="1" customWidth="1"/>
    <col min="1273" max="1273" width="7.6640625" bestFit="1" customWidth="1"/>
    <col min="1274" max="1274" width="9.77734375" bestFit="1" customWidth="1"/>
    <col min="1275" max="1275" width="7.6640625" bestFit="1" customWidth="1"/>
    <col min="1276" max="1276" width="9.77734375" bestFit="1" customWidth="1"/>
    <col min="1277" max="1277" width="7.6640625" bestFit="1" customWidth="1"/>
    <col min="1278" max="1278" width="9.77734375" bestFit="1" customWidth="1"/>
    <col min="1279" max="1279" width="7.6640625" bestFit="1" customWidth="1"/>
    <col min="1280" max="1280" width="9.77734375" bestFit="1" customWidth="1"/>
    <col min="1281" max="1281" width="7.6640625" bestFit="1" customWidth="1"/>
    <col min="1282" max="1282" width="9.77734375" bestFit="1" customWidth="1"/>
    <col min="1283" max="1283" width="7.6640625" bestFit="1" customWidth="1"/>
    <col min="1284" max="1284" width="9.77734375" bestFit="1" customWidth="1"/>
    <col min="1285" max="1285" width="7.6640625" bestFit="1" customWidth="1"/>
    <col min="1286" max="1286" width="9.77734375" bestFit="1" customWidth="1"/>
    <col min="1287" max="1287" width="7.6640625" bestFit="1" customWidth="1"/>
    <col min="1288" max="1288" width="9.77734375" bestFit="1" customWidth="1"/>
    <col min="1289" max="1289" width="7.6640625" bestFit="1" customWidth="1"/>
    <col min="1290" max="1290" width="9.77734375" bestFit="1" customWidth="1"/>
    <col min="1291" max="1291" width="7.6640625" bestFit="1" customWidth="1"/>
    <col min="1292" max="1292" width="9.77734375" bestFit="1" customWidth="1"/>
    <col min="1293" max="1293" width="7.6640625" bestFit="1" customWidth="1"/>
    <col min="1294" max="1294" width="9.77734375" bestFit="1" customWidth="1"/>
    <col min="1295" max="1295" width="7.6640625" bestFit="1" customWidth="1"/>
    <col min="1296" max="1296" width="9.77734375" bestFit="1" customWidth="1"/>
    <col min="1297" max="1297" width="7.6640625" bestFit="1" customWidth="1"/>
    <col min="1298" max="1298" width="9.77734375" bestFit="1" customWidth="1"/>
    <col min="1299" max="1299" width="7.6640625" bestFit="1" customWidth="1"/>
    <col min="1300" max="1300" width="9.77734375" bestFit="1" customWidth="1"/>
    <col min="1301" max="1301" width="7.6640625" bestFit="1" customWidth="1"/>
    <col min="1302" max="1302" width="9.77734375" bestFit="1" customWidth="1"/>
    <col min="1303" max="1303" width="7.6640625" bestFit="1" customWidth="1"/>
    <col min="1304" max="1304" width="9.77734375" bestFit="1" customWidth="1"/>
    <col min="1305" max="1305" width="7.6640625" bestFit="1" customWidth="1"/>
    <col min="1306" max="1306" width="9.77734375" bestFit="1" customWidth="1"/>
    <col min="1307" max="1307" width="7.6640625" bestFit="1" customWidth="1"/>
    <col min="1308" max="1308" width="9.77734375" bestFit="1" customWidth="1"/>
    <col min="1309" max="1309" width="7.6640625" bestFit="1" customWidth="1"/>
    <col min="1310" max="1310" width="9.77734375" bestFit="1" customWidth="1"/>
    <col min="1311" max="1311" width="7.6640625" bestFit="1" customWidth="1"/>
    <col min="1312" max="1312" width="9.77734375" bestFit="1" customWidth="1"/>
    <col min="1313" max="1313" width="7.6640625" bestFit="1" customWidth="1"/>
    <col min="1314" max="1314" width="9.77734375" bestFit="1" customWidth="1"/>
    <col min="1315" max="1315" width="7.6640625" bestFit="1" customWidth="1"/>
    <col min="1316" max="1316" width="9.77734375" bestFit="1" customWidth="1"/>
    <col min="1317" max="1317" width="7.6640625" bestFit="1" customWidth="1"/>
    <col min="1318" max="1318" width="9.77734375" bestFit="1" customWidth="1"/>
    <col min="1319" max="1319" width="7.6640625" bestFit="1" customWidth="1"/>
    <col min="1320" max="1320" width="9.77734375" bestFit="1" customWidth="1"/>
    <col min="1321" max="1321" width="7.6640625" bestFit="1" customWidth="1"/>
    <col min="1322" max="1322" width="9.77734375" bestFit="1" customWidth="1"/>
    <col min="1323" max="1323" width="7.6640625" bestFit="1" customWidth="1"/>
    <col min="1324" max="1324" width="9.77734375" bestFit="1" customWidth="1"/>
    <col min="1325" max="1325" width="7.6640625" bestFit="1" customWidth="1"/>
    <col min="1326" max="1326" width="9.77734375" bestFit="1" customWidth="1"/>
    <col min="1327" max="1327" width="7.6640625" bestFit="1" customWidth="1"/>
    <col min="1328" max="1328" width="9.77734375" bestFit="1" customWidth="1"/>
    <col min="1329" max="1329" width="7.6640625" bestFit="1" customWidth="1"/>
    <col min="1330" max="1330" width="9.77734375" bestFit="1" customWidth="1"/>
    <col min="1331" max="1331" width="7.6640625" bestFit="1" customWidth="1"/>
    <col min="1332" max="1332" width="9.77734375" bestFit="1" customWidth="1"/>
    <col min="1333" max="1333" width="7.6640625" bestFit="1" customWidth="1"/>
    <col min="1334" max="1334" width="9.77734375" bestFit="1" customWidth="1"/>
    <col min="1335" max="1335" width="7.6640625" bestFit="1" customWidth="1"/>
    <col min="1336" max="1336" width="9.77734375" bestFit="1" customWidth="1"/>
    <col min="1337" max="1337" width="7.6640625" bestFit="1" customWidth="1"/>
    <col min="1338" max="1338" width="9.77734375" bestFit="1" customWidth="1"/>
    <col min="1339" max="1339" width="7.6640625" bestFit="1" customWidth="1"/>
    <col min="1340" max="1340" width="9.77734375" bestFit="1" customWidth="1"/>
    <col min="1341" max="1341" width="7.6640625" bestFit="1" customWidth="1"/>
    <col min="1342" max="1342" width="9.77734375" bestFit="1" customWidth="1"/>
    <col min="1343" max="1343" width="7.6640625" bestFit="1" customWidth="1"/>
    <col min="1344" max="1344" width="9.77734375" bestFit="1" customWidth="1"/>
    <col min="1345" max="1345" width="7.6640625" bestFit="1" customWidth="1"/>
    <col min="1346" max="1346" width="9.77734375" bestFit="1" customWidth="1"/>
    <col min="1347" max="1347" width="7.6640625" bestFit="1" customWidth="1"/>
    <col min="1348" max="1348" width="9.77734375" bestFit="1" customWidth="1"/>
    <col min="1349" max="1349" width="7.6640625" bestFit="1" customWidth="1"/>
    <col min="1350" max="1350" width="9.77734375" bestFit="1" customWidth="1"/>
    <col min="1351" max="1351" width="7.6640625" bestFit="1" customWidth="1"/>
    <col min="1352" max="1352" width="9.77734375" bestFit="1" customWidth="1"/>
    <col min="1353" max="1353" width="7.6640625" bestFit="1" customWidth="1"/>
    <col min="1354" max="1354" width="9.77734375" bestFit="1" customWidth="1"/>
    <col min="1355" max="1355" width="7.6640625" bestFit="1" customWidth="1"/>
    <col min="1356" max="1356" width="9.77734375" bestFit="1" customWidth="1"/>
    <col min="1357" max="1357" width="7.6640625" bestFit="1" customWidth="1"/>
    <col min="1358" max="1358" width="9.77734375" bestFit="1" customWidth="1"/>
    <col min="1359" max="1359" width="7.6640625" bestFit="1" customWidth="1"/>
    <col min="1360" max="1360" width="9.77734375" bestFit="1" customWidth="1"/>
    <col min="1361" max="1361" width="7.6640625" bestFit="1" customWidth="1"/>
    <col min="1362" max="1362" width="9.77734375" bestFit="1" customWidth="1"/>
    <col min="1363" max="1363" width="7.6640625" bestFit="1" customWidth="1"/>
    <col min="1364" max="1364" width="9.77734375" bestFit="1" customWidth="1"/>
    <col min="1365" max="1365" width="7.6640625" bestFit="1" customWidth="1"/>
    <col min="1366" max="1366" width="9.77734375" bestFit="1" customWidth="1"/>
    <col min="1367" max="1367" width="7.6640625" bestFit="1" customWidth="1"/>
    <col min="1368" max="1368" width="9.77734375" bestFit="1" customWidth="1"/>
    <col min="1369" max="1369" width="7.6640625" bestFit="1" customWidth="1"/>
    <col min="1370" max="1370" width="9.77734375" bestFit="1" customWidth="1"/>
    <col min="1371" max="1371" width="7.6640625" bestFit="1" customWidth="1"/>
    <col min="1372" max="1372" width="9.77734375" bestFit="1" customWidth="1"/>
    <col min="1373" max="1373" width="7.6640625" bestFit="1" customWidth="1"/>
    <col min="1374" max="1374" width="9.77734375" bestFit="1" customWidth="1"/>
    <col min="1375" max="1375" width="7.6640625" bestFit="1" customWidth="1"/>
    <col min="1376" max="1376" width="9.77734375" bestFit="1" customWidth="1"/>
    <col min="1377" max="1377" width="7.6640625" bestFit="1" customWidth="1"/>
    <col min="1378" max="1378" width="9.77734375" bestFit="1" customWidth="1"/>
    <col min="1379" max="1379" width="7.6640625" bestFit="1" customWidth="1"/>
    <col min="1380" max="1380" width="9.77734375" bestFit="1" customWidth="1"/>
    <col min="1381" max="1381" width="7.6640625" bestFit="1" customWidth="1"/>
    <col min="1382" max="1382" width="9.77734375" bestFit="1" customWidth="1"/>
    <col min="1383" max="1383" width="7.6640625" bestFit="1" customWidth="1"/>
    <col min="1384" max="1384" width="9.77734375" bestFit="1" customWidth="1"/>
    <col min="1385" max="1385" width="7.6640625" bestFit="1" customWidth="1"/>
    <col min="1386" max="1386" width="9.77734375" bestFit="1" customWidth="1"/>
    <col min="1387" max="1387" width="7.6640625" bestFit="1" customWidth="1"/>
    <col min="1388" max="1388" width="9.77734375" bestFit="1" customWidth="1"/>
    <col min="1389" max="1389" width="7.6640625" bestFit="1" customWidth="1"/>
    <col min="1390" max="1390" width="9.77734375" bestFit="1" customWidth="1"/>
    <col min="1391" max="1391" width="7.6640625" bestFit="1" customWidth="1"/>
    <col min="1392" max="1392" width="9.77734375" bestFit="1" customWidth="1"/>
    <col min="1393" max="1393" width="7.6640625" bestFit="1" customWidth="1"/>
    <col min="1394" max="1394" width="9.77734375" bestFit="1" customWidth="1"/>
    <col min="1395" max="1395" width="7.6640625" bestFit="1" customWidth="1"/>
    <col min="1396" max="1396" width="9.77734375" bestFit="1" customWidth="1"/>
    <col min="1397" max="1397" width="7.6640625" bestFit="1" customWidth="1"/>
    <col min="1398" max="1398" width="9.77734375" bestFit="1" customWidth="1"/>
    <col min="1399" max="1399" width="7.6640625" bestFit="1" customWidth="1"/>
    <col min="1400" max="1400" width="9.77734375" bestFit="1" customWidth="1"/>
    <col min="1401" max="1401" width="7.6640625" bestFit="1" customWidth="1"/>
    <col min="1402" max="1402" width="9.77734375" bestFit="1" customWidth="1"/>
    <col min="1403" max="1403" width="7.6640625" bestFit="1" customWidth="1"/>
    <col min="1404" max="1404" width="9.77734375" bestFit="1" customWidth="1"/>
    <col min="1405" max="1405" width="7.6640625" bestFit="1" customWidth="1"/>
    <col min="1406" max="1406" width="9.77734375" bestFit="1" customWidth="1"/>
    <col min="1407" max="1407" width="7.6640625" bestFit="1" customWidth="1"/>
    <col min="1408" max="1408" width="9.77734375" bestFit="1" customWidth="1"/>
    <col min="1409" max="1409" width="7.6640625" bestFit="1" customWidth="1"/>
    <col min="1410" max="1410" width="9.77734375" bestFit="1" customWidth="1"/>
    <col min="1411" max="1411" width="7.6640625" bestFit="1" customWidth="1"/>
    <col min="1412" max="1412" width="9.77734375" bestFit="1" customWidth="1"/>
    <col min="1413" max="1413" width="7.6640625" bestFit="1" customWidth="1"/>
    <col min="1414" max="1414" width="9.77734375" bestFit="1" customWidth="1"/>
    <col min="1415" max="1415" width="7.6640625" bestFit="1" customWidth="1"/>
    <col min="1416" max="1416" width="9.77734375" bestFit="1" customWidth="1"/>
    <col min="1417" max="1417" width="7.6640625" bestFit="1" customWidth="1"/>
    <col min="1418" max="1418" width="9.77734375" bestFit="1" customWidth="1"/>
    <col min="1419" max="1419" width="7.6640625" bestFit="1" customWidth="1"/>
    <col min="1420" max="1420" width="9.77734375" bestFit="1" customWidth="1"/>
    <col min="1421" max="1421" width="7.6640625" bestFit="1" customWidth="1"/>
    <col min="1422" max="1422" width="9.77734375" bestFit="1" customWidth="1"/>
    <col min="1423" max="1423" width="7.6640625" bestFit="1" customWidth="1"/>
    <col min="1424" max="1424" width="9.77734375" bestFit="1" customWidth="1"/>
    <col min="1425" max="1425" width="7.6640625" bestFit="1" customWidth="1"/>
    <col min="1426" max="1426" width="9.77734375" bestFit="1" customWidth="1"/>
    <col min="1427" max="1427" width="7.6640625" bestFit="1" customWidth="1"/>
    <col min="1428" max="1428" width="9.77734375" bestFit="1" customWidth="1"/>
    <col min="1429" max="1429" width="7.6640625" bestFit="1" customWidth="1"/>
    <col min="1430" max="1430" width="9.77734375" bestFit="1" customWidth="1"/>
    <col min="1431" max="1431" width="7.6640625" bestFit="1" customWidth="1"/>
    <col min="1432" max="1432" width="9.77734375" bestFit="1" customWidth="1"/>
    <col min="1433" max="1433" width="7.6640625" bestFit="1" customWidth="1"/>
    <col min="1434" max="1434" width="9.77734375" bestFit="1" customWidth="1"/>
    <col min="1435" max="1435" width="7.6640625" bestFit="1" customWidth="1"/>
    <col min="1436" max="1436" width="9.77734375" bestFit="1" customWidth="1"/>
    <col min="1437" max="1437" width="7.6640625" bestFit="1" customWidth="1"/>
    <col min="1438" max="1438" width="9.77734375" bestFit="1" customWidth="1"/>
    <col min="1439" max="1439" width="7.6640625" bestFit="1" customWidth="1"/>
    <col min="1440" max="1440" width="9.77734375" bestFit="1" customWidth="1"/>
    <col min="1441" max="1441" width="7.6640625" bestFit="1" customWidth="1"/>
    <col min="1442" max="1442" width="9.77734375" bestFit="1" customWidth="1"/>
    <col min="1443" max="1443" width="7.6640625" bestFit="1" customWidth="1"/>
    <col min="1444" max="1444" width="9.77734375" bestFit="1" customWidth="1"/>
    <col min="1445" max="1445" width="7.6640625" bestFit="1" customWidth="1"/>
    <col min="1446" max="1446" width="9.77734375" bestFit="1" customWidth="1"/>
    <col min="1447" max="1447" width="7.6640625" bestFit="1" customWidth="1"/>
    <col min="1448" max="1448" width="9.77734375" bestFit="1" customWidth="1"/>
    <col min="1449" max="1449" width="7.6640625" bestFit="1" customWidth="1"/>
    <col min="1450" max="1450" width="9.77734375" bestFit="1" customWidth="1"/>
    <col min="1451" max="1451" width="7.6640625" bestFit="1" customWidth="1"/>
    <col min="1452" max="1452" width="9.77734375" bestFit="1" customWidth="1"/>
    <col min="1453" max="1453" width="7.6640625" bestFit="1" customWidth="1"/>
    <col min="1454" max="1454" width="9.77734375" bestFit="1" customWidth="1"/>
    <col min="1455" max="1455" width="7.6640625" bestFit="1" customWidth="1"/>
    <col min="1456" max="1456" width="9.77734375" bestFit="1" customWidth="1"/>
    <col min="1457" max="1457" width="7.6640625" bestFit="1" customWidth="1"/>
    <col min="1458" max="1458" width="9.77734375" bestFit="1" customWidth="1"/>
    <col min="1459" max="1459" width="7.6640625" bestFit="1" customWidth="1"/>
    <col min="1460" max="1460" width="9.77734375" bestFit="1" customWidth="1"/>
    <col min="1461" max="1461" width="7.6640625" bestFit="1" customWidth="1"/>
    <col min="1462" max="1462" width="9.77734375" bestFit="1" customWidth="1"/>
    <col min="1463" max="1463" width="7.6640625" bestFit="1" customWidth="1"/>
    <col min="1464" max="1464" width="9.77734375" bestFit="1" customWidth="1"/>
    <col min="1465" max="1465" width="7.6640625" bestFit="1" customWidth="1"/>
    <col min="1466" max="1466" width="9.77734375" bestFit="1" customWidth="1"/>
    <col min="1467" max="1467" width="7.6640625" bestFit="1" customWidth="1"/>
    <col min="1468" max="1468" width="9.77734375" bestFit="1" customWidth="1"/>
    <col min="1469" max="1469" width="7.6640625" bestFit="1" customWidth="1"/>
    <col min="1470" max="1470" width="9.77734375" bestFit="1" customWidth="1"/>
    <col min="1471" max="1471" width="7.6640625" bestFit="1" customWidth="1"/>
    <col min="1472" max="1472" width="9.77734375" bestFit="1" customWidth="1"/>
    <col min="1473" max="1473" width="7.6640625" bestFit="1" customWidth="1"/>
    <col min="1474" max="1474" width="9.77734375" bestFit="1" customWidth="1"/>
    <col min="1475" max="1475" width="7.6640625" bestFit="1" customWidth="1"/>
    <col min="1476" max="1476" width="9.77734375" bestFit="1" customWidth="1"/>
    <col min="1477" max="1477" width="7.6640625" bestFit="1" customWidth="1"/>
    <col min="1478" max="1478" width="9.77734375" bestFit="1" customWidth="1"/>
    <col min="1479" max="1479" width="7.6640625" bestFit="1" customWidth="1"/>
    <col min="1480" max="1480" width="9.77734375" bestFit="1" customWidth="1"/>
    <col min="1481" max="1481" width="7.6640625" bestFit="1" customWidth="1"/>
    <col min="1482" max="1482" width="9.77734375" bestFit="1" customWidth="1"/>
    <col min="1483" max="1483" width="7.6640625" bestFit="1" customWidth="1"/>
    <col min="1484" max="1484" width="9.77734375" bestFit="1" customWidth="1"/>
    <col min="1485" max="1485" width="7.6640625" bestFit="1" customWidth="1"/>
    <col min="1486" max="1486" width="9.77734375" bestFit="1" customWidth="1"/>
    <col min="1487" max="1487" width="7.6640625" bestFit="1" customWidth="1"/>
    <col min="1488" max="1488" width="9.77734375" bestFit="1" customWidth="1"/>
    <col min="1489" max="1489" width="7.6640625" bestFit="1" customWidth="1"/>
    <col min="1490" max="1490" width="9.77734375" bestFit="1" customWidth="1"/>
    <col min="1491" max="1491" width="7.6640625" bestFit="1" customWidth="1"/>
    <col min="1492" max="1492" width="9.77734375" bestFit="1" customWidth="1"/>
    <col min="1493" max="1493" width="7.6640625" bestFit="1" customWidth="1"/>
    <col min="1494" max="1494" width="9.77734375" bestFit="1" customWidth="1"/>
    <col min="1495" max="1495" width="7.6640625" bestFit="1" customWidth="1"/>
    <col min="1496" max="1496" width="9.77734375" bestFit="1" customWidth="1"/>
    <col min="1497" max="1497" width="7.6640625" bestFit="1" customWidth="1"/>
    <col min="1498" max="1498" width="9.77734375" bestFit="1" customWidth="1"/>
    <col min="1499" max="1499" width="7.6640625" bestFit="1" customWidth="1"/>
    <col min="1500" max="1500" width="9.77734375" bestFit="1" customWidth="1"/>
    <col min="1501" max="1501" width="7.6640625" bestFit="1" customWidth="1"/>
    <col min="1502" max="1502" width="9.77734375" bestFit="1" customWidth="1"/>
    <col min="1503" max="1503" width="7.6640625" bestFit="1" customWidth="1"/>
    <col min="1504" max="1504" width="9.77734375" bestFit="1" customWidth="1"/>
    <col min="1505" max="1505" width="7.6640625" bestFit="1" customWidth="1"/>
    <col min="1506" max="1506" width="9.77734375" bestFit="1" customWidth="1"/>
    <col min="1507" max="1507" width="7.6640625" bestFit="1" customWidth="1"/>
    <col min="1508" max="1508" width="9.77734375" bestFit="1" customWidth="1"/>
    <col min="1509" max="1509" width="7.6640625" bestFit="1" customWidth="1"/>
    <col min="1510" max="1510" width="9.77734375" bestFit="1" customWidth="1"/>
    <col min="1511" max="1511" width="7.6640625" bestFit="1" customWidth="1"/>
    <col min="1512" max="1512" width="9.77734375" bestFit="1" customWidth="1"/>
    <col min="1513" max="1513" width="7.6640625" bestFit="1" customWidth="1"/>
    <col min="1514" max="1514" width="9.77734375" bestFit="1" customWidth="1"/>
    <col min="1515" max="1515" width="7.6640625" bestFit="1" customWidth="1"/>
    <col min="1516" max="1516" width="9.77734375" bestFit="1" customWidth="1"/>
    <col min="1517" max="1517" width="7.6640625" bestFit="1" customWidth="1"/>
    <col min="1518" max="1518" width="9.77734375" bestFit="1" customWidth="1"/>
    <col min="1519" max="1519" width="7.6640625" bestFit="1" customWidth="1"/>
    <col min="1520" max="1520" width="9.77734375" bestFit="1" customWidth="1"/>
    <col min="1521" max="1521" width="7.6640625" bestFit="1" customWidth="1"/>
    <col min="1522" max="1522" width="9.77734375" bestFit="1" customWidth="1"/>
    <col min="1523" max="1523" width="7.6640625" bestFit="1" customWidth="1"/>
    <col min="1524" max="1524" width="9.77734375" bestFit="1" customWidth="1"/>
    <col min="1525" max="1525" width="7.6640625" bestFit="1" customWidth="1"/>
    <col min="1526" max="1526" width="9.77734375" bestFit="1" customWidth="1"/>
    <col min="1527" max="1527" width="7.6640625" bestFit="1" customWidth="1"/>
    <col min="1528" max="1528" width="9.77734375" bestFit="1" customWidth="1"/>
    <col min="1529" max="1529" width="7.6640625" bestFit="1" customWidth="1"/>
    <col min="1530" max="1530" width="9.77734375" bestFit="1" customWidth="1"/>
    <col min="1531" max="1531" width="7.6640625" bestFit="1" customWidth="1"/>
    <col min="1532" max="1532" width="9.77734375" bestFit="1" customWidth="1"/>
    <col min="1533" max="1533" width="7.6640625" bestFit="1" customWidth="1"/>
    <col min="1534" max="1534" width="9.77734375" bestFit="1" customWidth="1"/>
    <col min="1535" max="1535" width="7.6640625" bestFit="1" customWidth="1"/>
    <col min="1536" max="1536" width="9.77734375" bestFit="1" customWidth="1"/>
    <col min="1537" max="1537" width="7.6640625" bestFit="1" customWidth="1"/>
    <col min="1538" max="1538" width="9.77734375" bestFit="1" customWidth="1"/>
    <col min="1539" max="1539" width="7.6640625" bestFit="1" customWidth="1"/>
    <col min="1540" max="1540" width="9.77734375" bestFit="1" customWidth="1"/>
    <col min="1541" max="1541" width="7.6640625" bestFit="1" customWidth="1"/>
    <col min="1542" max="1542" width="9.77734375" bestFit="1" customWidth="1"/>
    <col min="1543" max="1543" width="7.6640625" bestFit="1" customWidth="1"/>
    <col min="1544" max="1544" width="9.77734375" bestFit="1" customWidth="1"/>
    <col min="1545" max="1545" width="7.6640625" bestFit="1" customWidth="1"/>
    <col min="1546" max="1546" width="9.77734375" bestFit="1" customWidth="1"/>
    <col min="1547" max="1547" width="7.6640625" bestFit="1" customWidth="1"/>
    <col min="1548" max="1548" width="9.77734375" bestFit="1" customWidth="1"/>
    <col min="1549" max="1549" width="7.6640625" bestFit="1" customWidth="1"/>
    <col min="1550" max="1550" width="9.77734375" bestFit="1" customWidth="1"/>
    <col min="1551" max="1551" width="7.6640625" bestFit="1" customWidth="1"/>
    <col min="1552" max="1552" width="9.77734375" bestFit="1" customWidth="1"/>
    <col min="1553" max="1553" width="7.6640625" bestFit="1" customWidth="1"/>
    <col min="1554" max="1554" width="9.77734375" bestFit="1" customWidth="1"/>
    <col min="1555" max="1555" width="7.6640625" bestFit="1" customWidth="1"/>
    <col min="1556" max="1556" width="9.77734375" bestFit="1" customWidth="1"/>
    <col min="1557" max="1557" width="7.6640625" bestFit="1" customWidth="1"/>
    <col min="1558" max="1558" width="9.77734375" bestFit="1" customWidth="1"/>
    <col min="1559" max="1559" width="7.6640625" bestFit="1" customWidth="1"/>
    <col min="1560" max="1560" width="9.77734375" bestFit="1" customWidth="1"/>
    <col min="1561" max="1561" width="7.6640625" bestFit="1" customWidth="1"/>
    <col min="1562" max="1562" width="9.77734375" bestFit="1" customWidth="1"/>
    <col min="1563" max="1563" width="7.6640625" bestFit="1" customWidth="1"/>
    <col min="1564" max="1564" width="9.77734375" bestFit="1" customWidth="1"/>
    <col min="1565" max="1565" width="7.6640625" bestFit="1" customWidth="1"/>
    <col min="1566" max="1566" width="9.77734375" bestFit="1" customWidth="1"/>
    <col min="1567" max="1567" width="7.6640625" bestFit="1" customWidth="1"/>
    <col min="1568" max="1568" width="9.77734375" bestFit="1" customWidth="1"/>
    <col min="1569" max="1569" width="7.6640625" bestFit="1" customWidth="1"/>
    <col min="1570" max="1570" width="9.77734375" bestFit="1" customWidth="1"/>
    <col min="1571" max="1571" width="7.6640625" bestFit="1" customWidth="1"/>
    <col min="1572" max="1572" width="9.77734375" bestFit="1" customWidth="1"/>
    <col min="1573" max="1573" width="7.6640625" bestFit="1" customWidth="1"/>
    <col min="1574" max="1574" width="9.77734375" bestFit="1" customWidth="1"/>
    <col min="1575" max="1575" width="7.6640625" bestFit="1" customWidth="1"/>
    <col min="1576" max="1576" width="9.77734375" bestFit="1" customWidth="1"/>
    <col min="1577" max="1577" width="7.6640625" bestFit="1" customWidth="1"/>
  </cols>
  <sheetData>
    <row r="3" spans="1:5" ht="26.4" x14ac:dyDescent="0.25">
      <c r="A3" s="4" t="s">
        <v>144</v>
      </c>
      <c r="B3" s="4" t="s">
        <v>145</v>
      </c>
    </row>
    <row r="4" spans="1:5" x14ac:dyDescent="0.25">
      <c r="A4" s="4" t="s">
        <v>125</v>
      </c>
      <c r="B4" t="s">
        <v>123</v>
      </c>
      <c r="C4" t="s">
        <v>120</v>
      </c>
      <c r="D4" t="s">
        <v>122</v>
      </c>
      <c r="E4" t="s">
        <v>119</v>
      </c>
    </row>
    <row r="5" spans="1:5" x14ac:dyDescent="0.25">
      <c r="A5" s="5" t="s">
        <v>127</v>
      </c>
      <c r="B5" s="8"/>
      <c r="C5" s="8"/>
      <c r="D5" s="8"/>
      <c r="E5" s="8"/>
    </row>
    <row r="6" spans="1:5" x14ac:dyDescent="0.25">
      <c r="A6" s="6" t="s">
        <v>128</v>
      </c>
      <c r="B6" s="8"/>
      <c r="C6" s="8"/>
      <c r="D6" s="8"/>
      <c r="E6" s="8"/>
    </row>
    <row r="7" spans="1:5" x14ac:dyDescent="0.25">
      <c r="A7" s="7" t="s">
        <v>129</v>
      </c>
      <c r="B7" s="8">
        <v>28971</v>
      </c>
      <c r="C7" s="8">
        <v>42547</v>
      </c>
      <c r="D7" s="8">
        <v>19559</v>
      </c>
      <c r="E7" s="8">
        <v>154091</v>
      </c>
    </row>
    <row r="8" spans="1:5" x14ac:dyDescent="0.25">
      <c r="A8" s="7" t="s">
        <v>130</v>
      </c>
      <c r="B8" s="8">
        <v>30054</v>
      </c>
      <c r="C8" s="8">
        <v>51679</v>
      </c>
      <c r="D8" s="8">
        <v>23950</v>
      </c>
      <c r="E8" s="8">
        <v>163847</v>
      </c>
    </row>
    <row r="9" spans="1:5" x14ac:dyDescent="0.25">
      <c r="A9" s="7" t="s">
        <v>131</v>
      </c>
      <c r="B9" s="8">
        <v>36711</v>
      </c>
      <c r="C9" s="8">
        <v>53626</v>
      </c>
      <c r="D9" s="8">
        <v>25544</v>
      </c>
      <c r="E9" s="8">
        <v>191481</v>
      </c>
    </row>
    <row r="10" spans="1:5" x14ac:dyDescent="0.25">
      <c r="A10" s="6" t="s">
        <v>149</v>
      </c>
      <c r="B10" s="8">
        <v>95736</v>
      </c>
      <c r="C10" s="8">
        <v>147852</v>
      </c>
      <c r="D10" s="8">
        <v>69053</v>
      </c>
      <c r="E10" s="8">
        <v>509419</v>
      </c>
    </row>
    <row r="11" spans="1:5" x14ac:dyDescent="0.25">
      <c r="A11" s="6" t="s">
        <v>132</v>
      </c>
      <c r="B11" s="8"/>
      <c r="C11" s="8"/>
      <c r="D11" s="8"/>
      <c r="E11" s="8"/>
    </row>
    <row r="12" spans="1:5" x14ac:dyDescent="0.25">
      <c r="A12" s="7" t="s">
        <v>133</v>
      </c>
      <c r="B12" s="8">
        <v>40578</v>
      </c>
      <c r="C12" s="8">
        <v>68283</v>
      </c>
      <c r="D12" s="8">
        <v>32491</v>
      </c>
      <c r="E12" s="8">
        <v>219938</v>
      </c>
    </row>
    <row r="13" spans="1:5" x14ac:dyDescent="0.25">
      <c r="A13" s="7" t="s">
        <v>134</v>
      </c>
      <c r="B13" s="8">
        <v>40205</v>
      </c>
      <c r="C13" s="8">
        <v>59158</v>
      </c>
      <c r="D13" s="8">
        <v>28176</v>
      </c>
      <c r="E13" s="8">
        <v>210161</v>
      </c>
    </row>
    <row r="14" spans="1:5" x14ac:dyDescent="0.25">
      <c r="A14" s="7" t="s">
        <v>135</v>
      </c>
      <c r="B14" s="8">
        <v>26555</v>
      </c>
      <c r="C14" s="8">
        <v>46125</v>
      </c>
      <c r="D14" s="8">
        <v>21951</v>
      </c>
      <c r="E14" s="8">
        <v>146519</v>
      </c>
    </row>
    <row r="15" spans="1:5" x14ac:dyDescent="0.25">
      <c r="A15" s="6" t="s">
        <v>150</v>
      </c>
      <c r="B15" s="8">
        <v>107338</v>
      </c>
      <c r="C15" s="8">
        <v>173566</v>
      </c>
      <c r="D15" s="8">
        <v>82618</v>
      </c>
      <c r="E15" s="8">
        <v>576618</v>
      </c>
    </row>
    <row r="16" spans="1:5" x14ac:dyDescent="0.25">
      <c r="A16" s="6" t="s">
        <v>136</v>
      </c>
      <c r="B16" s="8"/>
      <c r="C16" s="8"/>
      <c r="D16" s="8"/>
      <c r="E16" s="8"/>
    </row>
    <row r="17" spans="1:5" x14ac:dyDescent="0.25">
      <c r="A17" s="7" t="s">
        <v>137</v>
      </c>
      <c r="B17" s="8">
        <v>26500</v>
      </c>
      <c r="C17" s="8">
        <v>37007</v>
      </c>
      <c r="D17" s="8">
        <v>17636</v>
      </c>
      <c r="E17" s="8">
        <v>136903</v>
      </c>
    </row>
    <row r="18" spans="1:5" x14ac:dyDescent="0.25">
      <c r="A18" s="7" t="s">
        <v>138</v>
      </c>
      <c r="B18" s="8">
        <v>19734</v>
      </c>
      <c r="C18" s="8">
        <v>35063</v>
      </c>
      <c r="D18" s="8">
        <v>16681</v>
      </c>
      <c r="E18" s="8">
        <v>108739</v>
      </c>
    </row>
    <row r="19" spans="1:5" x14ac:dyDescent="0.25">
      <c r="A19" s="7" t="s">
        <v>139</v>
      </c>
      <c r="B19" s="8">
        <v>22964</v>
      </c>
      <c r="C19" s="8">
        <v>31466</v>
      </c>
      <c r="D19" s="8">
        <v>16257</v>
      </c>
      <c r="E19" s="8">
        <v>118052</v>
      </c>
    </row>
    <row r="20" spans="1:5" x14ac:dyDescent="0.25">
      <c r="A20" s="6" t="s">
        <v>151</v>
      </c>
      <c r="B20" s="8">
        <v>69198</v>
      </c>
      <c r="C20" s="8">
        <v>103536</v>
      </c>
      <c r="D20" s="8">
        <v>50574</v>
      </c>
      <c r="E20" s="8">
        <v>363694</v>
      </c>
    </row>
    <row r="21" spans="1:5" x14ac:dyDescent="0.25">
      <c r="A21" s="6" t="s">
        <v>140</v>
      </c>
      <c r="B21" s="8"/>
      <c r="C21" s="8"/>
      <c r="D21" s="8"/>
      <c r="E21" s="8"/>
    </row>
    <row r="22" spans="1:5" x14ac:dyDescent="0.25">
      <c r="A22" s="7" t="s">
        <v>141</v>
      </c>
      <c r="B22" s="8">
        <v>23286</v>
      </c>
      <c r="C22" s="8">
        <v>40590</v>
      </c>
      <c r="D22" s="8">
        <v>20236</v>
      </c>
      <c r="E22" s="8">
        <v>127615</v>
      </c>
    </row>
    <row r="23" spans="1:5" x14ac:dyDescent="0.25">
      <c r="A23" s="7" t="s">
        <v>142</v>
      </c>
      <c r="B23" s="8">
        <v>30036</v>
      </c>
      <c r="C23" s="8">
        <v>42548</v>
      </c>
      <c r="D23" s="8">
        <v>21848</v>
      </c>
      <c r="E23" s="8">
        <v>156729</v>
      </c>
    </row>
    <row r="24" spans="1:5" x14ac:dyDescent="0.25">
      <c r="A24" s="7" t="s">
        <v>143</v>
      </c>
      <c r="B24" s="8">
        <v>26822</v>
      </c>
      <c r="C24" s="8">
        <v>46126</v>
      </c>
      <c r="D24" s="8">
        <v>23037</v>
      </c>
      <c r="E24" s="8">
        <v>147690</v>
      </c>
    </row>
    <row r="25" spans="1:5" x14ac:dyDescent="0.25">
      <c r="A25" s="6" t="s">
        <v>152</v>
      </c>
      <c r="B25" s="8">
        <v>80144</v>
      </c>
      <c r="C25" s="8">
        <v>129264</v>
      </c>
      <c r="D25" s="8">
        <v>65121</v>
      </c>
      <c r="E25" s="8">
        <v>432034</v>
      </c>
    </row>
    <row r="26" spans="1:5" x14ac:dyDescent="0.25">
      <c r="A26" s="5" t="s">
        <v>147</v>
      </c>
      <c r="B26" s="8">
        <v>352416</v>
      </c>
      <c r="C26" s="8">
        <v>554218</v>
      </c>
      <c r="D26" s="8">
        <v>267366</v>
      </c>
      <c r="E26" s="8">
        <v>1881765</v>
      </c>
    </row>
    <row r="27" spans="1:5" x14ac:dyDescent="0.25">
      <c r="A27" s="5" t="s">
        <v>146</v>
      </c>
      <c r="B27" s="8"/>
      <c r="C27" s="8"/>
      <c r="D27" s="8"/>
      <c r="E27" s="8"/>
    </row>
    <row r="28" spans="1:5" x14ac:dyDescent="0.25">
      <c r="A28" s="6" t="s">
        <v>128</v>
      </c>
      <c r="B28" s="8"/>
      <c r="C28" s="8"/>
      <c r="D28" s="8"/>
      <c r="E28" s="8"/>
    </row>
    <row r="29" spans="1:5" x14ac:dyDescent="0.25">
      <c r="A29" s="7" t="s">
        <v>129</v>
      </c>
      <c r="B29" s="8">
        <v>31083</v>
      </c>
      <c r="C29" s="8">
        <v>43970</v>
      </c>
      <c r="D29" s="8">
        <v>22187</v>
      </c>
      <c r="E29" s="8">
        <v>161306</v>
      </c>
    </row>
    <row r="30" spans="1:5" x14ac:dyDescent="0.25">
      <c r="A30" s="7" t="s">
        <v>130</v>
      </c>
      <c r="B30" s="8">
        <v>31261</v>
      </c>
      <c r="C30" s="8">
        <v>52546</v>
      </c>
      <c r="D30" s="8">
        <v>25785</v>
      </c>
      <c r="E30" s="8">
        <v>167822</v>
      </c>
    </row>
    <row r="31" spans="1:5" x14ac:dyDescent="0.25">
      <c r="A31" s="7" t="s">
        <v>131</v>
      </c>
      <c r="B31" s="8">
        <v>37434</v>
      </c>
      <c r="C31" s="8">
        <v>53688</v>
      </c>
      <c r="D31" s="8">
        <v>27293</v>
      </c>
      <c r="E31" s="8">
        <v>200891</v>
      </c>
    </row>
    <row r="32" spans="1:5" x14ac:dyDescent="0.25">
      <c r="A32" s="6" t="s">
        <v>149</v>
      </c>
      <c r="B32" s="8">
        <v>99778</v>
      </c>
      <c r="C32" s="8">
        <v>150204</v>
      </c>
      <c r="D32" s="8">
        <v>75265</v>
      </c>
      <c r="E32" s="8">
        <v>530019</v>
      </c>
    </row>
    <row r="33" spans="1:5" x14ac:dyDescent="0.25">
      <c r="A33" s="6" t="s">
        <v>132</v>
      </c>
      <c r="B33" s="8"/>
      <c r="C33" s="8"/>
      <c r="D33" s="8"/>
      <c r="E33" s="8"/>
    </row>
    <row r="34" spans="1:5" x14ac:dyDescent="0.25">
      <c r="A34" s="7" t="s">
        <v>133</v>
      </c>
      <c r="B34" s="8">
        <v>40800</v>
      </c>
      <c r="C34" s="8">
        <v>69515</v>
      </c>
      <c r="D34" s="8">
        <v>32779</v>
      </c>
      <c r="E34" s="8">
        <v>228868</v>
      </c>
    </row>
    <row r="35" spans="1:5" x14ac:dyDescent="0.25">
      <c r="A35" s="7" t="s">
        <v>134</v>
      </c>
      <c r="B35" s="8">
        <v>41854</v>
      </c>
      <c r="C35" s="8">
        <v>59794</v>
      </c>
      <c r="D35" s="8">
        <v>27631</v>
      </c>
      <c r="E35" s="8">
        <v>216709</v>
      </c>
    </row>
    <row r="36" spans="1:5" x14ac:dyDescent="0.25">
      <c r="A36" s="7" t="s">
        <v>135</v>
      </c>
      <c r="B36" s="8">
        <v>27157</v>
      </c>
      <c r="C36" s="8">
        <v>47029</v>
      </c>
      <c r="D36" s="8">
        <v>22221</v>
      </c>
      <c r="E36" s="8">
        <v>150925</v>
      </c>
    </row>
    <row r="37" spans="1:5" x14ac:dyDescent="0.25">
      <c r="A37" s="6" t="s">
        <v>150</v>
      </c>
      <c r="B37" s="8">
        <v>109811</v>
      </c>
      <c r="C37" s="8">
        <v>176338</v>
      </c>
      <c r="D37" s="8">
        <v>82631</v>
      </c>
      <c r="E37" s="8">
        <v>596502</v>
      </c>
    </row>
    <row r="38" spans="1:5" x14ac:dyDescent="0.25">
      <c r="A38" s="5" t="s">
        <v>148</v>
      </c>
      <c r="B38" s="8">
        <v>209589</v>
      </c>
      <c r="C38" s="8">
        <v>326542</v>
      </c>
      <c r="D38" s="8">
        <v>157896</v>
      </c>
      <c r="E38" s="8">
        <v>1126521</v>
      </c>
    </row>
    <row r="48" spans="1:5" ht="16.8" customHeight="1" x14ac:dyDescent="0.25"/>
    <row r="49" spans="1:21" ht="26.4" x14ac:dyDescent="0.25">
      <c r="A49" s="4" t="s">
        <v>144</v>
      </c>
      <c r="B49" s="4" t="s">
        <v>145</v>
      </c>
    </row>
    <row r="50" spans="1:21" ht="26.4" x14ac:dyDescent="0.25">
      <c r="B50" t="s">
        <v>127</v>
      </c>
      <c r="F50" t="s">
        <v>146</v>
      </c>
      <c r="H50" t="s">
        <v>126</v>
      </c>
    </row>
    <row r="51" spans="1:21" x14ac:dyDescent="0.25">
      <c r="A51" s="4" t="s">
        <v>125</v>
      </c>
      <c r="B51" t="s">
        <v>128</v>
      </c>
      <c r="C51" t="s">
        <v>132</v>
      </c>
      <c r="D51" t="s">
        <v>136</v>
      </c>
      <c r="E51" t="s">
        <v>140</v>
      </c>
      <c r="F51" t="s">
        <v>128</v>
      </c>
      <c r="G51" t="s">
        <v>132</v>
      </c>
    </row>
    <row r="52" spans="1:21" x14ac:dyDescent="0.25">
      <c r="A52" s="5" t="s">
        <v>123</v>
      </c>
      <c r="B52" s="8">
        <v>95736</v>
      </c>
      <c r="C52" s="8">
        <v>107338</v>
      </c>
      <c r="D52" s="8">
        <v>69198</v>
      </c>
      <c r="E52" s="8">
        <v>80144</v>
      </c>
      <c r="F52" s="8">
        <v>99778</v>
      </c>
      <c r="G52" s="8">
        <v>109811</v>
      </c>
      <c r="H52" s="8">
        <v>562005</v>
      </c>
    </row>
    <row r="53" spans="1:21" x14ac:dyDescent="0.25">
      <c r="A53" s="5" t="s">
        <v>120</v>
      </c>
      <c r="B53" s="8">
        <v>147852</v>
      </c>
      <c r="C53" s="8">
        <v>173566</v>
      </c>
      <c r="D53" s="8">
        <v>103536</v>
      </c>
      <c r="E53" s="8">
        <v>129264</v>
      </c>
      <c r="F53" s="8">
        <v>150204</v>
      </c>
      <c r="G53" s="8">
        <v>176338</v>
      </c>
      <c r="H53" s="8">
        <v>880760</v>
      </c>
    </row>
    <row r="54" spans="1:21" x14ac:dyDescent="0.25">
      <c r="A54" s="5" t="s">
        <v>122</v>
      </c>
      <c r="B54" s="8">
        <v>69053</v>
      </c>
      <c r="C54" s="8">
        <v>82618</v>
      </c>
      <c r="D54" s="8">
        <v>50574</v>
      </c>
      <c r="E54" s="8">
        <v>65121</v>
      </c>
      <c r="F54" s="8">
        <v>75265</v>
      </c>
      <c r="G54" s="8">
        <v>82631</v>
      </c>
      <c r="H54" s="8">
        <v>425262</v>
      </c>
    </row>
    <row r="55" spans="1:21" x14ac:dyDescent="0.25">
      <c r="A55" s="5" t="s">
        <v>119</v>
      </c>
      <c r="B55" s="8">
        <v>509419</v>
      </c>
      <c r="C55" s="8">
        <v>576618</v>
      </c>
      <c r="D55" s="8">
        <v>363694</v>
      </c>
      <c r="E55" s="8">
        <v>432034</v>
      </c>
      <c r="F55" s="8">
        <v>530019</v>
      </c>
      <c r="G55" s="8">
        <v>596502</v>
      </c>
      <c r="H55" s="8">
        <v>3008286</v>
      </c>
    </row>
    <row r="56" spans="1:21" x14ac:dyDescent="0.25">
      <c r="A56" s="5" t="s">
        <v>126</v>
      </c>
      <c r="B56" s="8">
        <v>822060</v>
      </c>
      <c r="C56" s="8">
        <v>940140</v>
      </c>
      <c r="D56" s="8">
        <v>587002</v>
      </c>
      <c r="E56" s="8">
        <v>706563</v>
      </c>
      <c r="F56" s="8">
        <v>855266</v>
      </c>
      <c r="G56" s="8">
        <v>965282</v>
      </c>
      <c r="H56" s="8">
        <v>4876313</v>
      </c>
    </row>
    <row r="57" spans="1:21" ht="39.6" customHeight="1" x14ac:dyDescent="0.25">
      <c r="A57" s="13"/>
      <c r="N57" s="13" t="s">
        <v>166</v>
      </c>
    </row>
    <row r="58" spans="1:21" ht="26.4" x14ac:dyDescent="0.25">
      <c r="A58" s="57"/>
      <c r="B58" s="58" t="s">
        <v>160</v>
      </c>
      <c r="C58" s="58" t="s">
        <v>161</v>
      </c>
      <c r="D58" s="58" t="s">
        <v>156</v>
      </c>
      <c r="E58" s="58" t="s">
        <v>155</v>
      </c>
      <c r="G58" s="1"/>
      <c r="H58" s="57"/>
      <c r="I58" s="58" t="s">
        <v>154</v>
      </c>
      <c r="J58" s="58" t="s">
        <v>153</v>
      </c>
      <c r="K58" s="58" t="s">
        <v>157</v>
      </c>
      <c r="L58" s="58" t="s">
        <v>155</v>
      </c>
      <c r="M58" s="14"/>
      <c r="O58" s="14" t="s">
        <v>163</v>
      </c>
      <c r="P58" s="14" t="s">
        <v>155</v>
      </c>
      <c r="Q58" s="14" t="s">
        <v>164</v>
      </c>
      <c r="R58" s="14" t="s">
        <v>165</v>
      </c>
      <c r="S58" s="14"/>
      <c r="T58" s="14" t="s">
        <v>155</v>
      </c>
    </row>
    <row r="59" spans="1:21" x14ac:dyDescent="0.25">
      <c r="A59" s="15" t="s">
        <v>123</v>
      </c>
      <c r="B59">
        <v>95736</v>
      </c>
      <c r="C59">
        <v>99778</v>
      </c>
      <c r="D59">
        <f>C59-B59</f>
        <v>4042</v>
      </c>
      <c r="E59">
        <f>C59/B59-1</f>
        <v>4.2220272415810056E-2</v>
      </c>
      <c r="H59" s="15" t="s">
        <v>123</v>
      </c>
      <c r="I59">
        <v>107338</v>
      </c>
      <c r="J59">
        <v>109811</v>
      </c>
      <c r="K59">
        <f>J59-I59</f>
        <v>2473</v>
      </c>
      <c r="L59">
        <f>J59/I59-1</f>
        <v>2.3039370959026639E-2</v>
      </c>
      <c r="N59" s="15" t="s">
        <v>123</v>
      </c>
      <c r="O59" s="60">
        <f>I59/(1-E59)</f>
        <v>112069.60944009421</v>
      </c>
      <c r="P59" s="65">
        <f>O59/$O$63</f>
        <v>0.11439010083073041</v>
      </c>
      <c r="Q59" s="43">
        <v>109811</v>
      </c>
      <c r="R59" s="60">
        <f>O59-Q59</f>
        <v>2258.6094400942093</v>
      </c>
      <c r="S59" s="65">
        <f t="shared" ref="S59:S63" si="0">R59/$R$63</f>
        <v>0.15649761660528339</v>
      </c>
      <c r="T59" s="63">
        <f>(R59/O59)*100</f>
        <v>2.0153629974962377</v>
      </c>
      <c r="U59" s="63"/>
    </row>
    <row r="60" spans="1:21" x14ac:dyDescent="0.25">
      <c r="A60" s="15" t="s">
        <v>120</v>
      </c>
      <c r="B60">
        <v>147852</v>
      </c>
      <c r="C60">
        <v>150204</v>
      </c>
      <c r="D60">
        <f>C60-B60</f>
        <v>2352</v>
      </c>
      <c r="E60">
        <f t="shared" ref="E60:E63" si="1">C60/B60-1</f>
        <v>1.5907799691583513E-2</v>
      </c>
      <c r="H60" s="15" t="s">
        <v>120</v>
      </c>
      <c r="I60">
        <v>173566</v>
      </c>
      <c r="J60">
        <v>176338</v>
      </c>
      <c r="K60">
        <f t="shared" ref="K60:K63" si="2">J60-I60</f>
        <v>2772</v>
      </c>
      <c r="L60">
        <f t="shared" ref="L60:L63" si="3">J60/I60-1</f>
        <v>1.5970869870827187E-2</v>
      </c>
      <c r="N60" s="15" t="s">
        <v>120</v>
      </c>
      <c r="O60" s="60">
        <f>I60/(1-E60)</f>
        <v>176371.68544329898</v>
      </c>
      <c r="P60" s="65">
        <f t="shared" ref="P60:P63" si="4">O60/$O$63</f>
        <v>0.18002360302976958</v>
      </c>
      <c r="Q60" s="43">
        <v>176338</v>
      </c>
      <c r="R60" s="60">
        <f>O60-Q60</f>
        <v>33.685443298978498</v>
      </c>
      <c r="S60" s="65">
        <f t="shared" si="0"/>
        <v>2.334043016468868E-3</v>
      </c>
      <c r="T60" s="63">
        <f>(R60/O60)*100</f>
        <v>1.9099121956175837E-2</v>
      </c>
      <c r="U60" s="63"/>
    </row>
    <row r="61" spans="1:21" ht="26.4" x14ac:dyDescent="0.25">
      <c r="A61" s="15" t="s">
        <v>122</v>
      </c>
      <c r="B61">
        <v>69053</v>
      </c>
      <c r="C61">
        <v>75265</v>
      </c>
      <c r="D61">
        <f>C61-B61</f>
        <v>6212</v>
      </c>
      <c r="E61">
        <f t="shared" si="1"/>
        <v>8.9959885884755231E-2</v>
      </c>
      <c r="H61" s="15" t="s">
        <v>122</v>
      </c>
      <c r="I61">
        <v>82618</v>
      </c>
      <c r="J61">
        <v>82631</v>
      </c>
      <c r="K61">
        <f t="shared" si="2"/>
        <v>13</v>
      </c>
      <c r="L61">
        <f t="shared" si="3"/>
        <v>1.5735069839495353E-4</v>
      </c>
      <c r="N61" s="15" t="s">
        <v>170</v>
      </c>
      <c r="O61" s="60">
        <f>I61/(1-E61)</f>
        <v>90785.009054598122</v>
      </c>
      <c r="P61" s="65">
        <f t="shared" si="4"/>
        <v>9.2664785677025227E-2</v>
      </c>
      <c r="Q61" s="43">
        <v>82631</v>
      </c>
      <c r="R61" s="60">
        <f>O61-Q61</f>
        <v>8154.009054598122</v>
      </c>
      <c r="S61" s="65">
        <f t="shared" si="0"/>
        <v>0.56498611941039234</v>
      </c>
      <c r="T61" s="63">
        <f>(R61/O61)*100</f>
        <v>8.9816690437231763</v>
      </c>
      <c r="U61" s="63"/>
    </row>
    <row r="62" spans="1:21" x14ac:dyDescent="0.25">
      <c r="A62" s="15" t="s">
        <v>119</v>
      </c>
      <c r="B62">
        <v>509419</v>
      </c>
      <c r="C62">
        <v>530019</v>
      </c>
      <c r="D62">
        <f>C62-B62</f>
        <v>20600</v>
      </c>
      <c r="E62">
        <f t="shared" si="1"/>
        <v>4.0438224722674221E-2</v>
      </c>
      <c r="H62" s="15" t="s">
        <v>119</v>
      </c>
      <c r="I62">
        <v>576618</v>
      </c>
      <c r="J62">
        <v>596502</v>
      </c>
      <c r="K62">
        <f t="shared" si="2"/>
        <v>19884</v>
      </c>
      <c r="L62">
        <f t="shared" si="3"/>
        <v>3.4483835051975387E-2</v>
      </c>
      <c r="N62" s="15" t="s">
        <v>119</v>
      </c>
      <c r="O62" s="60">
        <f>I62/(1-E62)</f>
        <v>600918.05953123746</v>
      </c>
      <c r="P62" s="65">
        <f t="shared" si="4"/>
        <v>0.61336055121642019</v>
      </c>
      <c r="Q62" s="43">
        <v>596502</v>
      </c>
      <c r="R62" s="60">
        <f>O62-Q62</f>
        <v>4416.0595312374644</v>
      </c>
      <c r="S62" s="65">
        <f t="shared" si="0"/>
        <v>0.30598596603620037</v>
      </c>
      <c r="T62" s="63">
        <f>(R62/O62)*100</f>
        <v>0.73488547418300798</v>
      </c>
      <c r="U62" s="63"/>
    </row>
    <row r="63" spans="1:21" ht="26.4" x14ac:dyDescent="0.25">
      <c r="A63" s="19" t="s">
        <v>126</v>
      </c>
      <c r="B63" s="32">
        <v>822060</v>
      </c>
      <c r="C63" s="32">
        <v>855266</v>
      </c>
      <c r="D63" s="32">
        <f t="shared" ref="D63" si="5">C63-B63</f>
        <v>33206</v>
      </c>
      <c r="E63" s="32">
        <f t="shared" si="1"/>
        <v>4.0393645232708053E-2</v>
      </c>
      <c r="F63" s="13"/>
      <c r="G63" s="13"/>
      <c r="H63" s="15" t="s">
        <v>126</v>
      </c>
      <c r="I63" s="13">
        <v>940140</v>
      </c>
      <c r="J63" s="13">
        <v>965282</v>
      </c>
      <c r="K63" s="13">
        <f t="shared" si="2"/>
        <v>25142</v>
      </c>
      <c r="L63" s="13">
        <f t="shared" si="3"/>
        <v>2.6742825536622217E-2</v>
      </c>
      <c r="M63" s="13"/>
      <c r="N63" s="15" t="s">
        <v>126</v>
      </c>
      <c r="O63" s="61">
        <f>I63/(1-E63)</f>
        <v>979714.22899547953</v>
      </c>
      <c r="P63" s="53">
        <f t="shared" si="4"/>
        <v>1</v>
      </c>
      <c r="Q63" s="62">
        <v>965282</v>
      </c>
      <c r="R63" s="61">
        <f>O63-Q63</f>
        <v>14432.228995479527</v>
      </c>
      <c r="S63" s="59">
        <f t="shared" si="0"/>
        <v>1</v>
      </c>
      <c r="T63" s="64">
        <f>(R63/O63)*100</f>
        <v>1.4731059903332402</v>
      </c>
      <c r="U63" s="63"/>
    </row>
    <row r="64" spans="1:21" x14ac:dyDescent="0.25">
      <c r="A64" s="13"/>
    </row>
    <row r="65" spans="1:31" x14ac:dyDescent="0.25">
      <c r="A65" s="13"/>
    </row>
    <row r="66" spans="1:31" x14ac:dyDescent="0.25">
      <c r="A66" s="13"/>
      <c r="H66" s="55" t="s">
        <v>194</v>
      </c>
      <c r="X66" s="72"/>
      <c r="Y66" s="72"/>
      <c r="Z66" s="72"/>
      <c r="AA66" s="72"/>
      <c r="AB66" s="72"/>
      <c r="AC66" s="72"/>
      <c r="AD66" s="72"/>
      <c r="AE66" s="72"/>
    </row>
    <row r="67" spans="1:31" x14ac:dyDescent="0.25">
      <c r="A67" s="56"/>
      <c r="B67" s="55" t="s">
        <v>158</v>
      </c>
      <c r="C67" s="55" t="s">
        <v>155</v>
      </c>
      <c r="D67" s="55" t="s">
        <v>159</v>
      </c>
      <c r="E67" s="55"/>
      <c r="F67" s="55"/>
      <c r="G67" s="1"/>
      <c r="H67" s="57"/>
      <c r="I67" s="58" t="s">
        <v>195</v>
      </c>
      <c r="J67" s="58" t="s">
        <v>196</v>
      </c>
      <c r="K67" s="58" t="s">
        <v>193</v>
      </c>
      <c r="L67" s="58" t="s">
        <v>188</v>
      </c>
    </row>
    <row r="68" spans="1:31" x14ac:dyDescent="0.25">
      <c r="A68" s="15" t="s">
        <v>123</v>
      </c>
      <c r="B68">
        <f>C52-B52</f>
        <v>11602</v>
      </c>
      <c r="C68">
        <f>C52/B52-1</f>
        <v>0.12118743210495531</v>
      </c>
      <c r="D68">
        <f>G52-F52</f>
        <v>10033</v>
      </c>
      <c r="E68">
        <f>G52/F52-1</f>
        <v>0.10055322816652978</v>
      </c>
      <c r="H68" s="15" t="s">
        <v>123</v>
      </c>
      <c r="I68">
        <v>4042</v>
      </c>
      <c r="J68">
        <v>2473</v>
      </c>
      <c r="K68" s="10">
        <v>4.2220272415810056E-2</v>
      </c>
      <c r="L68" s="10">
        <v>2.3039370959026639E-2</v>
      </c>
    </row>
    <row r="69" spans="1:31" x14ac:dyDescent="0.25">
      <c r="A69" s="15" t="s">
        <v>120</v>
      </c>
      <c r="B69">
        <f t="shared" ref="B69:B71" si="6">C53-B53</f>
        <v>25714</v>
      </c>
      <c r="C69">
        <f t="shared" ref="C69:C71" si="7">C53/B53-1</f>
        <v>0.17391716040364691</v>
      </c>
      <c r="D69">
        <f t="shared" ref="D69:D71" si="8">G53-F53</f>
        <v>26134</v>
      </c>
      <c r="E69">
        <f t="shared" ref="E69:E72" si="9">G53/F53-1</f>
        <v>0.17399004021197828</v>
      </c>
      <c r="H69" s="15" t="s">
        <v>120</v>
      </c>
      <c r="I69">
        <v>2352</v>
      </c>
      <c r="J69">
        <v>2772</v>
      </c>
      <c r="K69" s="10">
        <v>1.5907799691583513E-2</v>
      </c>
      <c r="L69" s="10">
        <v>1.5970869870827187E-2</v>
      </c>
    </row>
    <row r="70" spans="1:31" ht="26.4" x14ac:dyDescent="0.25">
      <c r="A70" s="15" t="s">
        <v>122</v>
      </c>
      <c r="B70">
        <f t="shared" si="6"/>
        <v>13565</v>
      </c>
      <c r="C70">
        <f t="shared" si="7"/>
        <v>0.1964433116591604</v>
      </c>
      <c r="D70">
        <f t="shared" si="8"/>
        <v>7366</v>
      </c>
      <c r="E70">
        <f t="shared" si="9"/>
        <v>9.7867534710688986E-2</v>
      </c>
      <c r="H70" s="15" t="s">
        <v>122</v>
      </c>
      <c r="I70">
        <v>6212</v>
      </c>
      <c r="J70">
        <v>13</v>
      </c>
      <c r="K70" s="10">
        <v>8.9959885884755231E-2</v>
      </c>
      <c r="L70" s="10">
        <v>1.5735069839495353E-4</v>
      </c>
    </row>
    <row r="71" spans="1:31" x14ac:dyDescent="0.25">
      <c r="A71" s="15" t="s">
        <v>119</v>
      </c>
      <c r="B71">
        <f t="shared" si="6"/>
        <v>67199</v>
      </c>
      <c r="C71">
        <f t="shared" si="7"/>
        <v>0.13191302248247516</v>
      </c>
      <c r="D71">
        <f t="shared" si="8"/>
        <v>66483</v>
      </c>
      <c r="E71">
        <f t="shared" si="9"/>
        <v>0.12543512591058059</v>
      </c>
      <c r="H71" s="15" t="s">
        <v>119</v>
      </c>
      <c r="I71">
        <v>20600</v>
      </c>
      <c r="J71">
        <v>19884</v>
      </c>
      <c r="K71" s="10">
        <v>4.0438224722674221E-2</v>
      </c>
      <c r="L71" s="10">
        <v>3.4483835051975387E-2</v>
      </c>
    </row>
    <row r="72" spans="1:31" x14ac:dyDescent="0.25">
      <c r="A72" s="15" t="s">
        <v>126</v>
      </c>
      <c r="B72" s="13">
        <f>C56-B56</f>
        <v>118080</v>
      </c>
      <c r="C72" s="13">
        <f>C56/B56-1</f>
        <v>0.14363915042697606</v>
      </c>
      <c r="D72" s="13">
        <f>G56-F56</f>
        <v>110016</v>
      </c>
      <c r="E72" s="13">
        <f t="shared" si="9"/>
        <v>0.12863366484812921</v>
      </c>
    </row>
    <row r="78" spans="1:31" ht="26.4" x14ac:dyDescent="0.25">
      <c r="A78" s="4" t="s">
        <v>144</v>
      </c>
      <c r="B78" s="4" t="s">
        <v>145</v>
      </c>
    </row>
    <row r="79" spans="1:31" ht="26.4" x14ac:dyDescent="0.25">
      <c r="B79" t="s">
        <v>127</v>
      </c>
      <c r="F79" t="s">
        <v>147</v>
      </c>
      <c r="G79" t="s">
        <v>146</v>
      </c>
      <c r="I79" t="s">
        <v>148</v>
      </c>
      <c r="J79" t="s">
        <v>126</v>
      </c>
    </row>
    <row r="80" spans="1:31" x14ac:dyDescent="0.25">
      <c r="B80" t="s">
        <v>128</v>
      </c>
      <c r="C80" t="s">
        <v>132</v>
      </c>
      <c r="D80" t="s">
        <v>136</v>
      </c>
      <c r="E80" t="s">
        <v>140</v>
      </c>
      <c r="G80" t="s">
        <v>128</v>
      </c>
      <c r="H80" t="s">
        <v>132</v>
      </c>
    </row>
    <row r="81" spans="1:20" x14ac:dyDescent="0.25">
      <c r="A81" s="4" t="s">
        <v>125</v>
      </c>
    </row>
    <row r="82" spans="1:20" x14ac:dyDescent="0.25">
      <c r="A82" s="5" t="s">
        <v>123</v>
      </c>
      <c r="B82" s="8"/>
      <c r="C82" s="8"/>
      <c r="D82" s="8"/>
      <c r="E82" s="8"/>
      <c r="F82" s="8"/>
      <c r="G82" s="8"/>
      <c r="H82" s="8"/>
      <c r="I82" s="8"/>
      <c r="J82" s="8"/>
    </row>
    <row r="83" spans="1:20" x14ac:dyDescent="0.25">
      <c r="A83" s="6" t="s">
        <v>43</v>
      </c>
      <c r="B83" s="8">
        <v>45887</v>
      </c>
      <c r="C83" s="8">
        <v>52686</v>
      </c>
      <c r="D83" s="8">
        <v>32292</v>
      </c>
      <c r="E83" s="8">
        <v>39086</v>
      </c>
      <c r="F83" s="8">
        <v>169951</v>
      </c>
      <c r="G83" s="8">
        <v>47835</v>
      </c>
      <c r="H83" s="8">
        <v>53170</v>
      </c>
      <c r="I83" s="8">
        <v>101005</v>
      </c>
      <c r="J83" s="8">
        <v>270956</v>
      </c>
    </row>
    <row r="84" spans="1:20" x14ac:dyDescent="0.25">
      <c r="A84" s="6" t="s">
        <v>53</v>
      </c>
      <c r="B84" s="8">
        <v>28263</v>
      </c>
      <c r="C84" s="8">
        <v>29249</v>
      </c>
      <c r="D84" s="8">
        <v>20329</v>
      </c>
      <c r="E84" s="8">
        <v>21319</v>
      </c>
      <c r="F84" s="8">
        <v>99160</v>
      </c>
      <c r="G84" s="8">
        <v>28252</v>
      </c>
      <c r="H84" s="8">
        <v>29896</v>
      </c>
      <c r="I84" s="8">
        <v>58148</v>
      </c>
      <c r="J84" s="8">
        <v>157308</v>
      </c>
      <c r="M84" s="71" t="s">
        <v>167</v>
      </c>
      <c r="N84" s="71"/>
      <c r="O84" s="71"/>
      <c r="P84" s="71"/>
      <c r="Q84" s="71"/>
      <c r="R84" s="71"/>
      <c r="S84" s="71"/>
    </row>
    <row r="85" spans="1:20" x14ac:dyDescent="0.25">
      <c r="A85" s="6" t="s">
        <v>42</v>
      </c>
      <c r="B85" s="8">
        <v>4269</v>
      </c>
      <c r="C85" s="8">
        <v>5070</v>
      </c>
      <c r="D85" s="8">
        <v>2987</v>
      </c>
      <c r="E85" s="8">
        <v>3779</v>
      </c>
      <c r="F85" s="8">
        <v>16105</v>
      </c>
      <c r="G85" s="8">
        <v>4356</v>
      </c>
      <c r="H85" s="8">
        <v>5246</v>
      </c>
      <c r="I85" s="8">
        <v>9602</v>
      </c>
      <c r="J85" s="8">
        <v>25707</v>
      </c>
      <c r="L85" s="15"/>
      <c r="M85" s="14" t="s">
        <v>168</v>
      </c>
      <c r="N85" s="14" t="s">
        <v>154</v>
      </c>
      <c r="O85" s="14" t="s">
        <v>171</v>
      </c>
      <c r="P85" s="14" t="s">
        <v>172</v>
      </c>
      <c r="Q85" s="14"/>
      <c r="R85" s="14" t="s">
        <v>169</v>
      </c>
      <c r="S85" s="14" t="s">
        <v>153</v>
      </c>
      <c r="T85" s="14"/>
    </row>
    <row r="86" spans="1:20" x14ac:dyDescent="0.25">
      <c r="A86" s="6" t="s">
        <v>39</v>
      </c>
      <c r="B86" s="8">
        <v>4018</v>
      </c>
      <c r="C86" s="8">
        <v>4449</v>
      </c>
      <c r="D86" s="8">
        <v>2852</v>
      </c>
      <c r="E86" s="8">
        <v>3278</v>
      </c>
      <c r="F86" s="8">
        <v>14597</v>
      </c>
      <c r="G86" s="8">
        <v>4071</v>
      </c>
      <c r="H86" s="8">
        <v>4522</v>
      </c>
      <c r="I86" s="8">
        <v>8593</v>
      </c>
      <c r="J86" s="8">
        <v>23190</v>
      </c>
      <c r="L86" s="15" t="s">
        <v>123</v>
      </c>
      <c r="M86">
        <f>COUNT(B83:B96)</f>
        <v>13</v>
      </c>
      <c r="N86">
        <f>COUNT(C83:C96)</f>
        <v>13</v>
      </c>
      <c r="O86">
        <f>COUNT(D83:D96)</f>
        <v>14</v>
      </c>
      <c r="P86">
        <v>14</v>
      </c>
      <c r="R86">
        <f>COUNT(F83:F96)</f>
        <v>14</v>
      </c>
      <c r="S86">
        <f>COUNT(H83:H96)</f>
        <v>13</v>
      </c>
    </row>
    <row r="87" spans="1:20" x14ac:dyDescent="0.25">
      <c r="A87" s="6" t="s">
        <v>30</v>
      </c>
      <c r="B87" s="8">
        <v>3050</v>
      </c>
      <c r="C87" s="8">
        <v>3385</v>
      </c>
      <c r="D87" s="8">
        <v>2165</v>
      </c>
      <c r="E87" s="8">
        <v>2490</v>
      </c>
      <c r="F87" s="8">
        <v>11090</v>
      </c>
      <c r="G87" s="8">
        <v>3081</v>
      </c>
      <c r="H87" s="8">
        <v>3483</v>
      </c>
      <c r="I87" s="8">
        <v>6564</v>
      </c>
      <c r="J87" s="8">
        <v>17654</v>
      </c>
      <c r="L87" s="15" t="s">
        <v>120</v>
      </c>
      <c r="M87">
        <v>8</v>
      </c>
      <c r="N87">
        <v>8</v>
      </c>
      <c r="O87">
        <v>8</v>
      </c>
      <c r="P87">
        <v>8</v>
      </c>
      <c r="R87">
        <v>8</v>
      </c>
      <c r="S87">
        <v>8</v>
      </c>
    </row>
    <row r="88" spans="1:20" x14ac:dyDescent="0.25">
      <c r="A88" s="6" t="s">
        <v>29</v>
      </c>
      <c r="B88" s="8">
        <v>2911</v>
      </c>
      <c r="C88" s="8">
        <v>3228</v>
      </c>
      <c r="D88" s="8">
        <v>2065</v>
      </c>
      <c r="E88" s="8">
        <v>2382</v>
      </c>
      <c r="F88" s="8">
        <v>10586</v>
      </c>
      <c r="G88" s="8">
        <v>3001</v>
      </c>
      <c r="H88" s="8">
        <v>3255</v>
      </c>
      <c r="I88" s="8">
        <v>6256</v>
      </c>
      <c r="J88" s="8">
        <v>16842</v>
      </c>
      <c r="L88" s="15" t="s">
        <v>170</v>
      </c>
      <c r="M88">
        <v>10</v>
      </c>
      <c r="N88">
        <v>10</v>
      </c>
      <c r="O88">
        <v>11</v>
      </c>
      <c r="P88">
        <v>11</v>
      </c>
      <c r="R88">
        <v>11</v>
      </c>
      <c r="S88">
        <v>9</v>
      </c>
    </row>
    <row r="89" spans="1:20" x14ac:dyDescent="0.25">
      <c r="A89" s="6" t="s">
        <v>25</v>
      </c>
      <c r="B89" s="8">
        <v>1725</v>
      </c>
      <c r="C89" s="8">
        <v>2813</v>
      </c>
      <c r="D89" s="8">
        <v>1724</v>
      </c>
      <c r="E89" s="8">
        <v>2087</v>
      </c>
      <c r="F89" s="8">
        <v>8349</v>
      </c>
      <c r="G89" s="8">
        <v>2487</v>
      </c>
      <c r="H89" s="8">
        <v>2885</v>
      </c>
      <c r="I89" s="8">
        <v>5372</v>
      </c>
      <c r="J89" s="8">
        <v>13721</v>
      </c>
      <c r="L89" s="15" t="s">
        <v>119</v>
      </c>
      <c r="M89">
        <f>COUNT(B122:B141)</f>
        <v>18</v>
      </c>
      <c r="N89">
        <f>COUNT(C122:C141)</f>
        <v>19</v>
      </c>
      <c r="O89">
        <v>19</v>
      </c>
      <c r="P89">
        <v>20</v>
      </c>
      <c r="R89">
        <v>20</v>
      </c>
      <c r="S89">
        <v>20</v>
      </c>
    </row>
    <row r="90" spans="1:20" x14ac:dyDescent="0.25">
      <c r="A90" s="6" t="s">
        <v>24</v>
      </c>
      <c r="B90" s="8">
        <v>2272</v>
      </c>
      <c r="C90" s="8">
        <v>2699</v>
      </c>
      <c r="D90" s="8">
        <v>1590</v>
      </c>
      <c r="E90" s="8">
        <v>2014</v>
      </c>
      <c r="F90" s="8">
        <v>8575</v>
      </c>
      <c r="G90" s="8">
        <v>2351</v>
      </c>
      <c r="H90" s="8">
        <v>2772</v>
      </c>
      <c r="I90" s="8">
        <v>5123</v>
      </c>
      <c r="J90" s="8">
        <v>13698</v>
      </c>
      <c r="L90" s="15" t="s">
        <v>180</v>
      </c>
      <c r="M90">
        <f>SUM(M86:M89)</f>
        <v>49</v>
      </c>
      <c r="N90">
        <f t="shared" ref="N90:S90" si="10">SUM(N86:N89)</f>
        <v>50</v>
      </c>
      <c r="O90">
        <f t="shared" si="10"/>
        <v>52</v>
      </c>
      <c r="P90">
        <f t="shared" si="10"/>
        <v>53</v>
      </c>
      <c r="R90">
        <f t="shared" si="10"/>
        <v>53</v>
      </c>
      <c r="S90">
        <f t="shared" si="10"/>
        <v>50</v>
      </c>
    </row>
    <row r="91" spans="1:20" x14ac:dyDescent="0.25">
      <c r="A91" s="6" t="s">
        <v>13</v>
      </c>
      <c r="B91" s="8">
        <v>1182</v>
      </c>
      <c r="C91" s="8">
        <v>1455</v>
      </c>
      <c r="D91" s="8">
        <v>823</v>
      </c>
      <c r="E91" s="8">
        <v>1096</v>
      </c>
      <c r="F91" s="8">
        <v>4556</v>
      </c>
      <c r="G91" s="8">
        <v>1193</v>
      </c>
      <c r="H91" s="8">
        <v>1459</v>
      </c>
      <c r="I91" s="8">
        <v>2652</v>
      </c>
      <c r="J91" s="8">
        <v>7208</v>
      </c>
    </row>
    <row r="92" spans="1:20" ht="14.4" customHeight="1" x14ac:dyDescent="0.25">
      <c r="A92" s="6" t="s">
        <v>10</v>
      </c>
      <c r="B92" s="8">
        <v>858</v>
      </c>
      <c r="C92" s="8">
        <v>907</v>
      </c>
      <c r="D92" s="8">
        <v>622</v>
      </c>
      <c r="E92" s="8">
        <v>676</v>
      </c>
      <c r="F92" s="8">
        <v>3063</v>
      </c>
      <c r="G92" s="8">
        <v>871</v>
      </c>
      <c r="H92" s="8">
        <v>921</v>
      </c>
      <c r="I92" s="8">
        <v>1792</v>
      </c>
      <c r="J92" s="8">
        <v>4855</v>
      </c>
      <c r="M92" s="71" t="s">
        <v>177</v>
      </c>
      <c r="N92" s="71"/>
      <c r="O92" s="71"/>
      <c r="P92" s="71"/>
      <c r="Q92" s="71"/>
      <c r="R92" s="71"/>
    </row>
    <row r="93" spans="1:20" x14ac:dyDescent="0.25">
      <c r="A93" s="6" t="s">
        <v>12</v>
      </c>
      <c r="B93" s="8"/>
      <c r="C93" s="8"/>
      <c r="D93" s="8">
        <v>811</v>
      </c>
      <c r="E93" s="8">
        <v>896</v>
      </c>
      <c r="F93" s="8">
        <v>1707</v>
      </c>
      <c r="G93" s="8">
        <v>1132</v>
      </c>
      <c r="H93" s="8">
        <v>1254</v>
      </c>
      <c r="I93" s="8">
        <v>2386</v>
      </c>
      <c r="J93" s="8">
        <v>4093</v>
      </c>
      <c r="L93" s="16"/>
      <c r="M93" s="17" t="s">
        <v>168</v>
      </c>
      <c r="N93" s="14" t="s">
        <v>154</v>
      </c>
      <c r="O93" s="14" t="s">
        <v>171</v>
      </c>
      <c r="P93" s="14" t="s">
        <v>172</v>
      </c>
      <c r="Q93" s="14"/>
      <c r="R93" s="14" t="s">
        <v>169</v>
      </c>
      <c r="S93" s="14" t="s">
        <v>153</v>
      </c>
    </row>
    <row r="94" spans="1:20" x14ac:dyDescent="0.25">
      <c r="A94" s="6" t="s">
        <v>9</v>
      </c>
      <c r="B94" s="8">
        <v>705</v>
      </c>
      <c r="C94" s="8">
        <v>782</v>
      </c>
      <c r="D94" s="8">
        <v>503</v>
      </c>
      <c r="E94" s="8">
        <v>578</v>
      </c>
      <c r="F94" s="8">
        <v>2568</v>
      </c>
      <c r="G94" s="8">
        <v>716</v>
      </c>
      <c r="H94" s="8">
        <v>779</v>
      </c>
      <c r="I94" s="8">
        <v>1495</v>
      </c>
      <c r="J94" s="8">
        <v>4063</v>
      </c>
      <c r="L94" s="15" t="s">
        <v>123</v>
      </c>
      <c r="M94">
        <f>B97/M86</f>
        <v>7364.3076923076924</v>
      </c>
      <c r="N94">
        <f t="shared" ref="N94:P94" si="11">C97/N86</f>
        <v>8256.7692307692305</v>
      </c>
      <c r="O94">
        <f t="shared" si="11"/>
        <v>4942.7142857142853</v>
      </c>
      <c r="P94">
        <f t="shared" si="11"/>
        <v>5724.5714285714284</v>
      </c>
      <c r="R94">
        <f>G97/R86</f>
        <v>7127</v>
      </c>
      <c r="S94">
        <f>H97/S86</f>
        <v>8447</v>
      </c>
    </row>
    <row r="95" spans="1:20" x14ac:dyDescent="0.25">
      <c r="A95" s="6" t="s">
        <v>5</v>
      </c>
      <c r="B95" s="8">
        <v>438</v>
      </c>
      <c r="C95" s="8">
        <v>460</v>
      </c>
      <c r="D95" s="8">
        <v>316</v>
      </c>
      <c r="E95" s="8">
        <v>339</v>
      </c>
      <c r="F95" s="8">
        <v>1553</v>
      </c>
      <c r="G95" s="8">
        <v>266</v>
      </c>
      <c r="H95" s="8"/>
      <c r="I95" s="8">
        <v>266</v>
      </c>
      <c r="J95" s="8">
        <v>1819</v>
      </c>
      <c r="L95" s="15" t="s">
        <v>120</v>
      </c>
      <c r="M95">
        <f>B107/M87</f>
        <v>18481.5</v>
      </c>
      <c r="N95">
        <f t="shared" ref="N95:P95" si="12">C107/N87</f>
        <v>21695.75</v>
      </c>
      <c r="O95">
        <f t="shared" si="12"/>
        <v>12942</v>
      </c>
      <c r="P95">
        <f t="shared" si="12"/>
        <v>16158</v>
      </c>
      <c r="R95">
        <f>G107/R87</f>
        <v>18775.5</v>
      </c>
      <c r="S95">
        <f>H107/S87</f>
        <v>22042.25</v>
      </c>
    </row>
    <row r="96" spans="1:20" x14ac:dyDescent="0.25">
      <c r="A96" s="6" t="s">
        <v>2</v>
      </c>
      <c r="B96" s="8">
        <v>158</v>
      </c>
      <c r="C96" s="8">
        <v>155</v>
      </c>
      <c r="D96" s="8">
        <v>119</v>
      </c>
      <c r="E96" s="8">
        <v>124</v>
      </c>
      <c r="F96" s="8">
        <v>556</v>
      </c>
      <c r="G96" s="8">
        <v>166</v>
      </c>
      <c r="H96" s="8">
        <v>169</v>
      </c>
      <c r="I96" s="8">
        <v>335</v>
      </c>
      <c r="J96" s="8">
        <v>891</v>
      </c>
      <c r="L96" s="15" t="s">
        <v>170</v>
      </c>
      <c r="M96">
        <f>B120/M88</f>
        <v>6905.3</v>
      </c>
      <c r="N96">
        <f t="shared" ref="N96:P96" si="13">C120/N88</f>
        <v>8261.7999999999993</v>
      </c>
      <c r="O96">
        <f t="shared" si="13"/>
        <v>4597.636363636364</v>
      </c>
      <c r="P96">
        <f t="shared" si="13"/>
        <v>5920.090909090909</v>
      </c>
      <c r="R96">
        <f>G120/R88</f>
        <v>6842.272727272727</v>
      </c>
      <c r="S96">
        <f>H120/S88</f>
        <v>9181.2222222222226</v>
      </c>
    </row>
    <row r="97" spans="1:19" x14ac:dyDescent="0.25">
      <c r="A97" s="5" t="s">
        <v>173</v>
      </c>
      <c r="B97" s="8">
        <v>95736</v>
      </c>
      <c r="C97" s="8">
        <v>107338</v>
      </c>
      <c r="D97" s="8">
        <v>69198</v>
      </c>
      <c r="E97" s="8">
        <v>80144</v>
      </c>
      <c r="F97" s="8">
        <v>352416</v>
      </c>
      <c r="G97" s="8">
        <v>99778</v>
      </c>
      <c r="H97" s="8">
        <v>109811</v>
      </c>
      <c r="I97" s="8">
        <v>209589</v>
      </c>
      <c r="J97" s="8">
        <v>562005</v>
      </c>
      <c r="L97" s="15" t="s">
        <v>119</v>
      </c>
      <c r="M97">
        <f>B142/M89</f>
        <v>28301.055555555555</v>
      </c>
      <c r="N97">
        <f t="shared" ref="N97:P97" si="14">C142/N89</f>
        <v>30348.315789473683</v>
      </c>
      <c r="O97">
        <f t="shared" si="14"/>
        <v>19141.78947368421</v>
      </c>
      <c r="P97">
        <f t="shared" si="14"/>
        <v>21601.7</v>
      </c>
      <c r="R97">
        <f>G142/R89</f>
        <v>26500.95</v>
      </c>
      <c r="S97">
        <f>H142/S89</f>
        <v>29825.1</v>
      </c>
    </row>
    <row r="98" spans="1:19" x14ac:dyDescent="0.25">
      <c r="A98" s="5" t="s">
        <v>120</v>
      </c>
      <c r="B98" s="8"/>
      <c r="C98" s="8"/>
      <c r="D98" s="8"/>
      <c r="E98" s="8"/>
      <c r="F98" s="8"/>
      <c r="G98" s="8"/>
      <c r="H98" s="8"/>
      <c r="I98" s="8"/>
      <c r="J98" s="8"/>
      <c r="L98" s="15" t="s">
        <v>180</v>
      </c>
      <c r="M98">
        <f>B143/M90</f>
        <v>16776.734693877552</v>
      </c>
      <c r="N98">
        <f t="shared" ref="N98:P98" si="15">C143/N90</f>
        <v>18802.8</v>
      </c>
      <c r="O98">
        <f t="shared" si="15"/>
        <v>11288.5</v>
      </c>
      <c r="P98">
        <f t="shared" si="15"/>
        <v>13331.377358490567</v>
      </c>
      <c r="R98">
        <f>G143/R90</f>
        <v>16137.094339622641</v>
      </c>
      <c r="S98">
        <f>H143/S90</f>
        <v>19305.64</v>
      </c>
    </row>
    <row r="99" spans="1:19" x14ac:dyDescent="0.25">
      <c r="A99" s="6" t="s">
        <v>20</v>
      </c>
      <c r="B99" s="8">
        <v>73638</v>
      </c>
      <c r="C99" s="8">
        <v>90624</v>
      </c>
      <c r="D99" s="8">
        <v>50984</v>
      </c>
      <c r="E99" s="8">
        <v>67962</v>
      </c>
      <c r="F99" s="8">
        <v>283208</v>
      </c>
      <c r="G99" s="8">
        <v>74564</v>
      </c>
      <c r="H99" s="8">
        <v>91867</v>
      </c>
      <c r="I99" s="8">
        <v>166431</v>
      </c>
      <c r="J99" s="8">
        <v>449639</v>
      </c>
    </row>
    <row r="100" spans="1:19" x14ac:dyDescent="0.25">
      <c r="A100" s="6" t="s">
        <v>27</v>
      </c>
      <c r="B100" s="8">
        <v>62302</v>
      </c>
      <c r="C100" s="8">
        <v>69102</v>
      </c>
      <c r="D100" s="8">
        <v>44184</v>
      </c>
      <c r="E100" s="8">
        <v>50976</v>
      </c>
      <c r="F100" s="8">
        <v>226564</v>
      </c>
      <c r="G100" s="8">
        <v>63613</v>
      </c>
      <c r="H100" s="8">
        <v>71175</v>
      </c>
      <c r="I100" s="8">
        <v>134788</v>
      </c>
      <c r="J100" s="8">
        <v>361352</v>
      </c>
    </row>
    <row r="101" spans="1:19" x14ac:dyDescent="0.25">
      <c r="A101" s="6" t="s">
        <v>32</v>
      </c>
      <c r="B101" s="8">
        <v>3264</v>
      </c>
      <c r="C101" s="8">
        <v>3740</v>
      </c>
      <c r="D101" s="8">
        <v>2301</v>
      </c>
      <c r="E101" s="8">
        <v>2784</v>
      </c>
      <c r="F101" s="8">
        <v>12089</v>
      </c>
      <c r="G101" s="8">
        <v>3295</v>
      </c>
      <c r="H101" s="8">
        <v>3738</v>
      </c>
      <c r="I101" s="8">
        <v>7033</v>
      </c>
      <c r="J101" s="8">
        <v>19122</v>
      </c>
    </row>
    <row r="102" spans="1:19" x14ac:dyDescent="0.25">
      <c r="A102" s="6" t="s">
        <v>31</v>
      </c>
      <c r="B102" s="8">
        <v>3070</v>
      </c>
      <c r="C102" s="8">
        <v>3648</v>
      </c>
      <c r="D102" s="8">
        <v>2149</v>
      </c>
      <c r="E102" s="8">
        <v>2719</v>
      </c>
      <c r="F102" s="8">
        <v>11586</v>
      </c>
      <c r="G102" s="8">
        <v>3086</v>
      </c>
      <c r="H102" s="8">
        <v>3722</v>
      </c>
      <c r="I102" s="8">
        <v>6808</v>
      </c>
      <c r="J102" s="8">
        <v>18394</v>
      </c>
    </row>
    <row r="103" spans="1:19" ht="13.2" customHeight="1" x14ac:dyDescent="0.25">
      <c r="A103" s="6" t="s">
        <v>22</v>
      </c>
      <c r="B103" s="8">
        <v>1974</v>
      </c>
      <c r="C103" s="8">
        <v>2425</v>
      </c>
      <c r="D103" s="8">
        <v>1362</v>
      </c>
      <c r="E103" s="8">
        <v>1821</v>
      </c>
      <c r="F103" s="8">
        <v>7582</v>
      </c>
      <c r="G103" s="8">
        <v>1992</v>
      </c>
      <c r="H103" s="8">
        <v>1737</v>
      </c>
      <c r="I103" s="8">
        <v>3729</v>
      </c>
      <c r="J103" s="8">
        <v>11311</v>
      </c>
      <c r="M103" s="71" t="s">
        <v>178</v>
      </c>
      <c r="N103" s="71"/>
      <c r="O103" s="71"/>
      <c r="P103" s="71"/>
    </row>
    <row r="104" spans="1:19" x14ac:dyDescent="0.25">
      <c r="A104" s="6" t="s">
        <v>18</v>
      </c>
      <c r="B104" s="8">
        <v>1877</v>
      </c>
      <c r="C104" s="8">
        <v>1932</v>
      </c>
      <c r="D104" s="8">
        <v>1352</v>
      </c>
      <c r="E104" s="8">
        <v>1420</v>
      </c>
      <c r="F104" s="8">
        <v>6581</v>
      </c>
      <c r="G104" s="8">
        <v>1891</v>
      </c>
      <c r="H104" s="8">
        <v>1943</v>
      </c>
      <c r="I104" s="8">
        <v>3834</v>
      </c>
      <c r="J104" s="8">
        <v>10415</v>
      </c>
      <c r="L104" s="14"/>
      <c r="M104" s="14" t="s">
        <v>154</v>
      </c>
      <c r="N104" s="14" t="s">
        <v>153</v>
      </c>
      <c r="O104" s="14" t="s">
        <v>179</v>
      </c>
      <c r="P104" s="18"/>
    </row>
    <row r="105" spans="1:19" x14ac:dyDescent="0.25">
      <c r="A105" s="6" t="s">
        <v>15</v>
      </c>
      <c r="B105" s="8">
        <v>1442</v>
      </c>
      <c r="C105" s="8">
        <v>1773</v>
      </c>
      <c r="D105" s="8">
        <v>1008</v>
      </c>
      <c r="E105" s="8">
        <v>1337</v>
      </c>
      <c r="F105" s="8">
        <v>5560</v>
      </c>
      <c r="G105" s="8">
        <v>1483</v>
      </c>
      <c r="H105" s="8">
        <v>1826</v>
      </c>
      <c r="I105" s="8">
        <v>3309</v>
      </c>
      <c r="J105" s="8">
        <v>8869</v>
      </c>
      <c r="L105" s="19" t="s">
        <v>123</v>
      </c>
      <c r="M105">
        <v>8256.7692307692305</v>
      </c>
      <c r="N105">
        <v>8447</v>
      </c>
      <c r="O105">
        <f>N105-M105</f>
        <v>190.23076923076951</v>
      </c>
      <c r="P105" s="10">
        <f>N105/M105-1</f>
        <v>2.3039370959026639E-2</v>
      </c>
    </row>
    <row r="106" spans="1:19" x14ac:dyDescent="0.25">
      <c r="A106" s="6" t="s">
        <v>4</v>
      </c>
      <c r="B106" s="8">
        <v>285</v>
      </c>
      <c r="C106" s="8">
        <v>322</v>
      </c>
      <c r="D106" s="8">
        <v>196</v>
      </c>
      <c r="E106" s="8">
        <v>245</v>
      </c>
      <c r="F106" s="8">
        <v>1048</v>
      </c>
      <c r="G106" s="8">
        <v>280</v>
      </c>
      <c r="H106" s="8">
        <v>330</v>
      </c>
      <c r="I106" s="8">
        <v>610</v>
      </c>
      <c r="J106" s="8">
        <v>1658</v>
      </c>
      <c r="L106" s="15" t="s">
        <v>120</v>
      </c>
      <c r="M106">
        <v>21695.75</v>
      </c>
      <c r="N106">
        <v>22042.25</v>
      </c>
      <c r="O106">
        <f t="shared" ref="O106:O109" si="16">N106-M106</f>
        <v>346.5</v>
      </c>
      <c r="P106" s="10">
        <f t="shared" ref="P106:P109" si="17">N106/M106-1</f>
        <v>1.5970869870827187E-2</v>
      </c>
    </row>
    <row r="107" spans="1:19" x14ac:dyDescent="0.25">
      <c r="A107" s="5" t="s">
        <v>174</v>
      </c>
      <c r="B107" s="8">
        <v>147852</v>
      </c>
      <c r="C107" s="8">
        <v>173566</v>
      </c>
      <c r="D107" s="8">
        <v>103536</v>
      </c>
      <c r="E107" s="8">
        <v>129264</v>
      </c>
      <c r="F107" s="8">
        <v>554218</v>
      </c>
      <c r="G107" s="8">
        <v>150204</v>
      </c>
      <c r="H107" s="8">
        <v>176338</v>
      </c>
      <c r="I107" s="8">
        <v>326542</v>
      </c>
      <c r="J107" s="8">
        <v>880760</v>
      </c>
      <c r="L107" s="15" t="s">
        <v>170</v>
      </c>
      <c r="M107">
        <v>8261.7999999999993</v>
      </c>
      <c r="N107">
        <v>9181.2222222222226</v>
      </c>
      <c r="O107">
        <f t="shared" si="16"/>
        <v>919.42222222222335</v>
      </c>
      <c r="P107" s="10">
        <f t="shared" si="17"/>
        <v>0.11128594522043911</v>
      </c>
    </row>
    <row r="108" spans="1:19" x14ac:dyDescent="0.25">
      <c r="A108" s="5" t="s">
        <v>162</v>
      </c>
      <c r="B108" s="8"/>
      <c r="C108" s="8"/>
      <c r="D108" s="8"/>
      <c r="E108" s="8"/>
      <c r="F108" s="8"/>
      <c r="G108" s="8"/>
      <c r="H108" s="8"/>
      <c r="I108" s="8"/>
      <c r="J108" s="8"/>
      <c r="L108" s="15" t="s">
        <v>119</v>
      </c>
      <c r="M108">
        <v>30348.315789473683</v>
      </c>
      <c r="N108">
        <v>29825.1</v>
      </c>
      <c r="O108">
        <f t="shared" si="16"/>
        <v>-523.21578947368471</v>
      </c>
      <c r="P108" s="10">
        <f t="shared" si="17"/>
        <v>-1.7240356700623294E-2</v>
      </c>
    </row>
    <row r="109" spans="1:19" x14ac:dyDescent="0.25">
      <c r="A109" s="6" t="s">
        <v>8</v>
      </c>
      <c r="B109" s="8">
        <v>41282</v>
      </c>
      <c r="C109" s="8">
        <v>49071</v>
      </c>
      <c r="D109" s="8">
        <v>28827</v>
      </c>
      <c r="E109" s="8">
        <v>36607</v>
      </c>
      <c r="F109" s="8">
        <v>155787</v>
      </c>
      <c r="G109" s="8">
        <v>41985</v>
      </c>
      <c r="H109" s="8">
        <v>50429</v>
      </c>
      <c r="I109" s="8">
        <v>92414</v>
      </c>
      <c r="J109" s="8">
        <v>248201</v>
      </c>
      <c r="L109" s="15" t="s">
        <v>180</v>
      </c>
      <c r="M109">
        <f>N98</f>
        <v>18802.8</v>
      </c>
      <c r="N109">
        <f>S98</f>
        <v>19305.64</v>
      </c>
      <c r="O109">
        <f t="shared" si="16"/>
        <v>502.84000000000015</v>
      </c>
      <c r="P109" s="10">
        <f t="shared" si="17"/>
        <v>2.6742825536622217E-2</v>
      </c>
    </row>
    <row r="110" spans="1:19" x14ac:dyDescent="0.25">
      <c r="A110" s="6" t="s">
        <v>50</v>
      </c>
      <c r="B110" s="8">
        <v>11480</v>
      </c>
      <c r="C110" s="8">
        <v>13176</v>
      </c>
      <c r="D110" s="8">
        <v>8078</v>
      </c>
      <c r="E110" s="8">
        <v>9778</v>
      </c>
      <c r="F110" s="8">
        <v>42512</v>
      </c>
      <c r="G110" s="8">
        <v>11595</v>
      </c>
      <c r="H110" s="8">
        <v>13523</v>
      </c>
      <c r="I110" s="8">
        <v>25118</v>
      </c>
      <c r="J110" s="8">
        <v>67630</v>
      </c>
    </row>
    <row r="111" spans="1:19" x14ac:dyDescent="0.25">
      <c r="A111" s="6" t="s">
        <v>41</v>
      </c>
      <c r="B111" s="8">
        <v>4139</v>
      </c>
      <c r="C111" s="8">
        <v>4910</v>
      </c>
      <c r="D111" s="8">
        <v>2891</v>
      </c>
      <c r="E111" s="8">
        <v>3665</v>
      </c>
      <c r="F111" s="8">
        <v>15605</v>
      </c>
      <c r="G111" s="8">
        <v>4268</v>
      </c>
      <c r="H111" s="8">
        <v>4961</v>
      </c>
      <c r="I111" s="8">
        <v>9229</v>
      </c>
      <c r="J111" s="8">
        <v>24834</v>
      </c>
    </row>
    <row r="112" spans="1:19" x14ac:dyDescent="0.25">
      <c r="A112" s="6" t="s">
        <v>40</v>
      </c>
      <c r="B112" s="8">
        <v>4076</v>
      </c>
      <c r="C112" s="8">
        <v>4680</v>
      </c>
      <c r="D112" s="8">
        <v>2879</v>
      </c>
      <c r="E112" s="8">
        <v>3476</v>
      </c>
      <c r="F112" s="8">
        <v>15111</v>
      </c>
      <c r="G112" s="8">
        <v>4222</v>
      </c>
      <c r="H112" s="8">
        <v>4678</v>
      </c>
      <c r="I112" s="8">
        <v>8900</v>
      </c>
      <c r="J112" s="8">
        <v>24011</v>
      </c>
    </row>
    <row r="113" spans="1:10" x14ac:dyDescent="0.25">
      <c r="A113" s="6" t="s">
        <v>28</v>
      </c>
      <c r="B113" s="8">
        <v>2665</v>
      </c>
      <c r="C113" s="8">
        <v>3174</v>
      </c>
      <c r="D113" s="8">
        <v>1864</v>
      </c>
      <c r="E113" s="8">
        <v>2376</v>
      </c>
      <c r="F113" s="8">
        <v>10079</v>
      </c>
      <c r="G113" s="8">
        <v>2667</v>
      </c>
      <c r="H113" s="8">
        <v>3248</v>
      </c>
      <c r="I113" s="8">
        <v>5915</v>
      </c>
      <c r="J113" s="8">
        <v>15994</v>
      </c>
    </row>
    <row r="114" spans="1:10" x14ac:dyDescent="0.25">
      <c r="A114" s="6" t="s">
        <v>23</v>
      </c>
      <c r="B114" s="8">
        <v>884</v>
      </c>
      <c r="C114" s="8">
        <v>2418</v>
      </c>
      <c r="D114" s="8">
        <v>1623</v>
      </c>
      <c r="E114" s="8">
        <v>1781</v>
      </c>
      <c r="F114" s="8">
        <v>6706</v>
      </c>
      <c r="G114" s="8">
        <v>2315</v>
      </c>
      <c r="H114" s="8">
        <v>2453</v>
      </c>
      <c r="I114" s="8">
        <v>4768</v>
      </c>
      <c r="J114" s="8">
        <v>11474</v>
      </c>
    </row>
    <row r="115" spans="1:10" x14ac:dyDescent="0.25">
      <c r="A115" s="6" t="s">
        <v>44</v>
      </c>
      <c r="B115" s="8"/>
      <c r="C115" s="8"/>
      <c r="D115" s="8">
        <v>1249</v>
      </c>
      <c r="E115" s="8">
        <v>3569</v>
      </c>
      <c r="F115" s="8">
        <v>4818</v>
      </c>
      <c r="G115" s="8">
        <v>4809</v>
      </c>
      <c r="H115" s="8"/>
      <c r="I115" s="8">
        <v>4809</v>
      </c>
      <c r="J115" s="8">
        <v>9627</v>
      </c>
    </row>
    <row r="116" spans="1:10" x14ac:dyDescent="0.25">
      <c r="A116" s="6" t="s">
        <v>14</v>
      </c>
      <c r="B116" s="8">
        <v>1324</v>
      </c>
      <c r="C116" s="8">
        <v>1619</v>
      </c>
      <c r="D116" s="8">
        <v>913</v>
      </c>
      <c r="E116" s="8">
        <v>1211</v>
      </c>
      <c r="F116" s="8">
        <v>5067</v>
      </c>
      <c r="G116" s="8">
        <v>1336</v>
      </c>
      <c r="H116" s="8">
        <v>1636</v>
      </c>
      <c r="I116" s="8">
        <v>2972</v>
      </c>
      <c r="J116" s="8">
        <v>8039</v>
      </c>
    </row>
    <row r="117" spans="1:10" x14ac:dyDescent="0.25">
      <c r="A117" s="6" t="s">
        <v>16</v>
      </c>
      <c r="B117" s="8">
        <v>1639</v>
      </c>
      <c r="C117" s="8">
        <v>1879</v>
      </c>
      <c r="D117" s="8">
        <v>1153</v>
      </c>
      <c r="E117" s="8">
        <v>1402</v>
      </c>
      <c r="F117" s="8">
        <v>6073</v>
      </c>
      <c r="G117" s="8">
        <v>483</v>
      </c>
      <c r="H117" s="8"/>
      <c r="I117" s="8">
        <v>483</v>
      </c>
      <c r="J117" s="8">
        <v>6556</v>
      </c>
    </row>
    <row r="118" spans="1:10" x14ac:dyDescent="0.25">
      <c r="A118" s="6" t="s">
        <v>11</v>
      </c>
      <c r="B118" s="8">
        <v>982</v>
      </c>
      <c r="C118" s="8">
        <v>1079</v>
      </c>
      <c r="D118" s="8">
        <v>691</v>
      </c>
      <c r="E118" s="8">
        <v>806</v>
      </c>
      <c r="F118" s="8">
        <v>3558</v>
      </c>
      <c r="G118" s="8">
        <v>996</v>
      </c>
      <c r="H118" s="8">
        <v>1088</v>
      </c>
      <c r="I118" s="8">
        <v>2084</v>
      </c>
      <c r="J118" s="8">
        <v>5642</v>
      </c>
    </row>
    <row r="119" spans="1:10" x14ac:dyDescent="0.25">
      <c r="A119" s="6" t="s">
        <v>6</v>
      </c>
      <c r="B119" s="8">
        <v>582</v>
      </c>
      <c r="C119" s="8">
        <v>612</v>
      </c>
      <c r="D119" s="8">
        <v>406</v>
      </c>
      <c r="E119" s="8">
        <v>450</v>
      </c>
      <c r="F119" s="8">
        <v>2050</v>
      </c>
      <c r="G119" s="8">
        <v>589</v>
      </c>
      <c r="H119" s="8">
        <v>615</v>
      </c>
      <c r="I119" s="8">
        <v>1204</v>
      </c>
      <c r="J119" s="8">
        <v>3254</v>
      </c>
    </row>
    <row r="120" spans="1:10" x14ac:dyDescent="0.25">
      <c r="A120" s="5" t="s">
        <v>175</v>
      </c>
      <c r="B120" s="8">
        <v>69053</v>
      </c>
      <c r="C120" s="8">
        <v>82618</v>
      </c>
      <c r="D120" s="8">
        <v>50574</v>
      </c>
      <c r="E120" s="8">
        <v>65121</v>
      </c>
      <c r="F120" s="8">
        <v>267366</v>
      </c>
      <c r="G120" s="8">
        <v>75265</v>
      </c>
      <c r="H120" s="8">
        <v>82631</v>
      </c>
      <c r="I120" s="8">
        <v>157896</v>
      </c>
      <c r="J120" s="8">
        <v>425262</v>
      </c>
    </row>
    <row r="121" spans="1:10" x14ac:dyDescent="0.25">
      <c r="A121" s="5" t="s">
        <v>119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6" t="s">
        <v>7</v>
      </c>
      <c r="B122" s="8">
        <v>95153</v>
      </c>
      <c r="C122" s="8">
        <v>101946</v>
      </c>
      <c r="D122" s="8">
        <v>67976</v>
      </c>
      <c r="E122" s="8">
        <v>74763</v>
      </c>
      <c r="F122" s="8">
        <v>339838</v>
      </c>
      <c r="G122" s="8">
        <v>98412</v>
      </c>
      <c r="H122" s="8">
        <v>105213</v>
      </c>
      <c r="I122" s="8">
        <v>203625</v>
      </c>
      <c r="J122" s="8">
        <v>543463</v>
      </c>
    </row>
    <row r="123" spans="1:10" x14ac:dyDescent="0.25">
      <c r="A123" s="6" t="s">
        <v>1</v>
      </c>
      <c r="B123" s="8">
        <v>87224</v>
      </c>
      <c r="C123" s="8">
        <v>93457</v>
      </c>
      <c r="D123" s="8">
        <v>62305</v>
      </c>
      <c r="E123" s="8">
        <v>68540</v>
      </c>
      <c r="F123" s="8">
        <v>311526</v>
      </c>
      <c r="G123" s="8">
        <v>89246</v>
      </c>
      <c r="H123" s="8">
        <v>94887</v>
      </c>
      <c r="I123" s="8">
        <v>184133</v>
      </c>
      <c r="J123" s="8">
        <v>495659</v>
      </c>
    </row>
    <row r="124" spans="1:10" x14ac:dyDescent="0.25">
      <c r="A124" s="6" t="s">
        <v>17</v>
      </c>
      <c r="B124" s="8">
        <v>68822</v>
      </c>
      <c r="C124" s="8">
        <v>79019</v>
      </c>
      <c r="D124" s="8">
        <v>48434</v>
      </c>
      <c r="E124" s="8">
        <v>58625</v>
      </c>
      <c r="F124" s="8">
        <v>254900</v>
      </c>
      <c r="G124" s="8">
        <v>69761</v>
      </c>
      <c r="H124" s="8">
        <v>81839</v>
      </c>
      <c r="I124" s="8">
        <v>151600</v>
      </c>
      <c r="J124" s="8">
        <v>406500</v>
      </c>
    </row>
    <row r="125" spans="1:10" x14ac:dyDescent="0.25">
      <c r="A125" s="6" t="s">
        <v>36</v>
      </c>
      <c r="B125" s="8">
        <v>57353</v>
      </c>
      <c r="C125" s="8">
        <v>65847</v>
      </c>
      <c r="D125" s="8">
        <v>40364</v>
      </c>
      <c r="E125" s="8">
        <v>48865</v>
      </c>
      <c r="F125" s="8">
        <v>212429</v>
      </c>
      <c r="G125" s="8">
        <v>58740</v>
      </c>
      <c r="H125" s="8">
        <v>67226</v>
      </c>
      <c r="I125" s="8">
        <v>125966</v>
      </c>
      <c r="J125" s="8">
        <v>338395</v>
      </c>
    </row>
    <row r="126" spans="1:10" x14ac:dyDescent="0.25">
      <c r="A126" s="6" t="s">
        <v>3</v>
      </c>
      <c r="B126" s="8">
        <v>51543</v>
      </c>
      <c r="C126" s="8">
        <v>63438</v>
      </c>
      <c r="D126" s="8">
        <v>35691</v>
      </c>
      <c r="E126" s="8">
        <v>47581</v>
      </c>
      <c r="F126" s="8">
        <v>198253</v>
      </c>
      <c r="G126" s="8">
        <v>52266</v>
      </c>
      <c r="H126" s="8">
        <v>65834</v>
      </c>
      <c r="I126" s="8">
        <v>118100</v>
      </c>
      <c r="J126" s="8">
        <v>316353</v>
      </c>
    </row>
    <row r="127" spans="1:10" x14ac:dyDescent="0.25">
      <c r="A127" s="6" t="s">
        <v>35</v>
      </c>
      <c r="B127" s="8">
        <v>47869</v>
      </c>
      <c r="C127" s="8">
        <v>58910</v>
      </c>
      <c r="D127" s="8">
        <v>33137</v>
      </c>
      <c r="E127" s="8">
        <v>44184</v>
      </c>
      <c r="F127" s="8">
        <v>184100</v>
      </c>
      <c r="G127" s="8">
        <v>49385</v>
      </c>
      <c r="H127" s="8">
        <v>60071</v>
      </c>
      <c r="I127" s="8">
        <v>109456</v>
      </c>
      <c r="J127" s="8">
        <v>293556</v>
      </c>
    </row>
    <row r="128" spans="1:10" x14ac:dyDescent="0.25">
      <c r="A128" s="6" t="s">
        <v>21</v>
      </c>
      <c r="B128" s="8">
        <v>38242</v>
      </c>
      <c r="C128" s="8">
        <v>43900</v>
      </c>
      <c r="D128" s="8">
        <v>26910</v>
      </c>
      <c r="E128" s="8">
        <v>32575</v>
      </c>
      <c r="F128" s="8">
        <v>141627</v>
      </c>
      <c r="G128" s="8">
        <v>39302</v>
      </c>
      <c r="H128" s="8">
        <v>44111</v>
      </c>
      <c r="I128" s="8">
        <v>83413</v>
      </c>
      <c r="J128" s="8">
        <v>225040</v>
      </c>
    </row>
    <row r="129" spans="1:10" x14ac:dyDescent="0.25">
      <c r="A129" s="6" t="s">
        <v>52</v>
      </c>
      <c r="B129" s="8">
        <v>20189</v>
      </c>
      <c r="C129" s="8">
        <v>20896</v>
      </c>
      <c r="D129" s="8">
        <v>14525</v>
      </c>
      <c r="E129" s="8">
        <v>15234</v>
      </c>
      <c r="F129" s="8">
        <v>70844</v>
      </c>
      <c r="G129" s="8">
        <v>20317</v>
      </c>
      <c r="H129" s="8">
        <v>21097</v>
      </c>
      <c r="I129" s="8">
        <v>41414</v>
      </c>
      <c r="J129" s="8">
        <v>112258</v>
      </c>
    </row>
    <row r="130" spans="1:10" x14ac:dyDescent="0.25">
      <c r="A130" s="6" t="s">
        <v>51</v>
      </c>
      <c r="B130" s="8">
        <v>8078</v>
      </c>
      <c r="C130" s="8">
        <v>8367</v>
      </c>
      <c r="D130" s="8">
        <v>5826</v>
      </c>
      <c r="E130" s="8">
        <v>6094</v>
      </c>
      <c r="F130" s="8">
        <v>28365</v>
      </c>
      <c r="G130" s="8">
        <v>8296</v>
      </c>
      <c r="H130" s="8">
        <v>8401</v>
      </c>
      <c r="I130" s="8">
        <v>16697</v>
      </c>
      <c r="J130" s="8">
        <v>45062</v>
      </c>
    </row>
    <row r="131" spans="1:10" x14ac:dyDescent="0.25">
      <c r="A131" s="6" t="s">
        <v>48</v>
      </c>
      <c r="B131" s="8">
        <v>5024</v>
      </c>
      <c r="C131" s="8">
        <v>5769</v>
      </c>
      <c r="D131" s="8">
        <v>3536</v>
      </c>
      <c r="E131" s="8">
        <v>4278</v>
      </c>
      <c r="F131" s="8">
        <v>18607</v>
      </c>
      <c r="G131" s="8">
        <v>5035</v>
      </c>
      <c r="H131" s="8">
        <v>5895</v>
      </c>
      <c r="I131" s="8">
        <v>10930</v>
      </c>
      <c r="J131" s="8">
        <v>29537</v>
      </c>
    </row>
    <row r="132" spans="1:10" x14ac:dyDescent="0.25">
      <c r="A132" s="6" t="s">
        <v>47</v>
      </c>
      <c r="B132" s="8">
        <v>4798</v>
      </c>
      <c r="C132" s="8">
        <v>5696</v>
      </c>
      <c r="D132" s="8">
        <v>3354</v>
      </c>
      <c r="E132" s="8">
        <v>4261</v>
      </c>
      <c r="F132" s="8">
        <v>18109</v>
      </c>
      <c r="G132" s="8">
        <v>4844</v>
      </c>
      <c r="H132" s="8">
        <v>5860</v>
      </c>
      <c r="I132" s="8">
        <v>10704</v>
      </c>
      <c r="J132" s="8">
        <v>28813</v>
      </c>
    </row>
    <row r="133" spans="1:10" x14ac:dyDescent="0.25">
      <c r="A133" s="6" t="s">
        <v>46</v>
      </c>
      <c r="B133" s="8">
        <v>4934</v>
      </c>
      <c r="C133" s="8">
        <v>5281</v>
      </c>
      <c r="D133" s="8">
        <v>3520</v>
      </c>
      <c r="E133" s="8">
        <v>3875</v>
      </c>
      <c r="F133" s="8">
        <v>17610</v>
      </c>
      <c r="G133" s="8">
        <v>5039</v>
      </c>
      <c r="H133" s="8">
        <v>5432</v>
      </c>
      <c r="I133" s="8">
        <v>10471</v>
      </c>
      <c r="J133" s="8">
        <v>28081</v>
      </c>
    </row>
    <row r="134" spans="1:10" x14ac:dyDescent="0.25">
      <c r="A134" s="6" t="s">
        <v>45</v>
      </c>
      <c r="B134" s="8">
        <v>4533</v>
      </c>
      <c r="C134" s="8">
        <v>5388</v>
      </c>
      <c r="D134" s="8">
        <v>3167</v>
      </c>
      <c r="E134" s="8">
        <v>4019</v>
      </c>
      <c r="F134" s="8">
        <v>17107</v>
      </c>
      <c r="G134" s="8">
        <v>4623</v>
      </c>
      <c r="H134" s="8">
        <v>5591</v>
      </c>
      <c r="I134" s="8">
        <v>10214</v>
      </c>
      <c r="J134" s="8">
        <v>27321</v>
      </c>
    </row>
    <row r="135" spans="1:10" x14ac:dyDescent="0.25">
      <c r="A135" s="6" t="s">
        <v>38</v>
      </c>
      <c r="B135" s="8">
        <v>3809</v>
      </c>
      <c r="C135" s="8">
        <v>4363</v>
      </c>
      <c r="D135" s="8">
        <v>2684</v>
      </c>
      <c r="E135" s="8">
        <v>3246</v>
      </c>
      <c r="F135" s="8">
        <v>14102</v>
      </c>
      <c r="G135" s="8">
        <v>3775</v>
      </c>
      <c r="H135" s="8">
        <v>4424</v>
      </c>
      <c r="I135" s="8">
        <v>8199</v>
      </c>
      <c r="J135" s="8">
        <v>22301</v>
      </c>
    </row>
    <row r="136" spans="1:10" x14ac:dyDescent="0.25">
      <c r="A136" s="6" t="s">
        <v>49</v>
      </c>
      <c r="B136" s="8"/>
      <c r="C136" s="8">
        <v>1342</v>
      </c>
      <c r="D136" s="8">
        <v>3824</v>
      </c>
      <c r="E136" s="8">
        <v>4213</v>
      </c>
      <c r="F136" s="8">
        <v>9379</v>
      </c>
      <c r="G136" s="8">
        <v>5531</v>
      </c>
      <c r="H136" s="8">
        <v>5817</v>
      </c>
      <c r="I136" s="8">
        <v>11348</v>
      </c>
      <c r="J136" s="8">
        <v>20727</v>
      </c>
    </row>
    <row r="137" spans="1:10" x14ac:dyDescent="0.25">
      <c r="A137" s="6" t="s">
        <v>33</v>
      </c>
      <c r="B137" s="8">
        <v>3584</v>
      </c>
      <c r="C137" s="8">
        <v>3716</v>
      </c>
      <c r="D137" s="8">
        <v>2587</v>
      </c>
      <c r="E137" s="8">
        <v>2713</v>
      </c>
      <c r="F137" s="8">
        <v>12600</v>
      </c>
      <c r="G137" s="8">
        <v>3613</v>
      </c>
      <c r="H137" s="8">
        <v>3743</v>
      </c>
      <c r="I137" s="8">
        <v>7356</v>
      </c>
      <c r="J137" s="8">
        <v>19956</v>
      </c>
    </row>
    <row r="138" spans="1:10" x14ac:dyDescent="0.25">
      <c r="A138" s="6" t="s">
        <v>37</v>
      </c>
      <c r="B138" s="8">
        <v>3673</v>
      </c>
      <c r="C138" s="8">
        <v>4216</v>
      </c>
      <c r="D138" s="8">
        <v>2588</v>
      </c>
      <c r="E138" s="8">
        <v>3131</v>
      </c>
      <c r="F138" s="8">
        <v>13608</v>
      </c>
      <c r="G138" s="8">
        <v>3759</v>
      </c>
      <c r="H138" s="8">
        <v>1614</v>
      </c>
      <c r="I138" s="8">
        <v>5373</v>
      </c>
      <c r="J138" s="8">
        <v>18981</v>
      </c>
    </row>
    <row r="139" spans="1:10" x14ac:dyDescent="0.25">
      <c r="A139" s="6" t="s">
        <v>26</v>
      </c>
      <c r="B139" s="8">
        <v>2680</v>
      </c>
      <c r="C139" s="8">
        <v>2873</v>
      </c>
      <c r="D139" s="8">
        <v>1919</v>
      </c>
      <c r="E139" s="8">
        <v>2114</v>
      </c>
      <c r="F139" s="8">
        <v>9586</v>
      </c>
      <c r="G139" s="8">
        <v>2699</v>
      </c>
      <c r="H139" s="8">
        <v>2912</v>
      </c>
      <c r="I139" s="8">
        <v>5611</v>
      </c>
      <c r="J139" s="8">
        <v>15197</v>
      </c>
    </row>
    <row r="140" spans="1:10" x14ac:dyDescent="0.25">
      <c r="A140" s="6" t="s">
        <v>19</v>
      </c>
      <c r="B140" s="8">
        <v>1911</v>
      </c>
      <c r="C140" s="8">
        <v>2194</v>
      </c>
      <c r="D140" s="8">
        <v>1347</v>
      </c>
      <c r="E140" s="8">
        <v>1631</v>
      </c>
      <c r="F140" s="8">
        <v>7083</v>
      </c>
      <c r="G140" s="8">
        <v>1911</v>
      </c>
      <c r="H140" s="8">
        <v>2214</v>
      </c>
      <c r="I140" s="8">
        <v>4125</v>
      </c>
      <c r="J140" s="8">
        <v>11208</v>
      </c>
    </row>
    <row r="141" spans="1:10" x14ac:dyDescent="0.25">
      <c r="A141" s="6" t="s">
        <v>34</v>
      </c>
      <c r="B141" s="8"/>
      <c r="C141" s="8"/>
      <c r="D141" s="8"/>
      <c r="E141" s="8">
        <v>2092</v>
      </c>
      <c r="F141" s="8">
        <v>2092</v>
      </c>
      <c r="G141" s="8">
        <v>3465</v>
      </c>
      <c r="H141" s="8">
        <v>4321</v>
      </c>
      <c r="I141" s="8">
        <v>7786</v>
      </c>
      <c r="J141" s="8">
        <v>9878</v>
      </c>
    </row>
    <row r="142" spans="1:10" x14ac:dyDescent="0.25">
      <c r="A142" s="5" t="s">
        <v>176</v>
      </c>
      <c r="B142" s="8">
        <v>509419</v>
      </c>
      <c r="C142" s="8">
        <v>576618</v>
      </c>
      <c r="D142" s="8">
        <v>363694</v>
      </c>
      <c r="E142" s="8">
        <v>432034</v>
      </c>
      <c r="F142" s="8">
        <v>1881765</v>
      </c>
      <c r="G142" s="8">
        <v>530019</v>
      </c>
      <c r="H142" s="8">
        <v>596502</v>
      </c>
      <c r="I142" s="8">
        <v>1126521</v>
      </c>
      <c r="J142" s="8">
        <v>3008286</v>
      </c>
    </row>
    <row r="143" spans="1:10" x14ac:dyDescent="0.25">
      <c r="A143" s="5" t="s">
        <v>126</v>
      </c>
      <c r="B143" s="8">
        <v>822060</v>
      </c>
      <c r="C143" s="8">
        <v>940140</v>
      </c>
      <c r="D143" s="8">
        <v>587002</v>
      </c>
      <c r="E143" s="8">
        <v>706563</v>
      </c>
      <c r="F143" s="8">
        <v>3055765</v>
      </c>
      <c r="G143" s="8">
        <v>855266</v>
      </c>
      <c r="H143" s="8">
        <v>965282</v>
      </c>
      <c r="I143" s="8">
        <v>1820548</v>
      </c>
      <c r="J143" s="8">
        <v>4876313</v>
      </c>
    </row>
  </sheetData>
  <mergeCells count="4">
    <mergeCell ref="M103:P103"/>
    <mergeCell ref="X66:AE66"/>
    <mergeCell ref="M84:S84"/>
    <mergeCell ref="M92:R92"/>
  </mergeCell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Sheet3</vt:lpstr>
      <vt:lpstr>EXT0070122021</vt:lpstr>
      <vt:lpstr>graphs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HP</cp:lastModifiedBy>
  <cp:lastPrinted>2012-07-07T00:19:34Z</cp:lastPrinted>
  <dcterms:created xsi:type="dcterms:W3CDTF">2009-09-15T21:43:27Z</dcterms:created>
  <dcterms:modified xsi:type="dcterms:W3CDTF">2022-08-15T18:06:02Z</dcterms:modified>
</cp:coreProperties>
</file>