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PREWORK_AS\Module-1\"/>
    </mc:Choice>
  </mc:AlternateContent>
  <xr:revisionPtr revIDLastSave="0" documentId="13_ncr:1_{9BFFEAE7-5CDA-4525-BCCA-171B3765F1FF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Data" sheetId="1" r:id="rId1"/>
    <sheet name="Category" sheetId="7" r:id="rId2"/>
    <sheet name="Sub-Category" sheetId="9" r:id="rId3"/>
    <sheet name="Pivot table-3" sheetId="10" r:id="rId4"/>
    <sheet name="Bonus" sheetId="11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D13" i="11" l="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6" i="11"/>
  <c r="B5" i="11"/>
  <c r="B4" i="11"/>
  <c r="D3" i="11"/>
  <c r="C3" i="11"/>
  <c r="B3" i="11"/>
  <c r="D2" i="11"/>
  <c r="C2" i="11"/>
  <c r="B2" i="11"/>
  <c r="E2" i="11" l="1"/>
  <c r="H2" i="11" s="1"/>
  <c r="E10" i="11"/>
  <c r="H10" i="11" s="1"/>
  <c r="E6" i="11"/>
  <c r="F6" i="11" s="1"/>
  <c r="E13" i="11"/>
  <c r="G13" i="11" s="1"/>
  <c r="E9" i="11"/>
  <c r="H9" i="11" s="1"/>
  <c r="E5" i="11"/>
  <c r="G5" i="11" s="1"/>
  <c r="E12" i="11"/>
  <c r="F12" i="11" s="1"/>
  <c r="E8" i="11"/>
  <c r="F8" i="11" s="1"/>
  <c r="E4" i="11"/>
  <c r="F4" i="11" s="1"/>
  <c r="E11" i="11"/>
  <c r="H11" i="11" s="1"/>
  <c r="E7" i="11"/>
  <c r="F7" i="11" s="1"/>
  <c r="E3" i="11"/>
  <c r="G3" i="11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F9" i="11" l="1"/>
  <c r="F2" i="11"/>
  <c r="H4" i="11"/>
  <c r="H7" i="11"/>
  <c r="H12" i="11"/>
  <c r="G2" i="11"/>
  <c r="G6" i="11"/>
  <c r="G9" i="11"/>
  <c r="G7" i="11"/>
  <c r="G12" i="11"/>
  <c r="H13" i="11"/>
  <c r="F3" i="11"/>
  <c r="G8" i="11"/>
  <c r="F13" i="11"/>
  <c r="H8" i="11"/>
  <c r="F11" i="11"/>
  <c r="F10" i="11"/>
  <c r="H6" i="11"/>
  <c r="H5" i="11"/>
  <c r="H3" i="11"/>
  <c r="G4" i="11"/>
  <c r="G11" i="11"/>
  <c r="F5" i="11"/>
  <c r="G10" i="1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<sst xmlns="http://schemas.openxmlformats.org/spreadsheetml/2006/main" count="33048" uniqueCount="8401">
  <si>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</si>
  <si>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</si>
  <si>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</si>
  <si>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</si>
  <si>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</si>
  <si>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</si>
  <si>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</si>
  <si>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</si>
  <si>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</si>
  <si>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</si>
  <si>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</si>
  <si>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</si>
  <si>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</si>
  <si>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</si>
  <si>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</si>
  <si>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</si>
  <si>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</si>
  <si>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</si>
  <si>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</si>
  <si>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</si>
  <si>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</si>
  <si>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</si>
  <si>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</si>
  <si>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</si>
  <si>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</si>
  <si>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</si>
  <si>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</si>
  <si>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</si>
  <si>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</si>
  <si>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</si>
  <si>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</si>
  <si>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</si>
  <si>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</si>
  <si>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</si>
  <si>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</si>
  <si>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</si>
  <si>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</si>
  <si>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</si>
  <si>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</si>
  <si>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</si>
  <si>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</si>
  <si>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</si>
  <si>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</si>
  <si>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</si>
  <si>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</si>
  <si>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</si>
  <si>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</si>
  <si>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</si>
  <si>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</si>
  <si>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</si>
  <si>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</si>
  <si>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</si>
  <si>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</si>
  <si>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</si>
  <si>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</si>
  <si>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</si>
  <si>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</si>
  <si>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</si>
  <si>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</si>
  <si>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</si>
  <si>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</si>
  <si>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</si>
  <si>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</si>
  <si>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</si>
  <si>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</si>
  <si>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</si>
  <si>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</si>
  <si>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</si>
  <si>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</si>
  <si>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</si>
  <si>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</si>
  <si>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</si>
  <si>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</si>
  <si>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</si>
  <si>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</si>
  <si>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</si>
  <si>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</si>
  <si>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</si>
  <si>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</si>
  <si>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</si>
  <si>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</si>
  <si>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</si>
  <si>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</si>
  <si>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</si>
  <si>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</si>
  <si>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</si>
  <si>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</si>
  <si>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</si>
  <si>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</si>
  <si>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</si>
  <si>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</si>
  <si>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</si>
  <si>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</si>
  <si>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</si>
  <si>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</si>
  <si>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</si>
  <si>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</si>
  <si>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</si>
  <si>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</si>
  <si>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</si>
  <si>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</si>
  <si>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</si>
  <si>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</si>
  <si>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</si>
  <si>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</si>
  <si>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</si>
  <si>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</si>
  <si>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</si>
  <si>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</si>
  <si>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</si>
  <si>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</si>
  <si>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</si>
  <si>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</si>
  <si>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</si>
  <si>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</si>
  <si>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</si>
  <si>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</si>
  <si>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</si>
  <si>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</si>
  <si>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</si>
  <si>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</si>
  <si>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</si>
  <si>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</si>
  <si>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</si>
  <si>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</si>
  <si>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</si>
  <si>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</si>
  <si>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</si>
  <si>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</si>
  <si>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</si>
  <si>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</si>
  <si>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</si>
  <si>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</si>
  <si>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</si>
  <si>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</si>
  <si>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</si>
  <si>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</si>
  <si>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</si>
  <si>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</si>
  <si>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</si>
  <si>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</si>
  <si>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</si>
  <si>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</si>
  <si>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</si>
  <si>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</si>
  <si>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</si>
  <si>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</si>
  <si>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</si>
  <si>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</si>
  <si>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</si>
  <si>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</si>
  <si>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</si>
  <si>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</si>
  <si>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</si>
  <si>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</si>
  <si>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</si>
  <si>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</si>
  <si>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</si>
  <si>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</si>
  <si>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</si>
  <si>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</si>
  <si>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</si>
  <si>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</si>
  <si>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</si>
  <si>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</si>
  <si>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</si>
  <si>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</si>
  <si>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</si>
  <si>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</si>
  <si>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</si>
  <si>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</si>
  <si>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</si>
  <si>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</si>
  <si>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</si>
  <si>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</si>
  <si>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</si>
  <si>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</si>
  <si>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</si>
  <si>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</si>
  <si>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</si>
  <si>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</si>
  <si>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</si>
  <si>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</si>
  <si>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</si>
  <si>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</si>
  <si>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</si>
  <si>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</si>
  <si>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</si>
  <si>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</si>
  <si>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</si>
  <si>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</si>
  <si>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</si>
  <si>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</si>
  <si>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</si>
  <si>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</si>
  <si>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</si>
  <si>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</si>
  <si>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</si>
  <si>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</si>
  <si>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</si>
  <si>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</si>
  <si>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</si>
  <si>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</si>
  <si>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</si>
  <si>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</si>
  <si>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</si>
  <si>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</si>
  <si>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</si>
  <si>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</si>
  <si>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</si>
  <si>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</si>
  <si>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</si>
  <si>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</si>
  <si>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</si>
  <si>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</si>
  <si>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</si>
  <si>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</si>
  <si>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</si>
  <si>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</si>
  <si>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</si>
  <si>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</si>
  <si>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</si>
  <si>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</si>
  <si>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</si>
  <si>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</si>
  <si>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</si>
  <si>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</si>
  <si>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</si>
  <si>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</si>
  <si>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</si>
  <si>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</si>
  <si>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</si>
  <si>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</si>
  <si>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</si>
  <si>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</si>
  <si>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</si>
  <si>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</si>
  <si>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</si>
  <si>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</si>
  <si>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</si>
  <si>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</si>
  <si>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</si>
  <si>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</si>
  <si>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</si>
  <si>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</si>
  <si>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</si>
  <si>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</si>
  <si>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</si>
  <si>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</si>
  <si>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</si>
  <si>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</si>
  <si>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</si>
  <si>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</si>
  <si>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</si>
  <si>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</si>
  <si>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</si>
  <si>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</si>
  <si>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</si>
  <si>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</si>
  <si>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</si>
  <si>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</si>
  <si>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</si>
  <si>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</si>
  <si>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</si>
  <si>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</si>
  <si>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</si>
  <si>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</si>
  <si>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</si>
  <si>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</si>
  <si>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</si>
  <si>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</si>
  <si>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</si>
  <si>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</si>
  <si>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</si>
  <si>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</si>
  <si>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</si>
  <si>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</si>
  <si>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</si>
  <si>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</si>
  <si>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</si>
  <si>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</si>
  <si>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</si>
  <si>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</si>
  <si>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</si>
  <si>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</si>
  <si>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</si>
  <si>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</si>
  <si>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</si>
  <si>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</si>
  <si>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</si>
  <si>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</si>
  <si>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</si>
  <si>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</si>
  <si>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</si>
  <si>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</si>
  <si>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</si>
  <si>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</si>
  <si>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</si>
  <si>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</si>
  <si>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</si>
  <si>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</si>
  <si>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</si>
  <si>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</si>
  <si>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</si>
  <si>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</si>
  <si>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</si>
  <si>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</si>
  <si>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</si>
  <si>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</si>
  <si>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</si>
  <si>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</si>
  <si>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</si>
  <si>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</si>
  <si>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</si>
  <si>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</si>
  <si>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</si>
  <si>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</si>
  <si>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</si>
  <si>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</si>
  <si>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</si>
  <si>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</si>
  <si>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</si>
  <si>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</si>
  <si>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</si>
  <si>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</si>
  <si>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</si>
  <si>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</si>
  <si>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</si>
  <si>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</si>
  <si>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</si>
  <si>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</si>
  <si>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</si>
  <si>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</si>
  <si>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</si>
  <si>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</si>
  <si>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</si>
  <si>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</si>
  <si>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</si>
  <si>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</si>
  <si>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</si>
  <si>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</si>
  <si>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</si>
  <si>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</si>
  <si>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</si>
  <si>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</si>
  <si>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</si>
  <si>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</si>
  <si>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</si>
  <si>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</si>
  <si>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</si>
  <si>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</si>
  <si>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</si>
  <si>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</si>
  <si>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</si>
  <si>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</si>
  <si>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</si>
  <si>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</si>
  <si>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</si>
  <si>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</si>
  <si>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</si>
  <si>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</si>
  <si>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</si>
  <si>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</si>
  <si>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</si>
  <si>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</si>
  <si>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</si>
  <si>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</si>
  <si>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</si>
  <si>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</si>
  <si>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</si>
  <si>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</si>
  <si>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</si>
  <si>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</si>
  <si>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</si>
  <si>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</si>
  <si>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</si>
  <si>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</si>
  <si>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</si>
  <si>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</si>
  <si>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</si>
  <si>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</si>
  <si>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</si>
  <si>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</si>
  <si>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</si>
  <si>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</si>
  <si>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</si>
  <si>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</si>
  <si>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</si>
  <si>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</si>
  <si>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</si>
  <si>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</si>
  <si>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</si>
  <si>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</si>
  <si>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</si>
  <si>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</si>
  <si>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</si>
  <si>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</si>
  <si>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</si>
  <si>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</si>
  <si>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</si>
  <si>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</si>
  <si>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</si>
  <si>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</si>
  <si>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</si>
  <si>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</si>
  <si>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</si>
  <si>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</si>
  <si>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</si>
  <si>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</si>
  <si>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</si>
  <si>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</si>
  <si>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</si>
  <si>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</si>
  <si>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</si>
  <si>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</si>
  <si>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</si>
  <si>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</si>
  <si>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</si>
  <si>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</si>
  <si>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</si>
  <si>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</si>
  <si>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</si>
  <si>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</si>
  <si>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</si>
  <si>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</si>
  <si>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</si>
  <si>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</si>
  <si>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</si>
  <si>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</si>
  <si>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</si>
  <si>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</si>
  <si>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</si>
  <si>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</si>
  <si>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</si>
  <si>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</si>
  <si>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</si>
  <si>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</si>
  <si>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</si>
  <si>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</si>
  <si>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</si>
  <si>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</si>
  <si>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</si>
  <si>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</si>
  <si>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</si>
  <si>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</si>
  <si>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</si>
  <si>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</si>
  <si>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</si>
  <si>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</si>
  <si>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</si>
  <si>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</si>
  <si>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</si>
  <si>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</si>
  <si>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</si>
  <si>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</si>
  <si>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</si>
  <si>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</si>
  <si>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</si>
  <si>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</si>
  <si>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</si>
  <si>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</si>
  <si>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</si>
  <si>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</si>
  <si>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</si>
  <si>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</si>
  <si>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</si>
  <si>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</si>
  <si>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</si>
  <si>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</si>
  <si>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</si>
  <si>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</si>
  <si>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</si>
  <si>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</si>
  <si>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</si>
  <si>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</si>
  <si>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</si>
  <si>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</si>
  <si>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</si>
  <si>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</si>
  <si>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</si>
  <si>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</si>
  <si>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</si>
  <si>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</si>
  <si>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</si>
  <si>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</si>
  <si>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</si>
  <si>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</si>
  <si>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</si>
  <si>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</si>
  <si>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</si>
  <si>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</si>
  <si>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</si>
  <si>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</si>
  <si>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</si>
  <si>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</si>
  <si>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</si>
  <si>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</si>
  <si>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</si>
  <si>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</si>
  <si>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</si>
  <si>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</si>
  <si>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</si>
  <si>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</si>
  <si>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</si>
  <si>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</si>
  <si>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</si>
  <si>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</si>
  <si>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</si>
  <si>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</si>
  <si>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</si>
  <si>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</si>
  <si>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</si>
  <si>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</si>
  <si>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</si>
  <si>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</si>
  <si>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</si>
  <si>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</si>
  <si>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</si>
  <si>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</si>
  <si>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</si>
  <si>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</si>
  <si>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</si>
  <si>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</si>
  <si>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</si>
  <si>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</si>
  <si>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</si>
  <si>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</si>
  <si>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</si>
  <si>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</si>
  <si>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</si>
  <si>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</si>
  <si>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</si>
  <si>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</si>
  <si>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</si>
  <si>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</si>
  <si>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</si>
  <si>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</si>
  <si>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</si>
  <si>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</si>
  <si>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</si>
  <si>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</si>
  <si>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</si>
  <si>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</si>
  <si>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</si>
  <si>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</si>
  <si>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</si>
  <si>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</si>
  <si>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</si>
  <si>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</si>
  <si>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</si>
  <si>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</si>
  <si>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</si>
  <si>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</si>
  <si>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</si>
  <si>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</si>
  <si>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</si>
  <si>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</si>
  <si>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</si>
  <si>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</si>
  <si>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</si>
  <si>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</si>
  <si>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</si>
  <si>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</si>
  <si>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</si>
  <si>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</si>
  <si>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</si>
  <si>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</si>
  <si>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</si>
  <si>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</si>
  <si>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</si>
  <si>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</si>
  <si>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</si>
  <si>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</si>
  <si>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</si>
  <si>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</si>
  <si>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</si>
  <si>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</si>
  <si>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</si>
  <si>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</si>
  <si>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</si>
  <si>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</si>
  <si>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</si>
  <si>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</si>
  <si>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</si>
  <si>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</si>
  <si>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</si>
  <si>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</si>
  <si>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</si>
  <si>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</si>
  <si>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</si>
  <si>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</si>
  <si>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</si>
  <si>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</si>
  <si>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</si>
  <si>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</si>
  <si>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</si>
  <si>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</si>
  <si>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</si>
  <si>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</si>
  <si>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</si>
  <si>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</si>
  <si>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</si>
  <si>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</si>
  <si>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</si>
  <si>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</si>
  <si>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</si>
  <si>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</si>
  <si>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</si>
  <si>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</si>
  <si>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</si>
  <si>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</si>
  <si>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</si>
  <si>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</si>
  <si>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</si>
  <si>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</si>
  <si>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</si>
  <si>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</si>
  <si>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</si>
  <si>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</si>
  <si>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</si>
  <si>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</si>
  <si>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</si>
  <si>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</si>
  <si>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</si>
  <si>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</si>
  <si>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</si>
  <si>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</si>
  <si>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</si>
  <si>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</si>
  <si>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</si>
  <si>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</si>
  <si>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</si>
  <si>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</si>
  <si>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</si>
  <si>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</si>
  <si>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</si>
  <si>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</si>
  <si>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</si>
  <si>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</si>
  <si>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</si>
  <si>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</si>
  <si>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</si>
  <si>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</si>
  <si>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</si>
  <si>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</si>
  <si>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</si>
  <si>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</si>
  <si>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</si>
  <si>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</si>
  <si>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</si>
  <si>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</si>
  <si>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</si>
  <si>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</si>
  <si>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</si>
  <si>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</si>
  <si>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</si>
  <si>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</si>
  <si>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</si>
  <si>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</si>
  <si>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</si>
  <si>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</si>
  <si>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</si>
  <si>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</si>
  <si>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</si>
  <si>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</si>
  <si>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</si>
  <si>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</si>
  <si>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</si>
  <si>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</si>
  <si>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</si>
  <si>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</si>
  <si>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</si>
  <si>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</si>
  <si>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</si>
  <si>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</si>
  <si>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</si>
  <si>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</si>
  <si>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</si>
  <si>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</si>
  <si>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</si>
  <si>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</si>
  <si>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</si>
  <si>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</si>
  <si>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</si>
  <si>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</si>
  <si>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</si>
  <si>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</si>
  <si>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</si>
  <si>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</si>
  <si>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</si>
  <si>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</si>
  <si>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</si>
  <si>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</si>
  <si>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</si>
  <si>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</si>
  <si>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</si>
  <si>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</si>
  <si>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</si>
  <si>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</si>
  <si>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</si>
  <si>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</si>
  <si>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</si>
  <si>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</si>
  <si>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</si>
  <si>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</si>
  <si>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</si>
  <si>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</si>
  <si>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</si>
  <si>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</si>
  <si>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</si>
  <si>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</si>
  <si>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</si>
  <si>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</si>
  <si>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</si>
  <si>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</si>
  <si>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</si>
  <si>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</si>
  <si>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</si>
  <si>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</si>
  <si>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</si>
  <si>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</si>
  <si>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</si>
  <si>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</si>
  <si>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</si>
  <si>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</si>
  <si>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</si>
  <si>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</si>
  <si>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</si>
  <si>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</si>
  <si>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</si>
  <si>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</si>
  <si>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</si>
  <si>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</si>
  <si>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</si>
  <si>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</si>
  <si>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</si>
  <si>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</si>
  <si>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</si>
  <si>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</si>
  <si>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</si>
  <si>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</si>
  <si>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</si>
  <si>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</si>
  <si>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</si>
  <si>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</si>
  <si>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</si>
  <si>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</si>
  <si>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</si>
  <si>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</si>
  <si>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</si>
  <si>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</si>
  <si>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</si>
  <si>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</si>
  <si>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</si>
  <si>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</si>
  <si>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</si>
  <si>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</si>
  <si>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</si>
  <si>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</si>
  <si>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</si>
  <si>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</si>
  <si>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</si>
  <si>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</si>
  <si>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</si>
  <si>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</si>
  <si>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</si>
  <si>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</si>
  <si>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</si>
  <si>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</si>
  <si>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</si>
  <si>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</si>
  <si>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</si>
  <si>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</si>
  <si>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</si>
  <si>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</si>
  <si>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</si>
  <si>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</si>
  <si>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</si>
  <si>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</si>
  <si>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</si>
  <si>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</si>
  <si>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</si>
  <si>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</si>
  <si>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</si>
  <si>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</si>
  <si>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</si>
  <si>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</si>
  <si>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</si>
  <si>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</si>
  <si>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</si>
  <si>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</si>
  <si>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</si>
  <si>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</si>
  <si>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</si>
  <si>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</si>
  <si>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</si>
  <si>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</si>
  <si>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</si>
  <si>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</si>
  <si>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</si>
  <si>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</si>
  <si>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</si>
  <si>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</si>
  <si>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</si>
  <si>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</si>
  <si>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</si>
  <si>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</si>
  <si>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</si>
  <si>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</si>
  <si>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</si>
  <si>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</si>
  <si>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</si>
  <si>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</si>
  <si>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</si>
  <si>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</si>
  <si>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</si>
  <si>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</si>
  <si>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</si>
  <si>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</si>
  <si>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</si>
  <si>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</si>
  <si>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</si>
  <si>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</si>
  <si>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</si>
  <si>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</si>
  <si>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</si>
  <si>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</si>
  <si>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</si>
  <si>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</si>
  <si>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</si>
  <si>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</si>
  <si>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</si>
  <si>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</si>
  <si>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</si>
  <si>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</si>
  <si>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</si>
  <si>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</si>
  <si>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</si>
  <si>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</si>
  <si>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</si>
  <si>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</si>
  <si>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</si>
  <si>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</si>
  <si>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</si>
  <si>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</si>
  <si>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</si>
  <si>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</si>
  <si>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</si>
  <si>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</si>
  <si>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</si>
  <si>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</si>
  <si>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</si>
  <si>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</si>
  <si>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</si>
  <si>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</si>
  <si>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</si>
  <si>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</si>
  <si>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</si>
  <si>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</si>
  <si>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</si>
  <si>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</si>
  <si>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</si>
  <si>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</si>
  <si>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</si>
  <si>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</si>
  <si>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</si>
  <si>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</si>
  <si>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</si>
  <si>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</si>
  <si>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</si>
  <si>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</si>
  <si>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</si>
  <si>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</si>
  <si>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</si>
  <si>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</si>
  <si>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</si>
  <si>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</si>
  <si>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</si>
  <si>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</si>
  <si>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</si>
  <si>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</si>
  <si>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</si>
  <si>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</si>
  <si>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</si>
  <si>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</si>
  <si>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</si>
  <si>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</si>
  <si>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</si>
  <si>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</si>
  <si>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</si>
  <si>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</si>
  <si>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</si>
  <si>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</si>
  <si>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</si>
  <si>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</si>
  <si>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</si>
  <si>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</si>
  <si>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</si>
  <si>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</si>
  <si>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</si>
  <si>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</si>
  <si>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</si>
  <si>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</si>
  <si>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</si>
  <si>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</si>
  <si>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</si>
  <si>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</si>
  <si>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</si>
  <si>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</si>
  <si>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</si>
  <si>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</si>
  <si>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</si>
  <si>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</si>
  <si>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</si>
  <si>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</si>
  <si>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</si>
  <si>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</si>
  <si>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</si>
  <si>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</si>
  <si>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</si>
  <si>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</si>
  <si>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</si>
  <si>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</si>
  <si>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</si>
  <si>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</si>
  <si>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</si>
  <si>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</si>
  <si>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</si>
  <si>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</si>
  <si>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</si>
  <si>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</si>
  <si>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</si>
  <si>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</si>
  <si>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</si>
  <si>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</si>
  <si>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</si>
  <si>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</si>
  <si>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</si>
  <si>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</si>
  <si>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</si>
  <si>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</si>
  <si>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</si>
  <si>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</si>
  <si>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</si>
  <si>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</si>
  <si>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</si>
  <si>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</si>
  <si>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</si>
  <si>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</si>
  <si>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</si>
  <si>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</si>
  <si>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</si>
  <si>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</si>
  <si>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</si>
  <si>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</si>
  <si>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</si>
  <si>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</si>
  <si>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</si>
  <si>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</si>
  <si>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</si>
  <si>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</si>
  <si>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</si>
  <si>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</si>
  <si>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</si>
  <si>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</si>
  <si>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</si>
  <si>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</si>
  <si>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</si>
  <si>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</si>
  <si>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</si>
  <si>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</si>
  <si>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</si>
  <si>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</si>
  <si>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</si>
  <si>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</si>
  <si>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</si>
  <si>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</si>
  <si>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</si>
  <si>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</si>
  <si>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</si>
  <si>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</si>
  <si>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</si>
  <si>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</si>
  <si>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</si>
  <si>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</si>
  <si>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</si>
  <si>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</si>
  <si>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</si>
  <si>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</si>
  <si>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</si>
  <si>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</si>
  <si>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</si>
  <si>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</si>
  <si>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</si>
  <si>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</si>
  <si>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</si>
  <si>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</si>
  <si>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</si>
  <si>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</si>
  <si>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</si>
  <si>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</si>
  <si>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</si>
  <si>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</si>
  <si>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</si>
  <si>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</si>
  <si>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</si>
  <si>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</si>
  <si>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</si>
  <si>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</si>
  <si>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</si>
  <si>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</si>
  <si>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</si>
  <si>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</si>
  <si>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</si>
  <si>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</si>
  <si>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</si>
  <si>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</si>
  <si>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</si>
  <si>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</si>
  <si>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</si>
  <si>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</si>
  <si>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</si>
  <si>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</si>
  <si>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</si>
  <si>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</si>
  <si>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</si>
  <si>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</si>
  <si>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</si>
  <si>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</si>
  <si>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</si>
  <si>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</si>
  <si>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</si>
  <si>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</si>
  <si>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</si>
  <si>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</si>
  <si>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</si>
  <si>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</si>
  <si>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</si>
  <si>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</si>
  <si>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</si>
  <si>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</si>
  <si>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</si>
  <si>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</si>
  <si>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</si>
  <si>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</si>
  <si>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</si>
  <si>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</si>
  <si>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</si>
  <si>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</si>
  <si>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</si>
  <si>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</si>
  <si>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</si>
  <si>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</si>
  <si>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</si>
  <si>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</si>
  <si>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</si>
  <si>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</si>
  <si>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</si>
  <si>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</si>
  <si>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</si>
  <si>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</si>
  <si>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</si>
  <si>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</si>
  <si>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</si>
  <si>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</si>
  <si>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</si>
  <si>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</si>
  <si>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</si>
  <si>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</si>
  <si>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</si>
  <si>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</si>
  <si>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</si>
  <si>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</si>
  <si>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</si>
  <si>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</si>
  <si>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</si>
  <si>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</si>
  <si>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</si>
  <si>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</si>
  <si>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</si>
  <si>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</si>
  <si>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</si>
  <si>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</si>
  <si>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</si>
  <si>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</si>
  <si>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</si>
  <si>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</si>
  <si>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</si>
  <si>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</si>
  <si>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</si>
  <si>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</si>
  <si>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</si>
  <si>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</si>
  <si>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</si>
  <si>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</si>
  <si>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</si>
  <si>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</si>
  <si>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</si>
  <si>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</si>
  <si>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</si>
  <si>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</si>
  <si>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</si>
  <si>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</si>
  <si>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</si>
  <si>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</si>
  <si>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</si>
  <si>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</si>
  <si>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</si>
  <si>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</si>
  <si>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</si>
  <si>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</si>
  <si>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</si>
  <si>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</si>
  <si>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</si>
  <si>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</si>
  <si>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</si>
  <si>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</si>
  <si>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</si>
  <si>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</si>
  <si>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</si>
  <si>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</si>
  <si>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</si>
  <si>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</si>
  <si>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</si>
  <si>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</si>
  <si>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</si>
  <si>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</si>
  <si>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</si>
  <si>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</si>
  <si>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</si>
  <si>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</si>
  <si>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</si>
  <si>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</si>
  <si>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</si>
  <si>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</si>
  <si>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</si>
  <si>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</si>
  <si>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</si>
  <si>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</si>
  <si>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</si>
  <si>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</si>
  <si>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</si>
  <si>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</si>
  <si>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</si>
  <si>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</si>
  <si>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</si>
  <si>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</si>
  <si>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</si>
  <si>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</si>
  <si>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</si>
  <si>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</si>
  <si>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</si>
  <si>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</si>
  <si>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</si>
  <si>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</si>
  <si>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</si>
  <si>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</si>
  <si>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</si>
  <si>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</si>
  <si>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</si>
  <si>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</si>
  <si>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</si>
  <si>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</si>
  <si>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</si>
  <si>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</si>
  <si>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</si>
  <si>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</si>
  <si>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</si>
  <si>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</si>
  <si>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</si>
  <si>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</si>
  <si>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</si>
  <si>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</si>
  <si>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</si>
  <si>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</si>
  <si>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</si>
  <si>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</si>
  <si>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</si>
  <si>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</si>
  <si>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</si>
  <si>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</si>
  <si>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</si>
  <si>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</si>
  <si>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</si>
  <si>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</si>
  <si>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</si>
  <si>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</si>
  <si>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</si>
  <si>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</si>
  <si>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</si>
  <si>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</si>
  <si>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</si>
  <si>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</si>
  <si>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</si>
  <si>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</si>
  <si>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</si>
  <si>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</si>
  <si>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</si>
  <si>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</si>
  <si>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</si>
  <si>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</si>
  <si>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</si>
  <si>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</si>
  <si>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</si>
  <si>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</si>
  <si>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</si>
  <si>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</si>
  <si>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</si>
  <si>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</si>
  <si>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</si>
  <si>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</si>
  <si>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</si>
  <si>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</si>
  <si>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</si>
  <si>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</si>
  <si>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</si>
  <si>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</si>
  <si>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</si>
  <si>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</si>
  <si>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</si>
  <si>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</si>
  <si>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</si>
  <si>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</si>
  <si>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</si>
  <si>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</si>
  <si>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</si>
  <si>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</si>
  <si>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</si>
  <si>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</si>
  <si>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</si>
  <si>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</si>
  <si>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</si>
  <si>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</si>
  <si>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</si>
  <si>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</si>
  <si>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</si>
  <si>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</si>
  <si>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</si>
  <si>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</si>
  <si>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</si>
  <si>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</si>
  <si>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</si>
  <si>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</si>
  <si>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</si>
  <si>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</si>
  <si>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</si>
  <si>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</si>
  <si>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</si>
  <si>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</si>
  <si>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</si>
  <si>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</si>
  <si>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</si>
  <si>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</si>
  <si>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</si>
  <si>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</si>
  <si>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</si>
  <si>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</si>
  <si>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</si>
  <si>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</si>
  <si>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</si>
  <si>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</si>
  <si>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</si>
  <si>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</si>
  <si>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</si>
  <si>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</si>
  <si>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</si>
  <si>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</si>
  <si>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</si>
  <si>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</si>
  <si>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</si>
  <si>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</si>
  <si>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</si>
  <si>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</si>
  <si>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</si>
  <si>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</si>
  <si>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</si>
  <si>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</si>
  <si>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</si>
  <si>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</si>
  <si>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</si>
  <si>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</si>
  <si>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</si>
  <si>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</si>
  <si>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</si>
  <si>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</si>
  <si>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</si>
  <si>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</si>
  <si>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</si>
  <si>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</si>
  <si>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</si>
  <si>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</si>
  <si>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</si>
  <si>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</si>
  <si>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</si>
  <si>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</si>
  <si>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</si>
  <si>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</si>
  <si>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</si>
  <si>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</si>
  <si>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</si>
  <si>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</si>
  <si>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</si>
  <si>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</si>
  <si>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</si>
  <si>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</si>
  <si>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</si>
  <si>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</si>
  <si>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</si>
  <si>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</si>
  <si>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</si>
  <si>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</si>
  <si>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</si>
  <si>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</si>
  <si>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</si>
  <si>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</si>
  <si>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</si>
  <si>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</si>
  <si>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</si>
  <si>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</si>
  <si>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</si>
  <si>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</si>
  <si>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</si>
  <si>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</si>
  <si>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</si>
  <si>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</si>
  <si>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</si>
  <si>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</si>
  <si>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</si>
  <si>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</si>
  <si>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</si>
  <si>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</si>
  <si>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</si>
  <si>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</si>
  <si>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</si>
  <si>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</si>
  <si>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</si>
  <si>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</si>
  <si>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</si>
  <si>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</si>
  <si>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</si>
  <si>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</si>
  <si>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</si>
  <si>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</si>
  <si>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</si>
  <si>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</si>
  <si>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</si>
  <si>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</si>
  <si>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</si>
  <si>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</si>
  <si>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</si>
  <si>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</si>
  <si>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</si>
  <si>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</si>
  <si>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</si>
  <si>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</si>
  <si>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</si>
  <si>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</si>
  <si>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</si>
  <si>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</si>
  <si>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</si>
  <si>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</si>
  <si>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</si>
  <si>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</si>
  <si>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</si>
  <si>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</si>
  <si>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</si>
  <si>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</si>
  <si>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</si>
  <si>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</si>
  <si>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</si>
  <si>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</si>
  <si>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</si>
  <si>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</si>
  <si>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</si>
  <si>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</si>
  <si>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</si>
  <si>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</si>
  <si>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</si>
  <si>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</si>
  <si>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</si>
  <si>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</si>
  <si>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</si>
  <si>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</si>
  <si>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</si>
  <si>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</si>
  <si>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</si>
  <si>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</si>
  <si>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</si>
  <si>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</si>
  <si>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</si>
  <si>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</si>
  <si>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</si>
  <si>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</si>
  <si>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</si>
  <si>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</si>
  <si>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</si>
  <si>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</si>
  <si>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</si>
  <si>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</si>
  <si>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</si>
  <si>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</si>
  <si>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</si>
  <si>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</si>
  <si>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</si>
  <si>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</si>
  <si>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</si>
  <si>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</si>
  <si>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</si>
  <si>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</si>
  <si>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</si>
  <si>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</si>
  <si>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</si>
  <si>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</si>
  <si>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</si>
  <si>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</si>
  <si>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</si>
  <si>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</si>
  <si>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</si>
  <si>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</si>
  <si>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</si>
  <si>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</si>
  <si>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</si>
  <si>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</si>
  <si>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</si>
  <si>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</si>
  <si>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</si>
  <si>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</si>
  <si>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</si>
  <si>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</si>
  <si>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</si>
  <si>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</si>
  <si>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</si>
  <si>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</si>
  <si>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</si>
  <si>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</si>
  <si>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</si>
  <si>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</si>
  <si>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</si>
  <si>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</si>
  <si>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</si>
  <si>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</si>
  <si>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</si>
  <si>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</si>
  <si>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</si>
  <si>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</si>
  <si>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</si>
  <si>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</si>
  <si>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</si>
  <si>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</si>
  <si>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</si>
  <si>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</si>
  <si>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</si>
  <si>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</si>
  <si>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</si>
  <si>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</si>
  <si>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</si>
  <si>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</si>
  <si>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</si>
  <si>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</si>
  <si>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</si>
  <si>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</si>
  <si>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</si>
  <si>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</si>
  <si>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</si>
  <si>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</si>
  <si>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</si>
  <si>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</si>
  <si>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</si>
  <si>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</si>
  <si>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</si>
  <si>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</si>
  <si>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</si>
  <si>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</si>
  <si>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</si>
  <si>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</si>
  <si>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</si>
  <si>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</si>
  <si>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</si>
  <si>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</si>
  <si>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</si>
  <si>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</si>
  <si>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</si>
  <si>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</si>
  <si>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</si>
  <si>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</si>
  <si>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</si>
  <si>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</si>
  <si>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</si>
  <si>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</si>
  <si>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</si>
  <si>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</si>
  <si>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</si>
  <si>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</si>
  <si>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</si>
  <si>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</si>
  <si>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</si>
  <si>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</si>
  <si>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</si>
  <si>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</si>
  <si>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</si>
  <si>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</si>
  <si>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</si>
  <si>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</si>
  <si>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</si>
  <si>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</si>
  <si>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</si>
  <si>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</si>
  <si>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</si>
  <si>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</si>
  <si>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</si>
  <si>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</si>
  <si>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</si>
  <si>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</si>
  <si>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</si>
  <si>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</si>
  <si>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</si>
  <si>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</si>
  <si>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</si>
  <si>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</si>
  <si>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</si>
  <si>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</si>
  <si>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</si>
  <si>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</si>
  <si>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</si>
  <si>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</si>
  <si>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</si>
  <si>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</si>
  <si>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</si>
  <si>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</si>
  <si>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</si>
  <si>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</si>
  <si>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</si>
  <si>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</si>
  <si>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</si>
  <si>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</si>
  <si>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</si>
  <si>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</si>
  <si>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</si>
  <si>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</si>
  <si>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</si>
  <si>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</si>
  <si>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</si>
  <si>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</si>
  <si>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</si>
  <si>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</si>
  <si>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</si>
  <si>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</si>
  <si>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</si>
  <si>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</si>
  <si>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</si>
  <si>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</si>
  <si>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</si>
  <si>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</si>
  <si>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</si>
  <si>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</si>
  <si>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</si>
  <si>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</si>
  <si>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</si>
  <si>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</si>
  <si>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</si>
  <si>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</si>
  <si>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</si>
  <si>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</si>
  <si>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</si>
  <si>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</si>
  <si>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</si>
  <si>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</si>
  <si>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</si>
  <si>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</si>
  <si>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</si>
  <si>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</si>
  <si>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</si>
  <si>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</si>
  <si>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</si>
  <si>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</si>
  <si>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</si>
  <si>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</si>
  <si>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</si>
  <si>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</si>
  <si>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</si>
  <si>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</si>
  <si>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</si>
  <si>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</si>
  <si>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</si>
  <si>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</si>
  <si>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</si>
  <si>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</si>
  <si>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</si>
  <si>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</si>
  <si>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</si>
  <si>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</si>
  <si>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</si>
  <si>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</si>
  <si>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</si>
  <si>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</si>
  <si>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</si>
  <si>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</si>
  <si>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</si>
  <si>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</si>
  <si>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</si>
  <si>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</si>
  <si>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</si>
  <si>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</si>
  <si>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</si>
  <si>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</si>
  <si>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</si>
  <si>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</si>
  <si>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</si>
  <si>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</si>
  <si>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</si>
  <si>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</si>
  <si>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</si>
  <si>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</si>
  <si>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</si>
  <si>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</si>
  <si>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</si>
  <si>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</si>
  <si>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</si>
  <si>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</si>
  <si>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</si>
  <si>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</si>
  <si>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</si>
  <si>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</si>
  <si>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</si>
  <si>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</si>
  <si>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</si>
  <si>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</si>
  <si>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</si>
  <si>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</si>
  <si>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</si>
  <si>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</si>
  <si>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</si>
  <si>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</si>
  <si>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</si>
  <si>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</si>
  <si>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</si>
  <si>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</si>
  <si>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</si>
  <si>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</si>
  <si>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</si>
  <si>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</si>
  <si>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</si>
  <si>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</si>
  <si>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</si>
  <si>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</si>
  <si>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</si>
  <si>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</si>
  <si>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</si>
  <si>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</si>
  <si>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</si>
  <si>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</si>
  <si>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</si>
  <si>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</si>
  <si>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</si>
  <si>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</si>
  <si>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</si>
  <si>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</si>
  <si>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</si>
  <si>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</si>
  <si>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</si>
  <si>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</si>
  <si>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</si>
  <si>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</si>
  <si>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</si>
  <si>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</si>
  <si>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</si>
  <si>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</si>
  <si>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</si>
  <si>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</si>
  <si>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</si>
  <si>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</si>
  <si>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</si>
  <si>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</si>
  <si>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</si>
  <si>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</si>
  <si>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</si>
  <si>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</si>
  <si>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</si>
  <si>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</si>
  <si>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</si>
  <si>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</si>
  <si>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</si>
  <si>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</si>
  <si>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</si>
  <si>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</si>
  <si>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</si>
  <si>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</si>
  <si>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</si>
  <si>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</si>
  <si>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</si>
  <si>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</si>
  <si>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</si>
  <si>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</si>
  <si>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</si>
  <si>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</si>
  <si>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</si>
  <si>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</si>
  <si>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</si>
  <si>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</si>
  <si>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</si>
  <si>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</si>
  <si>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</si>
  <si>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</si>
  <si>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</si>
  <si>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</si>
  <si>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</si>
  <si>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</si>
  <si>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</si>
  <si>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</si>
  <si>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</si>
  <si>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</si>
  <si>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</si>
  <si>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</si>
  <si>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</si>
  <si>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</si>
  <si>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</si>
  <si>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</si>
  <si>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</si>
  <si>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</si>
  <si>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</si>
  <si>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</si>
  <si>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</si>
  <si>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</si>
  <si>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</si>
  <si>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</si>
  <si>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</si>
  <si>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</si>
  <si>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</si>
  <si>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</si>
  <si>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</si>
  <si>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</si>
  <si>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</si>
  <si>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</si>
  <si>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</si>
  <si>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</si>
  <si>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</si>
  <si>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</si>
  <si>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</si>
  <si>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</si>
  <si>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</si>
  <si>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</si>
  <si>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</si>
  <si>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</si>
  <si>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</si>
  <si>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</si>
  <si>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</si>
  <si>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</si>
  <si>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</si>
  <si>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</si>
  <si>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</si>
  <si>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</si>
  <si>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</si>
  <si>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</si>
  <si>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</si>
  <si>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</si>
  <si>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</si>
  <si>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</si>
  <si>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</si>
  <si>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</si>
  <si>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</si>
  <si>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</si>
  <si>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</si>
  <si>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</si>
  <si>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</si>
  <si>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</si>
  <si>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</si>
  <si>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</si>
  <si>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</si>
  <si>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</si>
  <si>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</si>
  <si>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</si>
  <si>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</si>
  <si>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</si>
  <si>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</si>
  <si>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</si>
  <si>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</si>
  <si>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</si>
  <si>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</si>
  <si>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</si>
  <si>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</si>
  <si>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</si>
  <si>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</si>
  <si>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</si>
  <si>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</si>
  <si>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</si>
  <si>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</si>
  <si>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</si>
  <si>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</si>
  <si>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</si>
  <si>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</si>
  <si>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</si>
  <si>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</si>
  <si>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</si>
  <si>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</si>
  <si>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</si>
  <si>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</si>
  <si>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</si>
  <si>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</si>
  <si>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</si>
  <si>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</si>
  <si>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</si>
  <si>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</si>
  <si>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</si>
  <si>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</si>
  <si>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</si>
  <si>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</si>
  <si>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</si>
  <si>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</si>
  <si>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</si>
  <si>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</si>
  <si>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</si>
  <si>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</si>
  <si>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</si>
  <si>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</si>
  <si>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</si>
  <si>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</si>
  <si>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</si>
  <si>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</si>
  <si>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</si>
  <si>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</si>
  <si>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</si>
  <si>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</si>
  <si>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</si>
  <si>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</si>
  <si>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</si>
  <si>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</si>
  <si>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</si>
  <si>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</si>
  <si>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</si>
  <si>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</si>
  <si>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</si>
  <si>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</si>
  <si>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</si>
  <si>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</si>
  <si>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</si>
  <si>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</si>
  <si>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</si>
  <si>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</si>
  <si>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</si>
  <si>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</si>
  <si>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</si>
  <si>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</si>
  <si>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</si>
  <si>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</si>
  <si>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</si>
  <si>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</si>
  <si>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</si>
  <si>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</si>
  <si>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</si>
  <si>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</si>
  <si>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</si>
  <si>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</si>
  <si>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</si>
  <si>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</si>
  <si>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</si>
  <si>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</si>
  <si>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</si>
  <si>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</si>
  <si>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</si>
  <si>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</si>
  <si>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</si>
  <si>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</si>
  <si>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</si>
  <si>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</si>
  <si>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</si>
  <si>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</si>
  <si>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</si>
  <si>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</si>
  <si>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</si>
  <si>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</si>
  <si>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</si>
  <si>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</si>
  <si>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</si>
  <si>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</si>
  <si>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</si>
  <si>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</si>
  <si>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</si>
  <si>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</si>
  <si>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</si>
  <si>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</si>
  <si>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</si>
  <si>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</si>
  <si>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</si>
  <si>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</si>
  <si>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</si>
  <si>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</si>
  <si>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</si>
  <si>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</si>
  <si>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</si>
  <si>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</si>
  <si>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</si>
  <si>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</si>
  <si>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</si>
  <si>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</si>
  <si>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</si>
  <si>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</si>
  <si>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</si>
  <si>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</si>
  <si>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</si>
  <si>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</si>
  <si>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</si>
  <si>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</si>
  <si>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</si>
  <si>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</si>
  <si>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</si>
  <si>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</si>
  <si>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</si>
  <si>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</si>
  <si>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</si>
  <si>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</si>
  <si>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</si>
  <si>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</si>
  <si>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</si>
  <si>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</si>
  <si>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</si>
  <si>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</si>
  <si>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</si>
  <si>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</si>
  <si>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</si>
  <si>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</si>
  <si>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</si>
  <si>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</si>
  <si>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</si>
  <si>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</si>
  <si>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</si>
  <si>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</si>
  <si>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</si>
  <si>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</si>
  <si>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</si>
  <si>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</si>
  <si>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</si>
  <si>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</si>
  <si>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</si>
  <si>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</si>
  <si>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</si>
  <si>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</si>
  <si>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</si>
  <si>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</si>
  <si>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</si>
  <si>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</si>
  <si>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</si>
  <si>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</si>
  <si>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</si>
  <si>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</si>
  <si>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</si>
  <si>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</si>
  <si>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</si>
  <si>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</si>
  <si>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</si>
  <si>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</si>
  <si>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</si>
  <si>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</si>
  <si>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</si>
  <si>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</si>
  <si>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</si>
  <si>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</si>
  <si>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</si>
  <si>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</si>
  <si>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</si>
  <si>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</si>
  <si>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</si>
  <si>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</si>
  <si>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</si>
  <si>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</si>
  <si>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</si>
  <si>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</si>
  <si>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</si>
  <si>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</si>
  <si>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</si>
  <si>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</si>
  <si>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</si>
  <si>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</si>
  <si>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</si>
  <si>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</si>
  <si>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</si>
  <si>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</si>
  <si>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</si>
  <si>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</si>
  <si>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</si>
  <si>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</si>
  <si>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</si>
  <si>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</si>
  <si>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</si>
  <si>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</si>
  <si>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</si>
  <si>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</si>
  <si>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</si>
  <si>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</si>
  <si>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</si>
  <si>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</si>
  <si>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</si>
  <si>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</si>
  <si>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</si>
  <si>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</si>
  <si>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</si>
  <si>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</si>
  <si>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</si>
  <si>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</si>
  <si>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</si>
  <si>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</si>
  <si>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</si>
  <si>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</si>
  <si>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</si>
  <si>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</si>
  <si>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</si>
  <si>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</si>
  <si>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</si>
  <si>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</si>
  <si>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</si>
  <si>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</si>
  <si>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</si>
  <si>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</si>
  <si>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</si>
  <si>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</si>
  <si>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</si>
  <si>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</si>
  <si>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</si>
  <si>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</si>
  <si>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</si>
  <si>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</si>
  <si>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</si>
  <si>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</si>
  <si>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</si>
  <si>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</si>
  <si>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</si>
  <si>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</si>
  <si>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</si>
  <si>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</si>
  <si>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</si>
  <si>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</si>
  <si>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</si>
  <si>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</si>
  <si>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</si>
  <si>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</si>
  <si>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</si>
  <si>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</si>
  <si>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</si>
  <si>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</si>
  <si>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</si>
  <si>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</si>
  <si>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</si>
  <si>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</si>
  <si>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</si>
  <si>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</si>
  <si>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</si>
  <si>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</si>
  <si>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</si>
  <si>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</si>
  <si>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</si>
  <si>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</si>
  <si>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</si>
  <si>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</si>
  <si>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</si>
  <si>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</si>
  <si>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</si>
  <si>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</si>
  <si>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</si>
  <si>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</si>
  <si>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</si>
  <si>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</si>
  <si>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</si>
  <si>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</si>
  <si>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</si>
  <si>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</si>
  <si>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</si>
  <si>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</si>
  <si>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</si>
  <si>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</si>
  <si>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</si>
  <si>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</si>
  <si>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</si>
  <si>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</si>
  <si>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</si>
  <si>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</si>
  <si>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</si>
  <si>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</si>
  <si>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</si>
  <si>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</si>
  <si>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</si>
  <si>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</si>
  <si>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</si>
  <si>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</si>
  <si>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</si>
  <si>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</si>
  <si>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</si>
  <si>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</si>
  <si>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</si>
  <si>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</si>
  <si>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</si>
  <si>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</si>
  <si>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</si>
  <si>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</si>
  <si>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</si>
  <si>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</si>
  <si>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</si>
  <si>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</si>
  <si>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</si>
  <si>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</si>
  <si>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</si>
  <si>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</si>
  <si>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</si>
  <si>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</si>
  <si>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</si>
  <si>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</si>
  <si>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</si>
  <si>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</si>
  <si>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</si>
  <si>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</si>
  <si>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</si>
  <si>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</si>
  <si>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</si>
  <si>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</si>
  <si>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</si>
  <si>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</si>
  <si>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</si>
  <si>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</si>
  <si>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</si>
  <si>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</si>
  <si>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</si>
  <si>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</si>
  <si>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</si>
  <si>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</si>
  <si>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</si>
  <si>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</si>
  <si>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</si>
  <si>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</si>
  <si>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</si>
  <si>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</si>
  <si>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</si>
  <si>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</si>
  <si>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</si>
  <si>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</si>
  <si>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</si>
  <si>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</si>
  <si>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</si>
  <si>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</si>
  <si>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</si>
  <si>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</si>
  <si>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</si>
  <si>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</si>
  <si>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</si>
  <si>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</si>
  <si>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</si>
  <si>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</si>
  <si>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</si>
  <si>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</si>
  <si>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</si>
  <si>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</si>
  <si>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</si>
  <si>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</si>
  <si>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</si>
  <si>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</si>
  <si>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</si>
  <si>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</si>
  <si>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</si>
  <si>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</si>
  <si>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</si>
  <si>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</si>
  <si>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</si>
  <si>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</si>
  <si>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</si>
  <si>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</si>
  <si>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</si>
  <si>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</si>
  <si>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</si>
  <si>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</si>
  <si>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</si>
  <si>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</si>
  <si>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</si>
  <si>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</si>
  <si>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</si>
  <si>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</si>
  <si>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</si>
  <si>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</si>
  <si>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</si>
  <si>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</si>
  <si>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</si>
  <si>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</si>
  <si>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</si>
  <si>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</si>
  <si>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</si>
  <si>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</si>
  <si>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</si>
  <si>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</si>
  <si>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</si>
  <si>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</si>
  <si>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</si>
  <si>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</si>
  <si>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</si>
  <si>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</si>
  <si>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</si>
  <si>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</si>
  <si>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</si>
  <si>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</si>
  <si>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</si>
  <si>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</si>
  <si>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</si>
  <si>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</si>
  <si>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</si>
  <si>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</si>
  <si>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</si>
  <si>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</si>
  <si>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</si>
  <si>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</si>
  <si>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</si>
  <si>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</si>
  <si>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</si>
  <si>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</si>
  <si>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</si>
  <si>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</si>
  <si>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</si>
  <si>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</si>
  <si>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</si>
  <si>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</si>
  <si>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</si>
  <si>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</si>
  <si>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</si>
  <si>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</si>
  <si>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</si>
  <si>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</si>
  <si>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</si>
  <si>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</si>
  <si>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</si>
  <si>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</si>
  <si>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</si>
  <si>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</si>
  <si>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</si>
  <si>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</si>
  <si>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</si>
  <si>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</si>
  <si>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</si>
  <si>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</si>
  <si>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</si>
  <si>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</si>
  <si>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</si>
  <si>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</si>
  <si>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</si>
  <si>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</si>
  <si>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</si>
  <si>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</si>
  <si>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</si>
  <si>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</si>
  <si>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</si>
  <si>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</si>
  <si>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</si>
  <si>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</si>
  <si>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</si>
  <si>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</si>
  <si>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</si>
  <si>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</si>
  <si>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</si>
  <si>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</si>
  <si>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</si>
  <si>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</si>
  <si>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</si>
  <si>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</si>
  <si>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</si>
  <si>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</si>
  <si>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</si>
  <si>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</si>
  <si>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</si>
  <si>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</si>
  <si>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</si>
  <si>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</si>
  <si>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</si>
  <si>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</si>
  <si>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</si>
  <si>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</si>
  <si>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</si>
  <si>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</si>
  <si>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</si>
  <si>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</si>
  <si>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</si>
  <si>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</si>
  <si>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</si>
  <si>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</si>
  <si>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</si>
  <si>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</si>
  <si>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</si>
  <si>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</si>
  <si>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</si>
  <si>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</si>
  <si>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</si>
  <si>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</si>
  <si>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</si>
  <si>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</si>
  <si>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</si>
  <si>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</si>
  <si>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</si>
  <si>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</si>
  <si>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</si>
  <si>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</si>
  <si>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</si>
  <si>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</si>
  <si>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</si>
  <si>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</si>
  <si>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</si>
  <si>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</si>
  <si>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</si>
  <si>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</si>
  <si>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</si>
  <si>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</si>
  <si>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</si>
  <si>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</si>
  <si>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</si>
  <si>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</si>
  <si>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</si>
  <si>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</si>
  <si>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</si>
  <si>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</si>
  <si>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</si>
  <si>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</si>
  <si>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</si>
  <si>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</si>
  <si>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</si>
  <si>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</si>
  <si>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</si>
  <si>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</si>
  <si>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</si>
  <si>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</si>
  <si>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</si>
  <si>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</si>
  <si>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</si>
  <si>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</si>
  <si>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</si>
  <si>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</si>
  <si>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</si>
  <si>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</si>
  <si>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</si>
  <si>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</si>
  <si>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</si>
  <si>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</si>
  <si>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</si>
  <si>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</si>
  <si>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</si>
  <si>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</si>
  <si>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</si>
  <si>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</si>
  <si>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</si>
  <si>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</si>
  <si>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</si>
  <si>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</si>
  <si>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</si>
  <si>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</si>
  <si>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</si>
  <si>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</si>
  <si>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</si>
  <si>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</si>
  <si>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</si>
  <si>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</si>
  <si>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</si>
  <si>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</si>
  <si>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</si>
  <si>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</si>
  <si>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</si>
  <si>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</si>
  <si>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</si>
  <si>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</si>
  <si>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</si>
  <si>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</si>
  <si>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</si>
  <si>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</si>
  <si>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</si>
  <si>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</si>
  <si>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</si>
  <si>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</si>
  <si>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</si>
  <si>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</si>
  <si>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</si>
  <si>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</si>
  <si>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</si>
  <si>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</si>
  <si>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</si>
  <si>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</si>
  <si>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</si>
  <si>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</si>
  <si>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</si>
  <si>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</si>
  <si>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</si>
  <si>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</si>
  <si>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</si>
  <si>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</si>
  <si>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</si>
  <si>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</si>
  <si>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</si>
  <si>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</si>
  <si>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</si>
  <si>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</si>
  <si>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</si>
  <si>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</si>
  <si>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</si>
  <si>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</si>
  <si>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</si>
  <si>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</si>
  <si>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</si>
  <si>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</si>
  <si>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</si>
  <si>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</si>
  <si>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</si>
  <si>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</si>
  <si>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</si>
  <si>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</si>
  <si>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</si>
  <si>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</si>
  <si>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</si>
  <si>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</si>
  <si>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</si>
  <si>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</si>
  <si>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</si>
  <si>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</si>
  <si>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</si>
  <si>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</si>
  <si>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</si>
  <si>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</si>
  <si>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</si>
  <si>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</si>
  <si>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</si>
  <si>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</si>
  <si>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</si>
  <si>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</si>
  <si>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</si>
  <si>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</si>
  <si>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</si>
  <si>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</si>
  <si>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</si>
  <si>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</si>
  <si>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</si>
  <si>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</si>
  <si>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</si>
  <si>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</si>
  <si>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</si>
  <si>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</si>
  <si>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</si>
  <si>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</si>
  <si>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</si>
  <si>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</si>
  <si>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</si>
  <si>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</si>
  <si>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</si>
  <si>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</si>
  <si>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</si>
  <si>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</si>
  <si>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</si>
  <si>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</si>
  <si>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</si>
  <si>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</si>
  <si>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</si>
  <si>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</si>
  <si>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</si>
  <si>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</si>
  <si>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</si>
  <si>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</si>
  <si>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</si>
  <si>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</si>
  <si>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</si>
  <si>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</si>
  <si>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</si>
  <si>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</si>
  <si>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</si>
  <si>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</si>
  <si>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</si>
  <si>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</si>
  <si>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</si>
  <si>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</si>
  <si>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</si>
  <si>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</si>
  <si>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</si>
  <si>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</si>
  <si>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</si>
  <si>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</si>
  <si>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</si>
  <si>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</si>
  <si>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</si>
  <si>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</si>
  <si>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</si>
  <si>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</si>
  <si>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</si>
  <si>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</si>
  <si>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</si>
  <si>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</si>
  <si>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</si>
  <si>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</si>
  <si>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</si>
  <si>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</si>
  <si>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</si>
  <si>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</si>
  <si>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</si>
  <si>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</si>
  <si>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</si>
  <si>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</si>
  <si>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</si>
  <si>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</si>
  <si>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</si>
  <si>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</si>
  <si>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</si>
  <si>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</si>
  <si>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</si>
  <si>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</si>
  <si>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</si>
  <si>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</si>
  <si>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</si>
  <si>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</si>
  <si>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</si>
  <si>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</si>
  <si>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</si>
  <si>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</si>
  <si>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</si>
  <si>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</si>
  <si>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</si>
  <si>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</si>
  <si>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</si>
  <si>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</si>
  <si>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</si>
  <si>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</si>
  <si>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</si>
  <si>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</si>
  <si>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</si>
  <si>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</si>
  <si>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</si>
  <si>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</si>
  <si>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</si>
  <si>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</si>
  <si>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</si>
  <si>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</si>
  <si>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</si>
  <si>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</si>
  <si>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</si>
  <si>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</si>
  <si>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</si>
  <si>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</si>
  <si>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</si>
  <si>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</si>
  <si>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</si>
  <si>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</si>
  <si>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</si>
  <si>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</si>
  <si>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</si>
  <si>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</si>
  <si>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</si>
  <si>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</si>
  <si>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</si>
  <si>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</si>
  <si>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</si>
  <si>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</si>
  <si>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</si>
  <si>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</si>
  <si>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</si>
  <si>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</si>
  <si>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</si>
  <si>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</si>
  <si>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</si>
  <si>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</si>
  <si>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</si>
  <si>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</si>
  <si>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</si>
  <si>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</si>
  <si>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</si>
  <si>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</si>
  <si>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</si>
  <si>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</si>
  <si>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</si>
  <si>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</si>
  <si>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</si>
  <si>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</si>
  <si>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</si>
  <si>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</si>
  <si>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</si>
  <si>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</si>
  <si>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</si>
  <si>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</si>
  <si>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</si>
  <si>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</si>
  <si>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</si>
  <si>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</si>
  <si>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</si>
  <si>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</si>
  <si>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</si>
  <si>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</si>
  <si>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</si>
  <si>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</si>
  <si>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</si>
  <si>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</si>
  <si>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</si>
  <si>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</si>
  <si>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</si>
  <si>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</si>
  <si>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</si>
  <si>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</si>
  <si>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</si>
  <si>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</si>
  <si>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</si>
  <si>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</si>
  <si>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</si>
  <si>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</si>
  <si>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</si>
  <si>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</si>
  <si>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</si>
  <si>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</si>
  <si>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</si>
  <si>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</si>
  <si>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</si>
  <si>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</si>
  <si>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</si>
  <si>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</si>
  <si>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</si>
  <si>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</si>
  <si>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</si>
  <si>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</si>
  <si>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</si>
  <si>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</si>
  <si>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</si>
  <si>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</si>
  <si>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</si>
  <si>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</si>
  <si>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</si>
  <si>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</si>
  <si>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</si>
  <si>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</si>
  <si>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</si>
  <si>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</si>
  <si>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</si>
  <si>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</si>
  <si>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</si>
  <si>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</si>
  <si>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</si>
  <si>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</si>
  <si>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</si>
  <si>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</si>
  <si>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</si>
  <si>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</si>
  <si>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</si>
  <si>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</si>
  <si>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</si>
  <si>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</si>
  <si>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</si>
  <si>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</si>
  <si>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</si>
  <si>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</si>
  <si>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</si>
  <si>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</si>
  <si>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</si>
  <si>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</si>
  <si>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</si>
  <si>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</si>
  <si>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</si>
  <si>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</si>
  <si>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</si>
  <si>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</si>
  <si>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</si>
  <si>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</si>
  <si>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</si>
  <si>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</si>
  <si>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</si>
  <si>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</si>
  <si>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</si>
  <si>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</si>
  <si>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</si>
  <si>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</si>
  <si>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</si>
  <si>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</si>
  <si>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</si>
  <si>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</si>
  <si>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</si>
  <si>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</si>
  <si>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</si>
  <si>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</si>
  <si>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</si>
  <si>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</si>
  <si>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</si>
  <si>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</si>
  <si>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</si>
  <si>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</si>
  <si>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</si>
  <si>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</si>
  <si>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</si>
  <si>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</si>
  <si>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</si>
  <si>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</si>
  <si>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</si>
  <si>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</si>
  <si>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</si>
  <si>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</si>
  <si>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</si>
  <si>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</si>
  <si>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</si>
  <si>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</si>
  <si>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</si>
  <si>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</si>
  <si>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</si>
  <si>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</si>
  <si>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</si>
  <si>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</si>
  <si>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</si>
  <si>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</si>
  <si>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</si>
  <si>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</si>
  <si>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</si>
  <si>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</si>
  <si>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</si>
  <si>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</si>
  <si>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</si>
  <si>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</si>
  <si>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</si>
  <si>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</si>
  <si>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</si>
  <si>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</si>
  <si>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</si>
  <si>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</si>
  <si>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</si>
  <si>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</si>
  <si>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</si>
  <si>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</si>
  <si>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</si>
  <si>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</si>
  <si>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</si>
  <si>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</si>
  <si>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</si>
  <si>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</si>
  <si>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</si>
  <si>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</si>
  <si>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</si>
  <si>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</si>
  <si>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</si>
  <si>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</si>
  <si>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</si>
  <si>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</si>
  <si>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</si>
  <si>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</si>
  <si>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</si>
  <si>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</si>
  <si>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</si>
  <si>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</si>
  <si>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</si>
  <si>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</si>
  <si>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</si>
  <si>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</si>
  <si>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</si>
  <si>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</si>
  <si>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</si>
  <si>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</si>
  <si>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</si>
  <si>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</si>
  <si>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</si>
  <si>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</si>
  <si>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</si>
  <si>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</si>
  <si>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</si>
  <si>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</si>
  <si>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</si>
  <si>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</si>
  <si>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</si>
  <si>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</si>
  <si>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</si>
  <si>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</si>
  <si>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</si>
  <si>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</si>
  <si>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</si>
  <si>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</si>
  <si>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</si>
  <si>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</si>
  <si>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</si>
  <si>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</si>
  <si>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</si>
  <si>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</si>
  <si>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</si>
  <si>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</si>
  <si>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</si>
  <si>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</si>
  <si>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</si>
  <si>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</si>
  <si>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</si>
  <si>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</si>
  <si>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</si>
  <si>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</si>
  <si>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</si>
  <si>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</si>
  <si>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</si>
  <si>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</si>
  <si>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</si>
  <si>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</si>
  <si>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</si>
  <si>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</si>
  <si>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</si>
  <si>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</si>
  <si>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</si>
  <si>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</si>
  <si>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</si>
  <si>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</si>
  <si>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</si>
  <si>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</si>
  <si>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</si>
  <si>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</si>
  <si>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</si>
  <si>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</si>
  <si>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</si>
  <si>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</si>
  <si>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</si>
  <si>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</si>
  <si>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</si>
  <si>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</si>
  <si>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</si>
  <si>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</si>
  <si>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</si>
  <si>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</si>
  <si>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</si>
  <si>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</si>
  <si>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</si>
  <si>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</si>
  <si>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</si>
  <si>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</si>
  <si>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</si>
  <si>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</si>
  <si>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</si>
  <si>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</si>
  <si>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</si>
  <si>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</si>
  <si>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</si>
  <si>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</si>
  <si>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</si>
  <si>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</si>
  <si>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</si>
  <si>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</si>
  <si>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</si>
  <si>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</si>
  <si>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</si>
  <si>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</si>
  <si>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</si>
  <si>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</si>
  <si>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</si>
  <si>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</si>
  <si>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</si>
  <si>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</si>
  <si>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</si>
  <si>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</si>
  <si>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</si>
  <si>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</si>
  <si>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</si>
  <si>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</si>
  <si>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</si>
  <si>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</si>
  <si>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</si>
  <si>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</si>
  <si>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</si>
  <si>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</si>
  <si>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</si>
  <si>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</si>
  <si>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</si>
  <si>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</si>
  <si>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</si>
  <si>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</si>
  <si>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</si>
  <si>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</si>
  <si>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</si>
  <si>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</si>
  <si>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</si>
  <si>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</si>
  <si>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</si>
  <si>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</si>
  <si>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</si>
  <si>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</si>
  <si>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</si>
  <si>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</si>
  <si>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</si>
  <si>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</si>
  <si>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</si>
  <si>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</si>
  <si>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</si>
  <si>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</si>
  <si>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</si>
  <si>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</si>
  <si>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</si>
  <si>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</si>
  <si>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</si>
  <si>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</si>
  <si>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</si>
  <si>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</si>
  <si>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</si>
  <si>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</si>
  <si>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</si>
  <si>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</si>
  <si>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</si>
  <si>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</si>
  <si>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</si>
  <si>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</si>
  <si>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</si>
  <si>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</si>
  <si>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</si>
  <si>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</si>
  <si>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</si>
  <si>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</si>
  <si>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</si>
  <si>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</si>
  <si>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</si>
  <si>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</si>
  <si>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</si>
  <si>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</si>
  <si>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</si>
  <si>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</si>
  <si>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</si>
  <si>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</si>
  <si>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</si>
  <si>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</si>
  <si>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</si>
  <si>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</si>
  <si>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</si>
  <si>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</si>
  <si>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</si>
  <si>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</si>
  <si>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</si>
  <si>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</si>
  <si>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</si>
  <si>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</si>
  <si>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</si>
  <si>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</si>
  <si>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</si>
  <si>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</si>
  <si>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</si>
  <si>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</si>
  <si>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</si>
  <si>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</si>
  <si>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</si>
  <si>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</si>
  <si>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</si>
  <si>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</si>
  <si>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</si>
  <si>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</si>
  <si>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</si>
  <si>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</si>
  <si>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</si>
  <si>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</si>
  <si>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</si>
  <si>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</si>
  <si>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</si>
  <si>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</si>
  <si>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</si>
  <si>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</si>
  <si>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</si>
  <si>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</si>
  <si>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</si>
  <si>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</si>
  <si>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</si>
  <si>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</si>
  <si>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</si>
  <si>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</si>
  <si>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</si>
  <si>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</si>
  <si>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</si>
  <si>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</si>
  <si>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</si>
  <si>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</si>
  <si>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</si>
  <si>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</si>
  <si>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</si>
  <si>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</si>
  <si>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</si>
  <si>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</si>
  <si>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</si>
  <si>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</si>
  <si>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</si>
  <si>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</si>
  <si>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</si>
  <si>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</si>
  <si>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</si>
  <si>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</si>
  <si>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</si>
  <si>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</si>
  <si>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</si>
  <si>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</si>
  <si>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</si>
  <si>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</si>
  <si>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</si>
  <si>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</si>
  <si>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</si>
  <si>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</si>
  <si>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</si>
  <si>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</si>
  <si>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</si>
  <si>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</si>
  <si>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</si>
  <si>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</si>
  <si>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</si>
  <si>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</si>
  <si>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</si>
  <si>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</si>
  <si>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</si>
  <si>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</si>
  <si>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</si>
  <si>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</si>
  <si>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</si>
  <si>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</si>
  <si>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</si>
  <si>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</si>
  <si>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</si>
  <si>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</si>
  <si>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</si>
  <si>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</si>
  <si>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</si>
  <si>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</si>
  <si>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</si>
  <si>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</si>
  <si>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</si>
  <si>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</si>
  <si>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</si>
  <si>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</si>
  <si>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</si>
  <si>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</si>
  <si>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</si>
  <si>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</si>
  <si>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</si>
  <si>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</si>
  <si>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</si>
  <si>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</si>
  <si>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</si>
  <si>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</si>
  <si>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</si>
  <si>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</si>
  <si>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</si>
  <si>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</si>
  <si>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</si>
  <si>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</si>
  <si>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</si>
  <si>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</si>
  <si>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</si>
  <si>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</si>
  <si>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</si>
  <si>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</si>
  <si>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</si>
  <si>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</si>
  <si>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</si>
  <si>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</si>
  <si>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</si>
  <si>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</si>
  <si>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</si>
  <si>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</si>
  <si>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</si>
  <si>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</si>
  <si>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</si>
  <si>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</si>
  <si>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</si>
  <si>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</si>
  <si>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</si>
  <si>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</si>
  <si>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</si>
  <si>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</si>
  <si>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</si>
  <si>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</si>
  <si>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</si>
  <si>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</si>
  <si>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</si>
  <si>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</si>
  <si>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</si>
  <si>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</si>
  <si>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</si>
  <si>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</si>
  <si>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</si>
  <si>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</si>
  <si>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</si>
  <si>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</si>
  <si>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</si>
  <si>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</si>
  <si>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</si>
  <si>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</si>
  <si>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</si>
  <si>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</si>
  <si>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</si>
  <si>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</si>
  <si>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</si>
  <si>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</si>
  <si>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</si>
  <si>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</si>
  <si>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</si>
  <si>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</si>
  <si>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</si>
  <si>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</si>
  <si>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</si>
  <si>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</si>
  <si>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</si>
  <si>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</si>
  <si>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</si>
  <si>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</si>
  <si>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</si>
  <si>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</si>
  <si>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</si>
  <si>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</si>
  <si>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</si>
  <si>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</si>
  <si>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</si>
  <si>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</si>
  <si>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</si>
  <si>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</si>
  <si>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</si>
  <si>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</si>
  <si>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</si>
  <si>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</si>
  <si>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</si>
  <si>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</si>
  <si>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</si>
  <si>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</si>
  <si>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</si>
  <si>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</si>
  <si>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</si>
  <si>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</si>
  <si>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</si>
  <si>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</si>
  <si>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</si>
  <si>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</si>
  <si>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</si>
  <si>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</si>
  <si>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</si>
  <si>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</si>
  <si>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</si>
  <si>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</si>
  <si>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</si>
  <si>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</si>
  <si>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</si>
  <si>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</si>
  <si>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</si>
  <si>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</si>
  <si>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</si>
  <si>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</si>
  <si>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</si>
  <si>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</si>
  <si>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</si>
  <si>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</si>
  <si>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</si>
  <si>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</si>
  <si>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</si>
  <si>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</si>
  <si>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</si>
  <si>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</si>
  <si>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</si>
  <si>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</si>
  <si>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</si>
  <si>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</si>
  <si>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</si>
  <si>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</si>
  <si>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</si>
  <si>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</si>
  <si>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</si>
  <si>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</si>
  <si>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</si>
  <si>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</si>
  <si>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</si>
  <si>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</si>
  <si>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</si>
  <si>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</si>
  <si>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</si>
  <si>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</si>
  <si>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</si>
  <si>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</si>
  <si>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</si>
  <si>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</si>
  <si>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</si>
  <si>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</si>
  <si>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</si>
  <si>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</si>
  <si>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</si>
  <si>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</si>
  <si>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</si>
  <si>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</si>
  <si>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</si>
  <si>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</si>
  <si>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</si>
  <si>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</si>
  <si>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</si>
  <si>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</si>
  <si>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</si>
  <si>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</si>
  <si>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</si>
  <si>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</si>
  <si>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</si>
  <si>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</si>
  <si>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</si>
  <si>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</si>
  <si>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</si>
  <si>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</si>
  <si>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</si>
  <si>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</si>
  <si>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</si>
  <si>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</si>
  <si>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</si>
  <si>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</si>
  <si>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</si>
  <si>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</si>
  <si>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</si>
  <si>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</si>
  <si>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</si>
  <si>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</si>
  <si>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</si>
  <si>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</si>
  <si>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</si>
  <si>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</si>
  <si>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</si>
  <si>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</si>
  <si>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</si>
  <si>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</si>
  <si>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</si>
  <si>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</si>
  <si>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</si>
  <si>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</si>
  <si>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</si>
  <si>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</si>
  <si>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</si>
  <si>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</si>
  <si>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</si>
  <si>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</si>
  <si>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</si>
  <si>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</si>
  <si>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</si>
  <si>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</si>
  <si>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</si>
  <si>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</si>
  <si>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</si>
  <si>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</si>
  <si>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</si>
  <si>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</si>
  <si>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</si>
  <si>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</si>
  <si>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</si>
  <si>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</si>
  <si>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</si>
  <si>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</si>
  <si>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</si>
  <si>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</si>
  <si>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</si>
  <si>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</si>
  <si>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</si>
  <si>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</si>
  <si>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</si>
  <si>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</si>
  <si>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</si>
  <si>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</si>
  <si>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</si>
  <si>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</si>
  <si>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</si>
  <si>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</si>
  <si>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</si>
  <si>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</si>
  <si>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</si>
  <si>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</si>
  <si>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</si>
  <si>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</si>
  <si>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</si>
  <si>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</si>
  <si>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</si>
  <si>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</si>
  <si>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</si>
  <si>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</si>
  <si>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</si>
  <si>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</si>
  <si>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</si>
  <si>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</si>
  <si>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</si>
  <si>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</si>
  <si>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</si>
  <si>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</si>
  <si>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</si>
  <si>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</si>
  <si>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</si>
  <si>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</si>
  <si>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</si>
  <si>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</si>
  <si>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</si>
  <si>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</si>
  <si>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</si>
  <si>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</si>
  <si>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</si>
  <si>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</si>
  <si>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</si>
  <si>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</si>
  <si>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</si>
  <si>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</si>
  <si>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</si>
  <si>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</si>
  <si>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</si>
  <si>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</si>
  <si>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</si>
  <si>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</si>
  <si>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</si>
  <si>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</si>
  <si>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</si>
  <si>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</si>
  <si>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</si>
  <si>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</si>
  <si>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</si>
  <si>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</si>
  <si>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</si>
  <si>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</si>
  <si>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</si>
  <si>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</si>
  <si>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</si>
  <si>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</si>
  <si>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</si>
  <si>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</si>
  <si>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</si>
  <si>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</si>
  <si>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</si>
  <si>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</si>
  <si>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</si>
  <si>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</si>
  <si>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</si>
  <si>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</si>
  <si>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</si>
  <si>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</si>
  <si>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</si>
  <si>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</si>
  <si>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</si>
  <si>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</si>
  <si>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</si>
  <si>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</si>
  <si>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</si>
  <si>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</si>
  <si>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</si>
  <si>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</si>
  <si>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</si>
  <si>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</si>
  <si>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</si>
  <si>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</si>
  <si>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</si>
  <si>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</si>
  <si>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</si>
  <si>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</si>
  <si>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</si>
  <si>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</si>
  <si>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</si>
  <si>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</si>
  <si>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</si>
  <si>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</si>
  <si>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</si>
  <si>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</si>
  <si>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</si>
  <si>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</si>
  <si>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</si>
  <si>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</si>
  <si>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</si>
  <si>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</si>
  <si>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</si>
  <si>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</si>
  <si>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</si>
  <si>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</si>
  <si>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</si>
  <si>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</si>
  <si>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</si>
  <si>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</si>
  <si>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</si>
  <si>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</si>
  <si>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</si>
  <si>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</si>
  <si>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</si>
  <si>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</si>
  <si>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</si>
  <si>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</si>
  <si>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</si>
  <si>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</si>
  <si>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</si>
  <si>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</si>
  <si>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</si>
  <si>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</si>
  <si>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</si>
  <si>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</si>
  <si>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</si>
  <si>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</si>
  <si>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</si>
  <si>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</si>
  <si>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</si>
  <si>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</si>
  <si>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</si>
  <si>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</si>
  <si>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</si>
  <si>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</si>
  <si>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</si>
  <si>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</si>
  <si>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</si>
  <si>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</si>
  <si>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</si>
  <si>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</si>
  <si>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</si>
  <si>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</si>
  <si>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</si>
  <si>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</si>
  <si>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</si>
  <si>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</si>
  <si>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</si>
  <si>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</si>
  <si>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</si>
  <si>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</si>
  <si>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</si>
  <si>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</si>
  <si>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</si>
  <si>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</si>
  <si>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</si>
  <si>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</si>
  <si>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</si>
  <si>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</si>
  <si>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</si>
  <si>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</si>
  <si>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</si>
  <si>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</si>
  <si>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</si>
  <si>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</si>
  <si>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</si>
  <si>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</si>
  <si>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</si>
  <si>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</si>
  <si>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</si>
  <si>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</si>
  <si>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</si>
  <si>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</si>
  <si>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</si>
  <si>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</si>
  <si>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</si>
  <si>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</si>
  <si>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</si>
  <si>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</si>
  <si>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</si>
  <si>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</si>
  <si>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</si>
  <si>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</si>
  <si>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</si>
  <si>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</si>
  <si>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</si>
  <si>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</si>
  <si>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</si>
  <si>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</si>
  <si>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</si>
  <si>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</si>
  <si>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</si>
  <si>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</si>
  <si>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</si>
  <si>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</si>
  <si>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</si>
  <si>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</si>
  <si>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</si>
  <si>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</si>
  <si>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</si>
  <si>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</si>
  <si>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</si>
  <si>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</si>
  <si>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</si>
  <si>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</si>
  <si>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</si>
  <si>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</si>
  <si>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</si>
  <si>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</si>
  <si>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</si>
  <si>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</si>
  <si>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</si>
  <si>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</si>
  <si>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</si>
  <si>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</si>
  <si>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</si>
  <si>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</si>
  <si>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</si>
  <si>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</si>
  <si>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</si>
  <si>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</si>
  <si>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</si>
  <si>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</si>
  <si>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</si>
  <si>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</si>
  <si>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</si>
  <si>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</si>
  <si>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</si>
  <si>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</si>
  <si>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</si>
  <si>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</si>
  <si>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</si>
  <si>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</si>
  <si>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</si>
  <si>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</si>
  <si>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</si>
  <si>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</si>
  <si>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</si>
  <si>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</si>
  <si>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</si>
  <si>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</si>
  <si>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</si>
  <si>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</si>
  <si>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</si>
  <si>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</si>
  <si>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</si>
  <si>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</si>
  <si>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</si>
  <si>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</si>
  <si>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</si>
  <si>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</si>
  <si>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</si>
  <si>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</si>
  <si>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</si>
  <si>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</si>
  <si>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</si>
  <si>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</si>
  <si>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</si>
  <si>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</si>
  <si>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</si>
  <si>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</si>
  <si>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</si>
  <si>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</si>
  <si>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</si>
  <si>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</si>
  <si>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</si>
  <si>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</si>
  <si>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</si>
  <si>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</si>
  <si>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</si>
  <si>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</si>
  <si>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</si>
  <si>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</si>
  <si>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</si>
  <si>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</si>
  <si>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</si>
  <si>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</si>
  <si>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</si>
  <si>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</si>
  <si>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</si>
  <si>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</si>
  <si>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</si>
  <si>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</si>
  <si>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</si>
  <si>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</si>
  <si>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</si>
  <si>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</si>
  <si>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</si>
  <si>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</si>
  <si>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</si>
  <si>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</si>
  <si>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</si>
  <si>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</si>
  <si>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</si>
  <si>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</si>
  <si>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</si>
  <si>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</si>
  <si>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</si>
  <si>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</si>
  <si>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</si>
  <si>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</si>
  <si>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</si>
  <si>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</si>
  <si>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</si>
  <si>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</si>
  <si>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</si>
  <si>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</si>
  <si>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</si>
  <si>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</si>
  <si>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</si>
  <si>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</si>
  <si>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</si>
  <si>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</si>
  <si>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</si>
  <si>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</si>
  <si>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</si>
  <si>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</si>
  <si>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</si>
  <si>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</si>
  <si>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</si>
  <si>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</si>
  <si>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</si>
  <si>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</si>
  <si>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</si>
  <si>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</si>
  <si>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</si>
  <si>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</si>
  <si>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</si>
  <si>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</si>
  <si>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</si>
  <si>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</si>
  <si>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</si>
  <si>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</si>
  <si>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</si>
  <si>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</si>
  <si>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</si>
  <si>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</si>
  <si>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</si>
  <si>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</si>
  <si>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</si>
  <si>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</si>
  <si>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</si>
  <si>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</si>
  <si>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</si>
  <si>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</si>
  <si>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</si>
  <si>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</si>
  <si>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</si>
  <si>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</si>
  <si>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</si>
  <si>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</si>
  <si>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</si>
  <si>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</si>
  <si>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</si>
  <si>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</si>
  <si>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</si>
  <si>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</si>
  <si>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</si>
  <si>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</si>
  <si>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</si>
  <si>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</si>
  <si>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</si>
  <si>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</si>
  <si>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</si>
  <si>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</si>
  <si>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</si>
  <si>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</si>
  <si>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</si>
  <si>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</si>
  <si>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</si>
  <si>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</si>
  <si>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</si>
  <si>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</si>
  <si>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</si>
  <si>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</si>
  <si>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</si>
  <si>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</si>
  <si>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</si>
  <si>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</si>
  <si>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</si>
  <si>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</si>
  <si>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</si>
  <si>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</si>
  <si>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</si>
  <si>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</si>
  <si>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</si>
  <si>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</si>
  <si>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</si>
  <si>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</si>
  <si>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</si>
  <si>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</si>
  <si>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</si>
  <si>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</si>
  <si>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</si>
  <si>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</si>
  <si>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</si>
  <si>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</si>
  <si>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</si>
  <si>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</si>
  <si>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</si>
  <si>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</si>
  <si>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</si>
  <si>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</si>
  <si>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</si>
  <si>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</si>
  <si>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</si>
  <si>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</si>
  <si>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</si>
  <si>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</si>
  <si>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</si>
  <si>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</si>
  <si>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</si>
  <si>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</si>
  <si>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</si>
  <si>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</si>
  <si>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</si>
  <si>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</si>
  <si>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</si>
  <si>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</si>
  <si>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</si>
  <si>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</si>
  <si>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</si>
  <si>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</si>
  <si>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</si>
  <si>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</si>
  <si>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</si>
  <si>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</si>
  <si>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</si>
  <si>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</si>
  <si>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</si>
  <si>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</si>
  <si>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</si>
  <si>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</si>
  <si>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</si>
  <si>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</si>
  <si>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</si>
  <si>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</si>
  <si>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</si>
  <si>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</si>
  <si>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</si>
  <si>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</si>
  <si>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</si>
  <si>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</si>
  <si>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</si>
  <si>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</si>
  <si>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</si>
  <si>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</si>
  <si>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</si>
  <si>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</si>
  <si>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</si>
  <si>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</si>
  <si>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</si>
  <si>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</si>
  <si>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</si>
  <si>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</si>
  <si>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</si>
  <si>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</si>
  <si>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</si>
  <si>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</si>
  <si>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</si>
  <si>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</si>
  <si>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</si>
  <si>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</si>
  <si>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</si>
  <si>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</si>
  <si>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</si>
  <si>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</si>
  <si>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</si>
  <si>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</si>
  <si>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</si>
  <si>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</si>
  <si>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</si>
  <si>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</si>
  <si>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</si>
  <si>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</si>
  <si>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</si>
  <si>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</si>
  <si>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</si>
  <si>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</si>
  <si>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</si>
  <si>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</si>
  <si>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</si>
  <si>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</si>
  <si>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</si>
  <si>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</si>
  <si>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</si>
  <si>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</si>
  <si>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</si>
  <si>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</si>
  <si>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</si>
  <si>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</si>
  <si>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</si>
  <si>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</si>
  <si>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</si>
  <si>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</si>
  <si>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</si>
  <si>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</si>
  <si>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</si>
  <si>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</si>
  <si>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</si>
  <si>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</si>
  <si>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</si>
  <si>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</si>
  <si>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</si>
  <si>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</si>
  <si>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</si>
  <si>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</si>
  <si>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</si>
  <si>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</si>
  <si>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</si>
  <si>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</si>
  <si>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</si>
  <si>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</si>
  <si>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</si>
  <si>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</si>
  <si>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</si>
  <si>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</si>
  <si>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</si>
  <si>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</si>
  <si>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</si>
  <si>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</si>
  <si>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</si>
  <si>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</si>
  <si>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</si>
  <si>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</si>
  <si>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</si>
  <si>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</si>
  <si>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</si>
  <si>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</si>
  <si>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</si>
  <si>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</si>
  <si>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</si>
  <si>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</si>
  <si>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</si>
  <si>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</si>
  <si>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</si>
  <si>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</si>
  <si>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</si>
  <si>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</si>
  <si>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</si>
  <si>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</si>
  <si>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</si>
  <si>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</si>
  <si>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</si>
  <si>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</si>
  <si>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</si>
  <si>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</si>
  <si>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</si>
  <si>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</si>
  <si>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</si>
  <si>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</si>
  <si>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</si>
  <si>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</si>
  <si>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</si>
  <si>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</si>
  <si>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</si>
  <si>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</si>
  <si>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</si>
  <si>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</si>
  <si>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</si>
  <si>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</si>
  <si>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</si>
  <si>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</si>
  <si>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</si>
  <si>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</si>
  <si>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</si>
  <si>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</si>
  <si>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</si>
  <si>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</si>
  <si>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</si>
  <si>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</si>
  <si>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</si>
  <si>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</si>
  <si>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</si>
  <si>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</si>
  <si>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</si>
  <si>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</si>
  <si>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</si>
  <si>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</si>
  <si>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</si>
  <si>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</si>
  <si>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</si>
  <si>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</si>
  <si>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</si>
  <si>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</si>
  <si>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</si>
  <si>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</si>
  <si>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</si>
  <si>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</si>
  <si>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</si>
  <si>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</si>
  <si>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</si>
  <si>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</si>
  <si>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</si>
  <si>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</si>
  <si>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</si>
  <si>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</si>
  <si>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</si>
  <si>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</si>
  <si>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</si>
  <si>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</si>
  <si>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</si>
  <si>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</si>
  <si>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</si>
  <si>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</si>
  <si>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</si>
  <si>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</si>
  <si>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</si>
  <si>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</si>
  <si>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</si>
  <si>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</si>
  <si>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</si>
  <si>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</si>
  <si>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</si>
  <si>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</si>
  <si>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</si>
  <si>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</si>
  <si>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</si>
  <si>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</si>
  <si>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</si>
  <si>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</si>
  <si>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</si>
  <si>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</si>
  <si>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</si>
  <si>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</si>
  <si>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</si>
  <si>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</si>
  <si>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</si>
  <si>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</si>
  <si>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</si>
  <si>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</si>
  <si>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</si>
  <si>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</si>
  <si>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</si>
  <si>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</si>
  <si>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</si>
  <si>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</si>
  <si>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</si>
  <si>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</si>
  <si>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</si>
  <si>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</si>
  <si>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</si>
  <si>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</si>
  <si>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</si>
  <si>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</si>
  <si>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</si>
  <si>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</si>
  <si>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</si>
  <si>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</si>
  <si>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</si>
  <si>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</si>
  <si>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</si>
  <si>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</si>
  <si>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</si>
  <si>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</si>
  <si>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</si>
  <si>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</si>
  <si>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</si>
  <si>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</si>
  <si>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</si>
  <si>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</si>
  <si>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</si>
  <si>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</si>
  <si>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</si>
  <si>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</si>
  <si>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</si>
  <si>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</si>
  <si>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</si>
  <si>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</si>
  <si>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</si>
  <si>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</si>
  <si>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</si>
  <si>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</si>
  <si>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</si>
  <si>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</si>
  <si>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</si>
  <si>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</si>
  <si>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</si>
  <si>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</si>
  <si>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</si>
  <si>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</si>
  <si>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</si>
  <si>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</si>
  <si>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</si>
  <si>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</si>
  <si>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</si>
  <si>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</si>
  <si>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</si>
  <si>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</si>
  <si>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</si>
  <si>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</si>
  <si>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</si>
  <si>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</si>
  <si>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</si>
  <si>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</si>
  <si>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</si>
  <si>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</si>
  <si>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</si>
  <si>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</si>
  <si>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</si>
  <si>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</si>
  <si>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</si>
  <si>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</si>
  <si>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</si>
  <si>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</si>
  <si>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</si>
  <si>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</si>
  <si>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</si>
  <si>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</si>
  <si>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</si>
  <si>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</si>
  <si>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</si>
  <si>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</si>
  <si>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</si>
  <si>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</si>
  <si>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</si>
  <si>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</si>
  <si>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</si>
  <si>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</si>
  <si>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</si>
  <si>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</si>
  <si>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</si>
  <si>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</si>
  <si>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</si>
  <si>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</si>
  <si>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</si>
  <si>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</si>
  <si>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</si>
  <si>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</si>
  <si>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</si>
  <si>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</si>
  <si>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</si>
  <si>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</si>
  <si>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</si>
  <si>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</si>
  <si>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</si>
  <si>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</si>
  <si>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</si>
  <si>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</si>
  <si>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</si>
  <si>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</si>
  <si>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</si>
  <si>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</si>
  <si>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</si>
  <si>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</si>
  <si>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</si>
  <si>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</si>
  <si>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</si>
  <si>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</si>
  <si>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</si>
  <si>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</si>
  <si>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</si>
  <si>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</si>
  <si>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</si>
  <si>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</si>
  <si>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</si>
  <si>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</si>
  <si>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</si>
  <si>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</si>
  <si>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</si>
  <si>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</si>
  <si>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</si>
  <si>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</si>
  <si>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</si>
  <si>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</si>
  <si>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</si>
  <si>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</si>
  <si>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</si>
  <si>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</si>
  <si>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</si>
  <si>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</si>
  <si>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</si>
  <si>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</si>
  <si>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</si>
  <si>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</si>
  <si>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</si>
  <si>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</si>
  <si>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</si>
  <si>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</si>
  <si>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</si>
  <si>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</si>
  <si>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</si>
  <si>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</si>
  <si>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</si>
  <si>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</si>
  <si>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</si>
  <si>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</si>
  <si>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</si>
  <si>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</si>
  <si>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</si>
  <si>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</si>
  <si>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</si>
  <si>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</si>
  <si>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</si>
  <si>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</si>
  <si>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</si>
  <si>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</si>
  <si>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</si>
  <si>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</si>
  <si>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</si>
  <si>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</si>
  <si>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</si>
  <si>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</si>
  <si>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</si>
  <si>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</si>
  <si>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</si>
  <si>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</si>
  <si>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</si>
  <si>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</si>
  <si>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</si>
  <si>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</si>
  <si>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</si>
  <si>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</si>
  <si>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</si>
  <si>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</si>
  <si>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</si>
  <si>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</si>
  <si>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</si>
  <si>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</si>
  <si>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</si>
  <si>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</si>
  <si>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</si>
  <si>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</si>
  <si>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</si>
  <si>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</si>
  <si>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</si>
  <si>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</si>
  <si>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</si>
  <si>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</si>
  <si>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</si>
  <si>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</si>
  <si>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</si>
  <si>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</si>
  <si>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</si>
  <si>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</si>
  <si>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</si>
  <si>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</si>
  <si>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</si>
  <si>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</si>
  <si>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</si>
  <si>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</si>
  <si>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</si>
  <si>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</si>
  <si>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</si>
  <si>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</si>
  <si>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</si>
  <si>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</si>
  <si>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</si>
  <si>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</si>
  <si>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</si>
  <si>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</si>
  <si>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</si>
  <si>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</si>
  <si>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</si>
  <si>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</si>
  <si>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</si>
  <si>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</si>
  <si>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</si>
  <si>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</si>
  <si>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</si>
  <si>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</si>
  <si>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</si>
  <si>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</si>
  <si>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</si>
  <si>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</si>
  <si>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</si>
  <si>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</si>
  <si>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</si>
  <si>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</si>
  <si>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</si>
  <si>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</si>
  <si>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</si>
  <si>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</si>
  <si>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</si>
  <si>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</si>
  <si>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</si>
  <si>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</si>
  <si>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</si>
  <si>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</si>
  <si>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</si>
  <si>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</si>
  <si>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</si>
  <si>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</si>
  <si>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</si>
  <si>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</si>
  <si>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</si>
  <si>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</si>
  <si>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</si>
  <si>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</si>
  <si>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</si>
  <si>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</si>
  <si>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</si>
  <si>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</si>
  <si>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</si>
  <si>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</si>
  <si>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</si>
  <si>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</si>
  <si>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</si>
  <si>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</si>
  <si>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</si>
  <si>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</si>
  <si>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</si>
  <si>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</si>
  <si>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</si>
  <si>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</si>
  <si>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</si>
  <si>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</si>
  <si>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</si>
  <si>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</si>
  <si>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</si>
  <si>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</si>
  <si>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</si>
  <si>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</si>
  <si>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</si>
  <si>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</si>
  <si>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</si>
  <si>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</si>
  <si>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</si>
  <si>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</si>
  <si>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</si>
  <si>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</si>
  <si>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</si>
  <si>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</si>
  <si>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</si>
  <si>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</si>
  <si>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</si>
  <si>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</si>
  <si>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</si>
  <si>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</si>
  <si>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</si>
  <si>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</si>
  <si>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</si>
  <si>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</si>
  <si>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</si>
  <si>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</si>
  <si>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</si>
  <si>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</si>
  <si>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</si>
  <si>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</si>
  <si>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</si>
  <si>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</si>
  <si>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</si>
  <si>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</si>
  <si>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</si>
  <si>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</si>
  <si>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</si>
  <si>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</si>
  <si>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</si>
  <si>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</si>
  <si>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</si>
  <si>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</si>
  <si>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</si>
  <si>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</si>
  <si>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</si>
  <si>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</si>
  <si>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</si>
  <si>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</si>
  <si>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</si>
  <si>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</si>
  <si>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</si>
  <si>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</si>
  <si>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</si>
  <si>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</si>
  <si>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</si>
  <si>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</si>
  <si>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</si>
  <si>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</si>
  <si>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</si>
  <si>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</si>
  <si>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</si>
  <si>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</si>
  <si>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</si>
  <si>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</si>
  <si>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</si>
  <si>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</si>
  <si>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</si>
  <si>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</si>
  <si>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</si>
  <si>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</si>
  <si>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</si>
  <si>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</si>
  <si>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</si>
  <si>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</si>
  <si>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</si>
  <si>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</si>
  <si>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</si>
  <si>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</si>
  <si>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</si>
  <si>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</si>
  <si>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</si>
  <si>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</si>
  <si>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</si>
  <si>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</si>
  <si>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</si>
  <si>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</si>
  <si>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</si>
  <si>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</si>
  <si>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</si>
  <si>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</si>
  <si>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</si>
  <si>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</si>
  <si>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</si>
  <si>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</si>
  <si>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</si>
  <si>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</si>
  <si>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</si>
  <si>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</si>
  <si>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</si>
  <si>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</si>
  <si>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</si>
  <si>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</si>
  <si>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</si>
  <si>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</si>
  <si>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</si>
  <si>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</si>
  <si>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</si>
  <si>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</si>
  <si>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</si>
  <si>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</si>
  <si>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</si>
  <si>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</si>
  <si>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</si>
  <si>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</si>
  <si>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</si>
  <si>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</si>
  <si>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</si>
  <si>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</si>
  <si>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</si>
  <si>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</si>
  <si>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</si>
  <si>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</si>
  <si>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</si>
  <si>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</si>
  <si>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</si>
  <si>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</si>
  <si>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</si>
  <si>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</si>
  <si>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</si>
  <si>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</si>
  <si>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</si>
  <si>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</si>
  <si>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</si>
  <si>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</si>
  <si>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</si>
  <si>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</si>
  <si>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</si>
  <si>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</si>
  <si>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</si>
  <si>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</si>
  <si>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</si>
  <si>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</si>
  <si>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</si>
  <si>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</si>
  <si>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</si>
  <si>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</si>
  <si>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</si>
  <si>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</si>
  <si>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</si>
  <si>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</si>
  <si>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</si>
  <si>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</si>
  <si>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</si>
  <si>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</si>
  <si>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</si>
  <si>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</si>
  <si>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</si>
  <si>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</si>
  <si>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</si>
  <si>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</si>
  <si>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</si>
  <si>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</si>
  <si>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</si>
  <si>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</si>
  <si>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</si>
  <si>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</si>
  <si>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</si>
  <si>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</si>
  <si>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</si>
  <si>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</si>
  <si>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</si>
  <si>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</si>
  <si>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</si>
  <si>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</si>
  <si>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</si>
  <si>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</si>
  <si>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</si>
  <si>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</si>
  <si>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</si>
  <si>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</si>
  <si>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</si>
  <si>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</si>
  <si>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</si>
  <si>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</si>
  <si>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</si>
  <si>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</si>
  <si>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</si>
  <si>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</si>
  <si>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</si>
  <si>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</si>
  <si>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</si>
  <si>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</si>
  <si>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</si>
  <si>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</si>
  <si>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</si>
  <si>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</si>
  <si>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</si>
  <si>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</si>
  <si>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</si>
  <si>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</si>
  <si>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</si>
  <si>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</si>
  <si>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</si>
  <si>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</si>
  <si>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</si>
  <si>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</si>
  <si>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</si>
  <si>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</si>
  <si>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</si>
  <si>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</si>
  <si>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</si>
  <si>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</si>
  <si>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</si>
  <si>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</si>
  <si>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</si>
  <si>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</si>
  <si>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</si>
  <si>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</si>
  <si>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</si>
  <si>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</si>
  <si>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</si>
  <si>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</si>
  <si>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</si>
  <si>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</si>
  <si>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</si>
  <si>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</si>
  <si>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</si>
  <si>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</si>
  <si>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</si>
  <si>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</si>
  <si>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</si>
  <si>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</si>
  <si>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</si>
  <si>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</si>
  <si>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</si>
  <si>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</si>
  <si>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</si>
  <si>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</si>
  <si>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</si>
  <si>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</si>
  <si>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</si>
  <si>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</si>
  <si>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</si>
  <si>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</si>
  <si>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</si>
  <si>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</si>
  <si>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</si>
  <si>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</si>
  <si>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</si>
  <si>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</si>
  <si>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</si>
  <si>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</si>
  <si>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</si>
  <si>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</si>
  <si>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</si>
  <si>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</si>
  <si>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</si>
  <si>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</si>
  <si>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</si>
  <si>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</si>
  <si>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</si>
  <si>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</si>
  <si>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</si>
  <si>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</si>
  <si>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</si>
  <si>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</si>
  <si>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</si>
  <si>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</si>
  <si>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</si>
  <si>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</si>
  <si>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</si>
  <si>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</si>
  <si>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</si>
  <si>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</si>
  <si>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</si>
  <si>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</si>
  <si>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</si>
  <si>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</si>
  <si>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</si>
  <si>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</si>
  <si>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</si>
  <si>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</si>
  <si>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</si>
  <si>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</si>
  <si>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</si>
  <si>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</si>
  <si>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</si>
  <si>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</si>
  <si>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</si>
  <si>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</si>
  <si>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</si>
  <si>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</si>
  <si>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</si>
  <si>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</si>
  <si>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</si>
  <si>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</si>
  <si>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</si>
  <si>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</si>
  <si>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</si>
  <si>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</si>
  <si>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</si>
  <si>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</si>
  <si>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</si>
  <si>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</si>
  <si>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</si>
  <si>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</si>
  <si>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</si>
  <si>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</si>
  <si>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</si>
  <si>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</si>
  <si>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</si>
  <si>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</si>
  <si>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</si>
  <si>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</si>
  <si>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</si>
  <si>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</si>
  <si>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</si>
  <si>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</si>
  <si>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</si>
  <si>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</si>
  <si>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</si>
  <si>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</si>
  <si>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</si>
  <si>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</si>
  <si>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</si>
  <si>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</si>
  <si>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</si>
  <si>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</si>
  <si>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</si>
  <si>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</si>
  <si>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</si>
  <si>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</si>
  <si>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</si>
  <si>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</si>
  <si>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</si>
  <si>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</si>
  <si>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</si>
  <si>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</si>
  <si>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</si>
  <si>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</si>
  <si>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</si>
  <si>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</si>
  <si>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</si>
  <si>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</si>
  <si>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</si>
  <si>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</si>
  <si>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</si>
  <si>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</si>
  <si>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</si>
  <si>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</si>
  <si>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</si>
  <si>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</si>
  <si>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</si>
  <si>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</si>
  <si>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</si>
  <si>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</si>
  <si>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</si>
  <si>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</si>
  <si>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</si>
  <si>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</si>
  <si>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</si>
  <si>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</si>
  <si>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</si>
  <si>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</si>
  <si>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</si>
  <si>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</si>
  <si>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</si>
  <si>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</si>
  <si>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</si>
  <si>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</si>
  <si>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</si>
  <si>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</si>
  <si>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</si>
  <si>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</si>
  <si>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</si>
  <si>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</si>
  <si>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</si>
  <si>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</si>
  <si>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</si>
  <si>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</si>
  <si>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</si>
  <si>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</si>
  <si>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</si>
  <si>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</si>
  <si>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</si>
  <si>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</si>
  <si>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</si>
  <si>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</si>
  <si>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</si>
  <si>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</si>
  <si>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</si>
  <si>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</si>
  <si>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</si>
  <si>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</si>
  <si>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</si>
  <si>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</si>
  <si>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</si>
  <si>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</si>
  <si>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</si>
  <si>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</si>
  <si>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</si>
  <si>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</si>
  <si>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</si>
  <si>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</si>
  <si>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</si>
  <si>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</si>
  <si>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</si>
  <si>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</si>
  <si>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</si>
  <si>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</si>
  <si>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</si>
  <si>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</si>
  <si>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</si>
  <si>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</si>
  <si>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</si>
  <si>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</si>
  <si>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</si>
  <si>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</si>
  <si>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</si>
  <si>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</si>
  <si>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</si>
  <si>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</si>
  <si>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</si>
  <si>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</si>
  <si>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</si>
  <si>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</si>
  <si>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</si>
  <si>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</si>
  <si>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</si>
  <si>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</si>
  <si>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</si>
  <si>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</si>
  <si>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</si>
  <si>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</si>
  <si>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</si>
  <si>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</si>
  <si>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</si>
  <si>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</si>
  <si>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</si>
  <si>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</si>
  <si>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</si>
  <si>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</si>
  <si>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</si>
  <si>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</si>
  <si>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</si>
  <si>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</si>
  <si>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</si>
  <si>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</si>
  <si>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</si>
  <si>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</si>
  <si>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</si>
  <si>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</si>
  <si>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</si>
  <si>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</si>
  <si>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</si>
  <si>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</si>
  <si>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</si>
  <si>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</si>
  <si>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</si>
  <si>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</si>
  <si>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</si>
  <si>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</si>
  <si>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</si>
  <si>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</si>
  <si>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</si>
  <si>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</si>
  <si>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</si>
  <si>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</si>
  <si>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</si>
  <si>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</si>
  <si>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</si>
  <si>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</si>
  <si>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</si>
  <si>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</si>
  <si>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</si>
  <si>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</si>
  <si>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</si>
  <si>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</si>
  <si>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</si>
  <si>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</si>
  <si>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</si>
  <si>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</si>
  <si>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</si>
  <si>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</si>
  <si>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</si>
  <si>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</si>
  <si>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</si>
  <si>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</si>
  <si>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</si>
  <si>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</si>
  <si>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</si>
  <si>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</si>
  <si>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</si>
  <si>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</si>
  <si>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</si>
  <si>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</si>
  <si>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</si>
  <si>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</si>
  <si>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</si>
  <si>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</si>
  <si>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</si>
  <si>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</si>
  <si>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</si>
  <si>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</si>
  <si>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</si>
  <si>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</si>
  <si>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</si>
  <si>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</si>
  <si>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</si>
  <si>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</si>
  <si>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</si>
  <si>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</si>
  <si>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</si>
  <si>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</si>
  <si>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</si>
  <si>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</si>
  <si>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</si>
  <si>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</si>
  <si>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</si>
  <si>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</si>
  <si>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</si>
  <si>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</si>
  <si>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</si>
  <si>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</si>
  <si>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</si>
  <si>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</si>
  <si>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</si>
  <si>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</si>
  <si>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</si>
  <si>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</si>
  <si>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</si>
  <si>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</si>
  <si>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</si>
  <si>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</si>
  <si>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</si>
  <si>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</si>
  <si>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</si>
  <si>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</si>
  <si>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</si>
  <si>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</si>
  <si>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</si>
  <si>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</si>
  <si>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</si>
  <si>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</si>
  <si>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</si>
  <si>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</si>
  <si>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</si>
  <si>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</si>
  <si>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</si>
  <si>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</si>
  <si>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</si>
  <si>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</si>
  <si>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</si>
  <si>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</si>
  <si>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</si>
  <si>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</si>
  <si>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</si>
  <si>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</si>
  <si>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</si>
  <si>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</si>
  <si>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</si>
  <si>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</si>
  <si>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</si>
  <si>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</si>
  <si>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</si>
  <si>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</si>
  <si>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</si>
  <si>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</si>
  <si>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</si>
  <si>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</si>
  <si>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</si>
  <si>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</si>
  <si>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</si>
  <si>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</si>
  <si>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</si>
  <si>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</si>
  <si>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</si>
  <si>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</si>
  <si>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</si>
  <si>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</si>
  <si>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</si>
  <si>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</si>
  <si>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</si>
  <si>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</si>
  <si>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</si>
  <si>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</si>
  <si>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</si>
  <si>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</si>
  <si>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</si>
  <si>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</si>
  <si>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</si>
  <si>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</si>
  <si>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</si>
  <si>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</si>
  <si>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</si>
  <si>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</si>
  <si>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</si>
  <si>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</si>
  <si>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</si>
  <si>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</si>
  <si>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</si>
  <si>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</si>
  <si>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</si>
  <si>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</si>
  <si>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</si>
  <si>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</si>
  <si>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</si>
  <si>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</si>
  <si>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</si>
  <si>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</si>
  <si>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</si>
  <si>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</si>
  <si>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</si>
  <si>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</si>
  <si>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</si>
  <si>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</si>
  <si>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</si>
  <si>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</si>
  <si>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</si>
  <si>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</si>
  <si>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</si>
  <si>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</si>
  <si>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</si>
  <si>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</si>
  <si>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</si>
  <si>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</si>
  <si>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</si>
  <si>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</si>
  <si>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</si>
  <si>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</si>
  <si>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</si>
  <si>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</si>
  <si>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</si>
  <si>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</si>
  <si>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</si>
  <si>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</si>
  <si>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</si>
  <si>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</si>
  <si>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</si>
  <si>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</si>
  <si>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</si>
  <si>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</si>
  <si>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</si>
  <si>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</si>
  <si>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</si>
  <si>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</si>
  <si>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</si>
  <si>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</si>
  <si>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</si>
  <si>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</si>
  <si>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</si>
  <si>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</si>
  <si>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</si>
  <si>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</si>
  <si>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</si>
  <si>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</si>
  <si>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</si>
  <si>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</si>
  <si>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</si>
  <si>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</si>
  <si>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</si>
  <si>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</si>
  <si>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</si>
  <si>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</si>
  <si>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</si>
  <si>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</si>
  <si>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</si>
  <si>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</si>
  <si>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</si>
  <si>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</si>
  <si>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</si>
  <si>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</si>
  <si>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</si>
  <si>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</si>
  <si>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</si>
  <si>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</si>
  <si>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</si>
  <si>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</si>
  <si>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</si>
  <si>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</si>
  <si>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</si>
  <si>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</si>
  <si>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</si>
  <si>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</si>
  <si>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</si>
  <si>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</si>
  <si>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</si>
  <si>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</si>
  <si>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</si>
  <si>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</si>
  <si>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</si>
  <si>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</si>
  <si>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</si>
  <si>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</si>
  <si>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</si>
  <si>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</si>
  <si>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</si>
  <si>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</si>
  <si>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</si>
  <si>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</si>
  <si>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</si>
  <si>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</si>
  <si>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</si>
  <si>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</si>
  <si>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</si>
  <si>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</si>
  <si>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</si>
  <si>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</si>
  <si>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</si>
  <si>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</si>
  <si>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</si>
  <si>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</si>
  <si>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</si>
  <si>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</si>
  <si>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</si>
  <si>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</si>
  <si>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</si>
  <si>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</si>
  <si>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</si>
  <si>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</si>
  <si>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</si>
  <si>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</si>
  <si>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</si>
  <si>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</si>
  <si>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</si>
  <si>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</si>
  <si>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</si>
  <si>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</si>
  <si>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</si>
  <si>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</si>
  <si>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</si>
  <si>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</si>
  <si>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</si>
  <si>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</si>
  <si>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</si>
  <si>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</si>
  <si>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</si>
  <si>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</si>
  <si>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</si>
  <si>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</si>
  <si>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</si>
  <si>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</si>
  <si>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</si>
  <si>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</si>
  <si>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</si>
  <si>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</si>
  <si>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</si>
  <si>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</si>
  <si>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</si>
  <si>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</si>
  <si>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</si>
  <si>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</si>
  <si>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</si>
  <si>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</si>
  <si>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</si>
  <si>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</si>
  <si>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</si>
  <si>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</si>
  <si>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</si>
  <si>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</si>
  <si>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</si>
  <si>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</si>
  <si>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</si>
  <si>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</si>
  <si>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</si>
  <si>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</si>
  <si>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</si>
  <si>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</si>
  <si>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</si>
  <si>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</si>
  <si>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</si>
  <si>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</si>
  <si>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</si>
  <si>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</si>
  <si>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</si>
  <si>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</si>
  <si>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</si>
  <si>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</si>
  <si>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</si>
  <si>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</si>
  <si>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</si>
  <si>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</si>
  <si>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</si>
  <si>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</si>
  <si>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</si>
  <si>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</si>
  <si>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</si>
  <si>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</si>
  <si>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</si>
  <si>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</si>
  <si>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</si>
  <si>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</si>
  <si>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</si>
  <si>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</si>
  <si>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</si>
  <si>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</si>
  <si>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</si>
  <si>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</si>
  <si>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</si>
  <si>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</si>
  <si>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</si>
  <si>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</si>
  <si>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</si>
  <si>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</si>
  <si>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</si>
  <si>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</si>
  <si>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</si>
  <si>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</si>
  <si>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</si>
  <si>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</si>
  <si>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</si>
  <si>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</si>
  <si>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</si>
  <si>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</si>
  <si>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</si>
  <si>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</si>
  <si>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</si>
  <si>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</si>
  <si>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</si>
  <si>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</si>
  <si>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</si>
  <si>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</si>
  <si>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</si>
  <si>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</si>
  <si>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</si>
  <si>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</si>
  <si>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</si>
  <si>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</si>
  <si>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</si>
  <si>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</si>
  <si>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</si>
  <si>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</si>
  <si>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</si>
  <si>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</si>
  <si>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</si>
  <si>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</si>
  <si>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</si>
  <si>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</si>
  <si>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</si>
  <si>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</si>
  <si>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</si>
  <si>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</si>
  <si>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</si>
  <si>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</si>
  <si>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</si>
  <si>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</si>
  <si>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</si>
  <si>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</si>
  <si>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</si>
  <si>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</si>
  <si>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</si>
  <si>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</si>
  <si>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</si>
  <si>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</si>
  <si>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</si>
  <si>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</si>
  <si>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</si>
  <si>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</si>
  <si>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</si>
  <si>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</si>
  <si>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</si>
  <si>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</si>
  <si>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</si>
  <si>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</si>
  <si>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</si>
  <si>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</si>
  <si>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</si>
  <si>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</si>
  <si>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</si>
  <si>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</si>
  <si>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</si>
  <si>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</si>
  <si>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</si>
  <si>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</si>
  <si>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</si>
  <si>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</si>
  <si>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</si>
  <si>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</si>
  <si>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</si>
  <si>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</si>
  <si>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</si>
  <si>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</si>
  <si>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</si>
  <si>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</si>
  <si>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</si>
  <si>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</si>
  <si>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</si>
  <si>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</si>
  <si>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</si>
  <si>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</si>
  <si>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</si>
  <si>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</si>
  <si>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</si>
  <si>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</si>
  <si>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</si>
  <si>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</si>
  <si>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</si>
  <si>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</si>
  <si>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</si>
  <si>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</si>
  <si>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</si>
  <si>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</si>
  <si>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</si>
  <si>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</si>
  <si>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</si>
  <si>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</si>
  <si>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</si>
  <si>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</si>
  <si>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</si>
  <si>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</si>
  <si>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</si>
  <si>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</si>
  <si>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</si>
  <si>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</si>
  <si>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</si>
  <si>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</si>
  <si>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</si>
  <si>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</si>
  <si>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</si>
  <si>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</si>
  <si>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</si>
  <si>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</si>
  <si>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</si>
  <si>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</si>
  <si>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</si>
  <si>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</si>
  <si>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</si>
  <si>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</si>
  <si>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</si>
  <si>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</si>
  <si>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</si>
  <si>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</si>
  <si>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</si>
  <si>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</si>
  <si>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</si>
  <si>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</si>
  <si>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</si>
  <si>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</si>
  <si>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</si>
  <si>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</si>
  <si>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</si>
  <si>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</si>
  <si>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</si>
  <si>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</si>
  <si>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</si>
  <si>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</si>
  <si>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</si>
  <si>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</si>
  <si>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</si>
  <si>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</si>
  <si>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</si>
  <si>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</si>
  <si>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</si>
  <si>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</si>
  <si>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</si>
  <si>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</si>
  <si>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</si>
  <si>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</si>
  <si>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</si>
  <si>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</si>
  <si>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</si>
  <si>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</si>
  <si>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</si>
  <si>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</si>
  <si>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</si>
  <si>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</si>
  <si>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</si>
  <si>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</si>
  <si>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</si>
  <si>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</si>
  <si>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</si>
  <si>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</si>
  <si>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</si>
  <si>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</si>
  <si>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</si>
  <si>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</si>
  <si>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</si>
  <si>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</si>
  <si>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</si>
  <si>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</si>
  <si>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</si>
  <si>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</si>
  <si>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</si>
  <si>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</si>
  <si>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</si>
  <si>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</si>
  <si>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</si>
  <si>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</si>
  <si>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</si>
  <si>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</si>
  <si>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</si>
  <si>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</si>
  <si>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</si>
  <si>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</si>
  <si>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</si>
  <si>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</si>
  <si>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</si>
  <si>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</si>
  <si>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</si>
  <si>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</si>
  <si>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</si>
  <si>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</si>
  <si>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</si>
  <si>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</si>
  <si>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</si>
  <si>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</si>
  <si>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</si>
  <si>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</si>
  <si>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</si>
  <si>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</si>
  <si>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</si>
  <si>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</si>
  <si>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</si>
  <si>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</si>
  <si>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</si>
  <si>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</si>
  <si>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</si>
  <si>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</si>
  <si>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</si>
  <si>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</si>
  <si>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</si>
  <si>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</si>
  <si>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</si>
  <si>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</si>
  <si>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</si>
  <si>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</si>
  <si>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</si>
  <si>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</si>
  <si>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</si>
  <si>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</si>
  <si>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</si>
  <si>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</si>
  <si>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</si>
  <si>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</si>
  <si>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</si>
  <si>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</si>
  <si>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</si>
  <si>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</si>
  <si>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</si>
  <si>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</si>
  <si>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</si>
  <si>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</si>
  <si>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</si>
  <si>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</si>
  <si>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</si>
  <si>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</si>
  <si>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</si>
  <si>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</si>
  <si>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</si>
  <si>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</si>
  <si>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</si>
  <si>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</si>
  <si>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</si>
  <si>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</si>
  <si>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</si>
  <si>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</si>
  <si>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</si>
  <si>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</si>
  <si>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</si>
  <si>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</si>
  <si>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</si>
  <si>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</si>
  <si>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</si>
  <si>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</si>
  <si>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</si>
  <si>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</si>
  <si>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</si>
  <si>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</si>
  <si>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</si>
  <si>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</si>
  <si>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</si>
  <si>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</si>
  <si>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</si>
  <si>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</si>
  <si>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</si>
  <si>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</si>
  <si>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</si>
  <si>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</si>
  <si>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</si>
  <si>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</si>
  <si>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</si>
  <si>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</si>
  <si>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</si>
  <si>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</si>
  <si>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</si>
  <si>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</si>
  <si>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</si>
  <si>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</si>
  <si>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</si>
  <si>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</si>
  <si>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</si>
  <si>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</si>
  <si>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</si>
  <si>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</si>
  <si>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</si>
  <si>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</si>
  <si>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</si>
  <si>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</si>
  <si>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</si>
  <si>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</si>
  <si>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</si>
  <si>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</si>
  <si>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</si>
  <si>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</si>
  <si>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</si>
  <si>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</si>
  <si>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</si>
  <si>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</si>
  <si>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</si>
  <si>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</si>
  <si>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</si>
  <si>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</si>
  <si>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</si>
  <si>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</si>
  <si>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</si>
  <si>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</si>
  <si>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</si>
  <si>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</si>
  <si>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</si>
  <si>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</si>
  <si>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</si>
  <si>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</si>
  <si>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</si>
  <si>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</si>
  <si>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</si>
  <si>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</si>
  <si>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</si>
  <si>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</si>
  <si>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</si>
  <si>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</si>
  <si>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</si>
  <si>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</si>
  <si>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</si>
  <si>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</si>
  <si>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</si>
  <si>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</si>
  <si>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</si>
  <si>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</si>
  <si>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</si>
  <si>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</si>
  <si>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</si>
  <si>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</si>
  <si>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</si>
  <si>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</si>
  <si>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</si>
  <si>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</si>
  <si>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</si>
  <si>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</si>
  <si>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</si>
  <si>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</si>
  <si>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</si>
  <si>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</si>
  <si>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</si>
  <si>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</si>
  <si>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</si>
  <si>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</si>
  <si>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</si>
  <si>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</si>
  <si>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</si>
  <si>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</si>
  <si>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</si>
  <si>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</si>
  <si>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</si>
  <si>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</si>
  <si>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</si>
  <si>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</si>
  <si>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</si>
  <si>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</si>
  <si>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</si>
  <si>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</si>
  <si>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</si>
  <si>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</si>
  <si>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</si>
  <si>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</si>
  <si>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</si>
  <si>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</si>
  <si>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</si>
  <si>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</si>
  <si>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</si>
  <si>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</si>
  <si>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</si>
  <si>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</si>
  <si>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</si>
  <si>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</si>
  <si>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</si>
  <si>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</si>
  <si>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</si>
  <si>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</si>
  <si>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</si>
  <si>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</si>
  <si>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</si>
  <si>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</si>
  <si>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</si>
  <si>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</si>
  <si>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</si>
  <si>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</si>
  <si>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</si>
  <si>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</si>
  <si>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</si>
  <si>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</si>
  <si>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</si>
  <si>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</si>
  <si>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</si>
  <si>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</si>
  <si>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</si>
  <si>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</si>
  <si>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</si>
  <si>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</si>
  <si>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</si>
  <si>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</si>
  <si>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</si>
  <si>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</si>
  <si>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</si>
  <si>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</si>
  <si>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</si>
  <si>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</si>
  <si>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</si>
  <si>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</si>
  <si>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</si>
  <si>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</si>
  <si>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</si>
  <si>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</si>
  <si>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</si>
  <si>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</si>
  <si>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</si>
  <si>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</si>
  <si>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</si>
  <si>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</si>
  <si>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</si>
  <si>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</si>
  <si>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</si>
  <si>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</si>
  <si>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</si>
  <si>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</si>
  <si>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</si>
  <si>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</si>
  <si>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</si>
  <si>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</si>
  <si>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</si>
  <si>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</si>
  <si>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</si>
  <si>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</si>
  <si>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</si>
  <si>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</si>
  <si>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</si>
  <si>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</si>
  <si>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</si>
  <si>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</si>
  <si>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</si>
  <si>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</si>
  <si>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</si>
  <si>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</si>
  <si>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</si>
  <si>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</si>
  <si>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</si>
  <si>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</si>
  <si>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</si>
  <si>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</si>
  <si>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</si>
  <si>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</si>
  <si>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</si>
  <si>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</si>
  <si>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</si>
  <si>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</si>
  <si>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</si>
  <si>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</si>
  <si>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</si>
  <si>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</si>
  <si>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</si>
  <si>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</si>
  <si>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</si>
  <si>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</si>
  <si>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</si>
  <si>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</si>
  <si>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</si>
  <si>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</si>
  <si>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</si>
  <si>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</si>
  <si>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</si>
  <si>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</si>
  <si>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</si>
  <si>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</si>
  <si>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</si>
  <si>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</si>
  <si>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</si>
  <si>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</si>
  <si>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</si>
  <si>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</si>
  <si>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</si>
  <si>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</si>
  <si>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</si>
  <si>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</si>
  <si>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</si>
  <si>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</si>
  <si>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</si>
  <si>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</si>
  <si>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</si>
  <si>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</si>
  <si>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</si>
  <si>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</si>
  <si>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</si>
  <si>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</si>
  <si>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</si>
  <si>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</si>
  <si>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</si>
  <si>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</si>
  <si>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</si>
  <si>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</si>
  <si>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</si>
  <si>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</si>
  <si>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</si>
  <si>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</si>
  <si>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</si>
  <si>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</si>
  <si>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</si>
  <si>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</si>
  <si>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</si>
  <si>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</si>
  <si>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</si>
  <si>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</si>
  <si>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</si>
  <si>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</si>
  <si>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</si>
  <si>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</si>
  <si>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</si>
  <si>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</si>
  <si>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</si>
  <si>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</si>
  <si>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</si>
  <si>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</si>
  <si>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</si>
  <si>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</si>
  <si>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</si>
  <si>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</si>
  <si>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</si>
  <si>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</si>
  <si>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</si>
  <si>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</si>
  <si>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</si>
  <si>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</si>
  <si>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</si>
  <si>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</si>
  <si>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</si>
  <si>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</si>
  <si>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</si>
  <si>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</si>
  <si>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</si>
  <si>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</si>
  <si>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</si>
  <si>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</si>
  <si>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</si>
  <si>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</si>
  <si>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</si>
  <si>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</si>
  <si>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</si>
  <si>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</si>
  <si>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</si>
  <si>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</si>
  <si>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</si>
  <si>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</si>
  <si>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</si>
  <si>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</si>
  <si>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</si>
  <si>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</si>
  <si>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</si>
  <si>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</si>
  <si>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</si>
  <si>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</si>
  <si>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</si>
  <si>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</si>
  <si>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</si>
  <si>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</si>
  <si>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</si>
  <si>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</si>
  <si>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</si>
  <si>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</si>
  <si>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</si>
  <si>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</si>
  <si>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</si>
  <si>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</si>
  <si>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</si>
  <si>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</si>
  <si>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</si>
  <si>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</si>
  <si>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</si>
  <si>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</si>
  <si>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</si>
  <si>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</si>
  <si>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</si>
  <si>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</si>
  <si>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</si>
  <si>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</si>
  <si>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</si>
  <si>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</si>
  <si>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</si>
  <si>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</si>
  <si>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</si>
  <si>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</si>
  <si>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</si>
  <si>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</si>
  <si>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</si>
  <si>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</si>
  <si>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</si>
  <si>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</si>
  <si>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</si>
  <si>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</si>
  <si>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</si>
  <si>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</si>
  <si>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</si>
  <si>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</si>
  <si>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</si>
  <si>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</si>
  <si>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</si>
  <si>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</si>
  <si>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</si>
  <si>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</si>
  <si>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</si>
  <si>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</si>
  <si>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</si>
  <si>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</si>
  <si>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</si>
  <si>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</si>
  <si>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</si>
  <si>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</si>
  <si>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</si>
  <si>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</si>
  <si>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</si>
  <si>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</si>
  <si>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</si>
  <si>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</si>
  <si>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</si>
  <si>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</si>
  <si>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</si>
  <si>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</si>
  <si>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</si>
  <si>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</si>
  <si>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</si>
  <si>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</si>
  <si>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</si>
  <si>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</si>
  <si>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</si>
  <si>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</si>
  <si>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</si>
  <si>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</si>
  <si>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</si>
  <si>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</si>
  <si>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</si>
  <si>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</si>
  <si>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</si>
  <si>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</si>
  <si>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</si>
  <si>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</si>
  <si>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</si>
  <si>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</si>
  <si>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</si>
  <si>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</si>
  <si>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</si>
  <si>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</si>
  <si>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</si>
  <si>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</si>
  <si>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</si>
  <si>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</si>
  <si>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</si>
  <si>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</si>
  <si>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</si>
  <si>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</si>
  <si>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</si>
  <si>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</si>
  <si>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</si>
  <si>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</si>
  <si>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</si>
  <si>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</si>
  <si>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</si>
  <si>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</si>
  <si>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</si>
  <si>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</si>
  <si>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</si>
  <si>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</si>
  <si>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</si>
  <si>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</si>
  <si>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</si>
  <si>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</si>
  <si>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</si>
  <si>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</si>
  <si>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</si>
  <si>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</si>
  <si>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</si>
  <si>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</si>
  <si>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</si>
  <si>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</si>
  <si>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</si>
  <si>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</si>
  <si>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</si>
  <si>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</si>
  <si>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</si>
  <si>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</si>
  <si>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</si>
  <si>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</si>
  <si>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</si>
  <si>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</si>
  <si>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</si>
  <si>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</si>
  <si>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</si>
  <si>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</si>
  <si>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</si>
  <si>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</si>
  <si>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</si>
  <si>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</si>
  <si>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</si>
  <si>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</si>
  <si>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</si>
  <si>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</si>
  <si>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</si>
  <si>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</si>
  <si>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</si>
  <si>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</si>
  <si>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</si>
  <si>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</si>
  <si>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</si>
  <si>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</si>
  <si>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</si>
  <si>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</si>
  <si>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</si>
  <si>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</si>
  <si>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</si>
  <si>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</si>
  <si>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</si>
  <si>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</si>
  <si>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</si>
  <si>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</si>
  <si>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</si>
  <si>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</si>
  <si>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</si>
  <si>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</si>
  <si>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</si>
  <si>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</si>
  <si>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</si>
  <si>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</si>
  <si>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</si>
  <si>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</si>
  <si>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</si>
  <si>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</si>
  <si>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</si>
  <si>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</si>
  <si>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</si>
  <si>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</si>
  <si>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</si>
  <si>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</si>
  <si>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</si>
  <si>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</si>
  <si>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</si>
  <si>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</si>
  <si>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</si>
  <si>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</si>
  <si>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</si>
  <si>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</si>
  <si>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</si>
  <si>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</si>
  <si>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</si>
  <si>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</si>
  <si>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</si>
  <si>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</si>
  <si>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</si>
  <si>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</si>
  <si>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</si>
  <si>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</si>
  <si>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</si>
  <si>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</si>
  <si>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</si>
  <si>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</si>
  <si>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</si>
  <si>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</si>
  <si>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</si>
  <si>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</si>
  <si>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</si>
  <si>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</si>
  <si>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</si>
  <si>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</si>
  <si>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</si>
  <si>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</si>
  <si>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</si>
  <si>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</si>
  <si>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</si>
  <si>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</si>
  <si>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</si>
  <si>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</si>
  <si>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</si>
  <si>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</si>
  <si>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</si>
  <si>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</si>
  <si>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</si>
  <si>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</si>
  <si>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</si>
  <si>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</si>
  <si>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</si>
  <si>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</si>
  <si>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</si>
  <si>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</si>
  <si>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</si>
  <si>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</si>
  <si>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</si>
  <si>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</si>
  <si>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</si>
  <si>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</si>
  <si>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</si>
  <si>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</si>
  <si>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</si>
  <si>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</si>
  <si>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</si>
  <si>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</si>
  <si>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</si>
  <si>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</si>
  <si>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</si>
  <si>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</si>
  <si>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</si>
  <si>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</si>
  <si>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</si>
  <si>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</si>
  <si>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</si>
  <si>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</si>
  <si>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</si>
  <si>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</si>
  <si>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</si>
  <si>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</si>
  <si>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</si>
  <si>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</si>
  <si>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</si>
  <si>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</si>
  <si>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</si>
  <si>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</si>
  <si>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</si>
  <si>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</si>
  <si>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</si>
  <si>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</si>
  <si>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</si>
  <si>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</si>
  <si>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</si>
  <si>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</si>
  <si>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</si>
  <si>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</si>
  <si>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</si>
  <si>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</si>
  <si>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</si>
  <si>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</si>
  <si>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</si>
  <si>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</si>
  <si>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</si>
  <si>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</si>
  <si>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</si>
  <si>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</si>
  <si>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</si>
  <si>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</si>
  <si>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</si>
  <si>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</si>
  <si>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</si>
  <si>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</si>
  <si>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</si>
  <si>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</si>
  <si>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</si>
  <si>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</si>
  <si>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</si>
  <si>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</si>
  <si>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</si>
  <si>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</si>
  <si>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</si>
  <si>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</si>
  <si>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</si>
  <si>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</si>
  <si>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</si>
  <si>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</si>
  <si>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</si>
  <si>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</si>
  <si>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</si>
  <si>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</si>
  <si>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</si>
  <si>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</si>
  <si>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</si>
  <si>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</si>
  <si>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</si>
  <si>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</si>
  <si>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</si>
  <si>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</si>
  <si>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</si>
  <si>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</si>
  <si>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</si>
  <si>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</si>
  <si>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</si>
  <si>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</si>
  <si>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</si>
  <si>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</si>
  <si>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</si>
  <si>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</si>
  <si>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</si>
  <si>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</si>
  <si>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</si>
  <si>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</si>
  <si>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</si>
  <si>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</si>
  <si>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</si>
  <si>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</si>
  <si>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</si>
  <si>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</si>
  <si>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</si>
  <si>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</si>
  <si>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</si>
  <si>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</si>
  <si>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</si>
  <si>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</si>
  <si>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</si>
  <si>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</si>
  <si>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</si>
  <si>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</si>
  <si>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</si>
  <si>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</si>
  <si>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</si>
  <si>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</si>
  <si>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</si>
  <si>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</si>
  <si>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</si>
  <si>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</si>
  <si>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</si>
  <si>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</si>
  <si>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</si>
  <si>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</si>
  <si>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</si>
  <si>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</si>
  <si>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</si>
  <si>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</si>
  <si>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</si>
  <si>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</si>
  <si>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</si>
  <si>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</si>
  <si>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</si>
  <si>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</si>
  <si>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</si>
  <si>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</si>
  <si>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</si>
  <si>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</si>
  <si>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</si>
  <si>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</si>
  <si>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</si>
  <si>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</si>
  <si>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</si>
  <si>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</si>
  <si>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</si>
  <si>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</si>
  <si>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</si>
  <si>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</si>
  <si>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</si>
  <si>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</si>
  <si>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</si>
  <si>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</si>
  <si>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</si>
  <si>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</si>
  <si>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</si>
  <si>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</si>
  <si>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</si>
  <si>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</si>
  <si>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</si>
  <si>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</si>
  <si>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</si>
  <si>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</si>
  <si>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</si>
  <si>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</si>
  <si>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</si>
  <si>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</si>
  <si>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</si>
  <si>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</si>
  <si>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</si>
  <si>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</si>
  <si>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</si>
  <si>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</si>
  <si>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</si>
  <si>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</si>
  <si>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</si>
  <si>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</si>
  <si>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</si>
  <si>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</si>
  <si>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</si>
  <si>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</si>
  <si>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</si>
  <si>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</si>
  <si>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</si>
  <si>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</si>
  <si>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</si>
  <si>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</si>
  <si>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</si>
  <si>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</si>
  <si>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</si>
  <si>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</si>
  <si>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</si>
  <si>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</si>
  <si>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</si>
  <si>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</si>
  <si>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</si>
  <si>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</si>
  <si>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</si>
  <si>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</si>
  <si>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</si>
  <si>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</si>
  <si>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</si>
  <si>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</si>
  <si>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</si>
  <si>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</si>
  <si>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</si>
  <si>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</si>
  <si>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</si>
  <si>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</si>
  <si>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</si>
  <si>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</si>
  <si>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</si>
  <si>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</si>
  <si>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</si>
  <si>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</si>
  <si>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</si>
  <si>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</si>
  <si>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</si>
  <si>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</si>
  <si>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</si>
  <si>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</si>
  <si>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</si>
  <si>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</si>
  <si>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</si>
  <si>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</si>
  <si>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</si>
  <si>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</si>
  <si>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</si>
  <si>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</si>
  <si>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</si>
  <si>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</si>
  <si>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</si>
  <si>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</si>
  <si>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</si>
  <si>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</si>
  <si>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</si>
  <si>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</si>
  <si>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</si>
  <si>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</si>
  <si>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</si>
  <si>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</si>
  <si>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</si>
  <si>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</si>
  <si>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</si>
  <si>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</si>
  <si>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</si>
  <si>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</si>
  <si>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</si>
  <si>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</si>
  <si>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</si>
  <si>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</si>
  <si>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</si>
  <si>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</si>
  <si>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</si>
  <si>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</si>
  <si>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</si>
  <si>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</si>
  <si>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</si>
  <si>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</si>
  <si>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</si>
  <si>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</si>
  <si>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</si>
  <si>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</si>
  <si>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</si>
  <si>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</si>
  <si>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</si>
  <si>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</si>
  <si>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</si>
  <si>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</si>
  <si>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</si>
  <si>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</si>
  <si>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</si>
  <si>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</si>
  <si>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</si>
  <si>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</si>
  <si>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</si>
  <si>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</si>
  <si>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</si>
  <si>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</si>
  <si>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</si>
  <si>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</si>
  <si>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</si>
  <si>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</si>
  <si>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</si>
  <si>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</si>
  <si>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</si>
  <si>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</si>
  <si>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</si>
  <si>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</si>
  <si>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</si>
  <si>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</si>
  <si>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</si>
  <si>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</si>
  <si>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</si>
  <si>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</si>
  <si>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</si>
  <si>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</si>
  <si>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</si>
  <si>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</si>
  <si>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</si>
  <si>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</si>
  <si>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</si>
  <si>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</si>
  <si>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</si>
  <si>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</si>
  <si>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</si>
  <si>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</si>
  <si>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</si>
  <si>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</si>
  <si>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</si>
  <si>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</si>
  <si>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</si>
  <si>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</si>
  <si>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</si>
  <si>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</si>
  <si>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</si>
  <si>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</si>
  <si>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</si>
  <si>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</si>
  <si>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</si>
  <si>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</si>
  <si>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</si>
  <si>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</si>
  <si>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</si>
  <si>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</si>
  <si>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</si>
  <si>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</si>
  <si>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</si>
  <si>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</si>
  <si>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</si>
  <si>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</si>
  <si>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</si>
  <si>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</si>
  <si>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</si>
  <si>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</si>
  <si>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</si>
  <si>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</si>
  <si>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</si>
  <si>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</si>
  <si>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</si>
  <si>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</si>
  <si>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</si>
  <si>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</si>
  <si>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</si>
  <si>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</si>
  <si>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</si>
  <si>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</si>
  <si>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</si>
  <si>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</si>
  <si>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</si>
  <si>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</si>
  <si>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</si>
  <si>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</si>
  <si>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</si>
  <si>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</si>
  <si>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</si>
  <si>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</si>
  <si>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</si>
  <si>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</si>
  <si>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</si>
  <si>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</si>
  <si>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</si>
  <si>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</si>
  <si>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</si>
  <si>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</si>
  <si>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</si>
  <si>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</si>
  <si>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</si>
  <si>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</si>
  <si>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</si>
  <si>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</si>
  <si>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</si>
  <si>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</si>
  <si>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</si>
  <si>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</si>
  <si>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</si>
  <si>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</si>
  <si>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</si>
  <si>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</si>
  <si>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</si>
  <si>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</si>
  <si>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</si>
  <si>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</si>
  <si>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</si>
  <si>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</si>
  <si>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</si>
  <si>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</si>
  <si>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</si>
  <si>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</si>
  <si>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</si>
  <si>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</si>
  <si>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</si>
  <si>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</si>
  <si>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</si>
  <si>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</si>
  <si>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</si>
  <si>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</si>
  <si>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</si>
  <si>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</si>
  <si>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</si>
  <si>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</si>
  <si>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</si>
  <si>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</si>
  <si>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</si>
  <si>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</si>
  <si>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</si>
  <si>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</si>
  <si>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</si>
  <si>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</si>
  <si>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</si>
  <si>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</si>
  <si>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</si>
  <si>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</si>
  <si>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</si>
  <si>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</si>
  <si>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</si>
  <si>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</si>
  <si>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</si>
  <si>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</si>
  <si>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</si>
  <si>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</si>
  <si>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</si>
  <si>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</si>
  <si>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</si>
  <si>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</si>
  <si>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</si>
  <si>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</si>
  <si>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</si>
  <si>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</si>
  <si>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</si>
  <si>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</si>
  <si>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</si>
  <si>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</si>
  <si>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</si>
  <si>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</si>
  <si>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</si>
  <si>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</si>
  <si>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</si>
  <si>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</si>
  <si>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</si>
  <si>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</si>
  <si>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</si>
  <si>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</si>
  <si>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</si>
  <si>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</si>
  <si>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</si>
  <si>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</si>
  <si>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</si>
  <si>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</si>
  <si>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</si>
  <si>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</si>
  <si>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</si>
  <si>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</si>
  <si>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</si>
  <si>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</si>
  <si>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</si>
  <si>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</si>
  <si>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</si>
  <si>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</si>
  <si>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</si>
  <si>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</si>
  <si>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</si>
  <si>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</si>
  <si>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</si>
  <si>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</si>
  <si>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</si>
  <si>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</si>
  <si>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</si>
  <si>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</si>
  <si>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</si>
  <si>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</si>
  <si>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</si>
  <si>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</si>
  <si>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</si>
  <si>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</si>
  <si>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</si>
  <si>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</si>
  <si>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</si>
  <si>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</si>
  <si>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</si>
  <si>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</si>
  <si>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</si>
  <si>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</si>
  <si>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</si>
  <si>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</si>
  <si>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</si>
  <si>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</si>
  <si>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</si>
  <si>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</si>
  <si>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</si>
  <si>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</si>
  <si>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</si>
  <si>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</si>
  <si>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</si>
  <si>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</si>
  <si>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</si>
  <si>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</si>
  <si>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</si>
  <si>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</si>
  <si>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</si>
  <si>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</si>
  <si>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</si>
  <si>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</si>
  <si>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</si>
  <si>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</si>
  <si>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</si>
  <si>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</si>
  <si>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</si>
  <si>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</si>
  <si>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</si>
  <si>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</si>
  <si>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</si>
  <si>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</si>
  <si>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</si>
  <si>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</si>
  <si>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</si>
  <si>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</si>
  <si>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</si>
  <si>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</si>
  <si>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</si>
  <si>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</si>
  <si>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</si>
  <si>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</si>
  <si>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</si>
  <si>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</si>
  <si>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</si>
  <si>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</si>
  <si>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</si>
  <si>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</si>
  <si>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</si>
  <si>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</si>
  <si>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</si>
  <si>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</si>
  <si>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</si>
  <si>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</si>
  <si>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</si>
  <si>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</si>
  <si>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</si>
  <si>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</si>
  <si>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</si>
  <si>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</si>
  <si>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</si>
  <si>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</si>
  <si>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</si>
  <si>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</si>
  <si>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</si>
  <si>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</si>
  <si>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</si>
  <si>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</si>
  <si>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</si>
  <si>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</si>
  <si>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</si>
  <si>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</si>
  <si>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</si>
  <si>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</si>
  <si>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</si>
  <si>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</si>
  <si>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</si>
  <si>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</si>
  <si>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</si>
  <si>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</si>
  <si>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</si>
  <si>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</si>
  <si>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</si>
  <si>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</si>
  <si>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</si>
  <si>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</si>
  <si>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</si>
  <si>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</si>
  <si>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</si>
  <si>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</si>
  <si>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</si>
  <si>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</si>
  <si>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</si>
  <si>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</si>
  <si>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</si>
  <si>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</si>
  <si>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</si>
  <si>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</si>
  <si>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</si>
  <si>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</si>
  <si>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</si>
  <si>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</si>
  <si>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</si>
  <si>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</si>
  <si>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</si>
  <si>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</si>
  <si>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</si>
  <si>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</si>
  <si>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</si>
  <si>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</si>
  <si>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</si>
  <si>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</si>
  <si>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</si>
  <si>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</si>
  <si>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</si>
  <si>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</si>
  <si>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</si>
  <si>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</si>
  <si>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</si>
  <si>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</si>
  <si>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</si>
  <si>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</si>
  <si>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</si>
  <si>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</si>
  <si>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</si>
  <si>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</si>
  <si>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</si>
  <si>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</si>
  <si>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</si>
  <si>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</si>
  <si>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</si>
  <si>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</si>
  <si>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</si>
  <si>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</si>
  <si>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</si>
  <si>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</si>
  <si>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</si>
  <si>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</si>
  <si>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</si>
  <si>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</si>
  <si>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</si>
  <si>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</si>
  <si>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</si>
  <si>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</si>
  <si>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</si>
  <si>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</si>
  <si>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</si>
  <si>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</si>
  <si>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</si>
  <si>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</si>
  <si>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</si>
  <si>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</si>
  <si>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</si>
  <si>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</si>
  <si>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</si>
  <si>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</si>
  <si>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</si>
  <si>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</si>
  <si>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</si>
  <si>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</si>
  <si>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</si>
  <si>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</si>
  <si>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</si>
  <si>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</si>
  <si>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</si>
  <si>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</si>
  <si>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</si>
  <si>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</si>
  <si>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</si>
  <si>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</si>
  <si>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</si>
  <si>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</si>
  <si>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</si>
  <si>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</si>
  <si>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</si>
  <si>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</si>
  <si>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</si>
  <si>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</si>
  <si>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</si>
  <si>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</si>
  <si>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</si>
  <si>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</si>
  <si>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</si>
  <si>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</si>
  <si>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</si>
  <si>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</si>
  <si>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</si>
  <si>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</si>
  <si>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</si>
  <si>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</si>
  <si>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</si>
  <si>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</si>
  <si>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</si>
  <si>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</si>
  <si>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</si>
  <si>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</si>
  <si>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</si>
  <si>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</si>
  <si>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</si>
  <si>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</si>
  <si>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</si>
  <si>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</si>
  <si>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</si>
  <si>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</si>
  <si>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</si>
  <si>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</si>
  <si>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</si>
  <si>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</si>
  <si>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</si>
  <si>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</si>
  <si>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</si>
  <si>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</si>
  <si>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</si>
  <si>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</si>
  <si>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</si>
  <si>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</si>
  <si>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</si>
  <si>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</si>
  <si>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</si>
  <si>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</si>
  <si>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</si>
  <si>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</si>
  <si>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</si>
  <si>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</si>
  <si>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</si>
  <si>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</si>
  <si>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</si>
  <si>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</si>
  <si>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</si>
  <si>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</si>
  <si>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</si>
  <si>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</si>
  <si>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</si>
  <si>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</si>
  <si>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</si>
  <si>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</si>
  <si>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</si>
  <si>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</si>
  <si>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</si>
  <si>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</si>
  <si>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</si>
  <si>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</si>
  <si>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</si>
  <si>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</si>
  <si>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</si>
  <si>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</si>
  <si>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</si>
  <si>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</si>
  <si>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</si>
  <si>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</si>
  <si>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</si>
  <si>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</si>
  <si>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</si>
  <si>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</si>
  <si>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</si>
  <si>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</si>
  <si>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</si>
  <si>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</si>
  <si>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</si>
  <si>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</si>
  <si>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</si>
  <si>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</si>
  <si>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</si>
  <si>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</si>
  <si>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</si>
  <si>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</si>
  <si>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</si>
  <si>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</si>
  <si>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</si>
  <si>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</si>
  <si>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</si>
  <si>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</si>
  <si>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</si>
  <si>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</si>
  <si>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</si>
  <si>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</si>
  <si>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</si>
  <si>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</si>
  <si>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</si>
  <si>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</si>
  <si>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</si>
  <si>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</si>
  <si>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</si>
  <si>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</si>
  <si>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</si>
  <si>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</si>
  <si>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</si>
  <si>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</si>
  <si>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</si>
  <si>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</si>
  <si>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</si>
  <si>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</si>
  <si>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</si>
  <si>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</si>
  <si>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</si>
  <si>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</si>
  <si>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</si>
  <si>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</si>
  <si>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</si>
  <si>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</si>
  <si>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</si>
  <si>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</si>
  <si>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</si>
  <si>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</si>
  <si>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</si>
  <si>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</si>
  <si>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</si>
  <si>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</si>
  <si>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</si>
  <si>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</si>
  <si>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</si>
  <si>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</si>
  <si>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</si>
  <si>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</si>
  <si>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</si>
  <si>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</si>
  <si>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</si>
  <si>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</si>
  <si>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</si>
  <si>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</si>
  <si>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</si>
  <si>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</si>
  <si>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</si>
  <si>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</si>
  <si>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</si>
  <si>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</si>
  <si>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</si>
  <si>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</si>
  <si>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</si>
  <si>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</si>
  <si>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</si>
  <si>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</si>
  <si>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</si>
  <si>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</si>
  <si>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</si>
  <si>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</si>
  <si>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</si>
  <si>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</si>
  <si>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</si>
  <si>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</si>
  <si>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</si>
  <si>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</si>
  <si>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</si>
  <si>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</si>
  <si>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</si>
  <si>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</si>
  <si>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</si>
  <si>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</si>
  <si>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</si>
  <si>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</si>
  <si>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</si>
  <si>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</si>
  <si>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</si>
  <si>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</si>
  <si>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</si>
  <si>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</si>
  <si>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</si>
  <si>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</si>
  <si>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</si>
  <si>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</si>
  <si>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</si>
  <si>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</si>
  <si>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</si>
  <si>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</si>
  <si>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</si>
  <si>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</si>
  <si>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</si>
  <si>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</si>
  <si>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</si>
  <si>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</si>
  <si>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</si>
  <si>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</si>
  <si>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</si>
  <si>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</si>
  <si>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</si>
  <si>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</si>
  <si>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</si>
  <si>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</si>
  <si>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</si>
  <si>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</si>
  <si>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</si>
  <si>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</si>
  <si>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</si>
  <si>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</si>
  <si>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</si>
  <si>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</si>
  <si>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</si>
  <si>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</si>
  <si>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</si>
  <si>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</si>
  <si>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</si>
  <si>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</si>
  <si>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</si>
  <si>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</si>
  <si>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</si>
  <si>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</si>
  <si>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</si>
  <si>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</si>
  <si>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</si>
  <si>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</si>
  <si>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</si>
  <si>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</si>
  <si>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</si>
  <si>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</si>
  <si>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</si>
  <si>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</si>
  <si>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</si>
  <si>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</si>
  <si>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</si>
  <si>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</si>
  <si>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</si>
  <si>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</si>
  <si>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</si>
  <si>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</si>
  <si>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</si>
  <si>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</si>
  <si>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</si>
  <si>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</si>
  <si>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</si>
  <si>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</si>
  <si>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</si>
  <si>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</si>
  <si>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</si>
  <si>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</si>
  <si>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</si>
  <si>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</si>
  <si>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</si>
  <si>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</si>
  <si>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</si>
  <si>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</si>
  <si>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</si>
  <si>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</si>
  <si>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</si>
  <si>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</si>
  <si>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</si>
  <si>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</si>
  <si>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</si>
  <si>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</si>
  <si>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</si>
  <si>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</si>
  <si>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</si>
  <si>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</si>
  <si>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</si>
  <si>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</si>
  <si>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</si>
  <si>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</si>
  <si>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</si>
  <si>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</si>
  <si>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</si>
  <si>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</si>
  <si>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</si>
  <si>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</si>
  <si>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</si>
  <si>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</si>
  <si>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</si>
  <si>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</si>
  <si>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</si>
  <si>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</si>
  <si>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</si>
  <si>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</si>
  <si>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</si>
  <si>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</si>
  <si>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</si>
  <si>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</si>
  <si>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</si>
  <si>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</si>
  <si>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</si>
  <si>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</si>
  <si>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</si>
  <si>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</si>
  <si>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</si>
  <si>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</si>
  <si>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</si>
  <si>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</si>
  <si>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</si>
  <si>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</si>
  <si>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</si>
  <si>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</si>
  <si>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</si>
  <si>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</si>
  <si>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</si>
  <si>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</si>
  <si>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</si>
  <si>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</si>
  <si>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</si>
  <si>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</si>
  <si>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</si>
  <si>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</si>
  <si>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</si>
  <si>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</si>
  <si>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</si>
  <si>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</si>
  <si>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</si>
  <si>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</si>
  <si>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</si>
  <si>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</si>
  <si>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</si>
  <si>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</si>
  <si>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</si>
  <si>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</si>
  <si>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</si>
  <si>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</si>
  <si>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</si>
  <si>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</si>
  <si>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</si>
  <si>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</si>
  <si>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</si>
  <si>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</si>
  <si>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</si>
  <si>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</si>
  <si>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</si>
  <si>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</si>
  <si>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</si>
  <si>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</si>
  <si>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</si>
  <si>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</si>
  <si>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</si>
  <si>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</si>
  <si>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</si>
  <si>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</si>
  <si>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</si>
  <si>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</si>
  <si>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</si>
  <si>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</si>
  <si>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</si>
  <si>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</si>
  <si>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</si>
  <si>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</si>
  <si>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</si>
  <si>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</si>
  <si>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</si>
  <si>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</si>
  <si>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</si>
  <si>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</si>
  <si>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</si>
  <si>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</si>
  <si>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</si>
  <si>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</si>
  <si>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</si>
  <si>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</si>
  <si>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</si>
  <si>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</si>
  <si>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</si>
  <si>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</si>
  <si>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</si>
  <si>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</si>
  <si>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</si>
  <si>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</si>
  <si>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</si>
  <si>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</si>
  <si>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</si>
  <si>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</si>
  <si>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</si>
  <si>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</si>
  <si>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</si>
  <si>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</si>
  <si>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</si>
  <si>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</si>
  <si>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</si>
  <si>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</si>
  <si>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</si>
  <si>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</si>
  <si>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</si>
  <si>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</si>
  <si>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</si>
  <si>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</si>
  <si>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</si>
  <si>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</si>
  <si>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</si>
  <si>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</si>
  <si>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</si>
  <si>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</si>
  <si>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</si>
  <si>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</si>
  <si>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</si>
  <si>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</si>
  <si>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</si>
  <si>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</si>
  <si>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</si>
  <si>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</si>
  <si>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</si>
  <si>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</si>
  <si>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</si>
  <si>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</si>
  <si>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</si>
  <si>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</si>
  <si>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</si>
  <si>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</si>
  <si>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</si>
  <si>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</si>
  <si>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</si>
  <si>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</si>
  <si>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</si>
  <si>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</si>
  <si>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</si>
  <si>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</si>
  <si>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</si>
  <si>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</si>
  <si>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</si>
  <si>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</si>
  <si>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</si>
  <si>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</si>
  <si>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</si>
  <si>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</si>
  <si>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</si>
  <si>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</si>
  <si>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</si>
  <si>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</si>
  <si>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</si>
  <si>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</si>
  <si>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</si>
  <si>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</si>
  <si>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</si>
  <si>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</si>
  <si>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</si>
  <si>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</si>
  <si>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</si>
  <si>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</si>
  <si>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</si>
  <si>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</si>
  <si>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</si>
  <si>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</si>
  <si>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</si>
  <si>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</si>
  <si>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</si>
  <si>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</si>
  <si>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</si>
  <si>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</si>
  <si>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</si>
  <si>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</si>
  <si>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</si>
  <si>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</si>
  <si>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</si>
  <si>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</si>
  <si>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</si>
  <si>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</si>
  <si>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</si>
  <si>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</si>
  <si>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</si>
  <si>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</si>
  <si>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</si>
  <si>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</si>
  <si>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</si>
  <si>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</si>
  <si>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</si>
  <si>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</si>
  <si>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</si>
  <si>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</si>
  <si>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</si>
  <si>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</si>
  <si>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</si>
  <si>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</si>
  <si>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</si>
  <si>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</si>
  <si>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</si>
  <si>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</si>
  <si>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</si>
  <si>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</si>
  <si>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</si>
  <si>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</si>
  <si>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</si>
  <si>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</si>
  <si>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</si>
  <si>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</si>
  <si>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</si>
  <si>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</si>
  <si>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</si>
  <si>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</si>
  <si>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</si>
  <si>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</si>
  <si>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</si>
  <si>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</si>
  <si>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</si>
  <si>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</si>
  <si>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</si>
  <si>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</si>
  <si>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</si>
  <si>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</si>
  <si>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</si>
  <si>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</si>
  <si>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</si>
  <si>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</si>
  <si>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</si>
  <si>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</si>
  <si>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</si>
  <si>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</si>
  <si>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</si>
  <si>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</si>
  <si>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</si>
  <si>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</si>
  <si>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</si>
  <si>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</si>
  <si>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</si>
  <si>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</si>
  <si>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</si>
  <si>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</si>
  <si>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</si>
  <si>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</si>
  <si>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</si>
  <si>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</si>
  <si>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</si>
  <si>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</si>
  <si>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</si>
  <si>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</si>
  <si>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</si>
  <si>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</si>
  <si>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</si>
  <si>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</si>
  <si>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</si>
  <si>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</si>
  <si>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</si>
  <si>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</si>
  <si>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</si>
  <si>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</si>
  <si>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</si>
  <si>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</si>
  <si>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</si>
  <si>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</si>
  <si>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</si>
  <si>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</si>
  <si>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</si>
  <si>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</si>
  <si>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</si>
  <si>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</si>
  <si>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</si>
  <si>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</si>
  <si>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</si>
  <si>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</si>
  <si>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</si>
  <si>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</si>
  <si>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</si>
  <si>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</si>
  <si>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</si>
  <si>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</si>
  <si>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</si>
  <si>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</si>
  <si>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</si>
  <si>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</si>
  <si>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</si>
  <si>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</si>
  <si>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</si>
  <si>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</si>
  <si>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</si>
  <si>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</si>
  <si>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</si>
  <si>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</si>
  <si>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</si>
  <si>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</si>
  <si>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</si>
  <si>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</si>
  <si>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</si>
  <si>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</si>
  <si>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</si>
  <si>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</si>
  <si>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</si>
  <si>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</si>
  <si>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</si>
  <si>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</si>
  <si>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</si>
  <si>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</si>
  <si>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</si>
  <si>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</si>
  <si>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</si>
  <si>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</si>
  <si>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</si>
  <si>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</si>
  <si>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</si>
  <si>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</si>
  <si>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</si>
  <si>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</si>
  <si>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</si>
  <si>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</si>
  <si>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</si>
  <si>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</si>
  <si>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</si>
  <si>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</si>
  <si>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</si>
  <si>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</si>
  <si>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</si>
  <si>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</si>
  <si>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</si>
  <si>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</si>
  <si>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</si>
  <si>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</si>
  <si>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</si>
  <si>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</si>
  <si>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</si>
  <si>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</si>
  <si>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</si>
  <si>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</si>
  <si>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</si>
  <si>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</si>
  <si>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</si>
  <si>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</si>
  <si>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</si>
  <si>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</si>
  <si>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</si>
  <si>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</si>
  <si>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</si>
  <si>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</si>
  <si>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</si>
  <si>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</si>
  <si>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</si>
  <si>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</si>
  <si>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</si>
  <si>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</si>
  <si>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</si>
  <si>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</si>
  <si>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</si>
  <si>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</si>
  <si>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</si>
  <si>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</si>
  <si>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</si>
  <si>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</si>
  <si>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</si>
  <si>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</si>
  <si>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</si>
  <si>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</si>
  <si>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</si>
  <si>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</si>
  <si>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</si>
  <si>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</si>
  <si>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</si>
  <si>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</si>
  <si>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</si>
  <si>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</si>
  <si>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</si>
  <si>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</si>
  <si>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</si>
  <si>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</si>
  <si>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</si>
  <si>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</si>
  <si>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</si>
  <si>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</si>
  <si>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</si>
  <si>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</si>
  <si>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</si>
  <si>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</si>
  <si>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</si>
  <si>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</si>
  <si>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</si>
  <si>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</si>
  <si>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</si>
  <si>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</si>
  <si>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</si>
  <si>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</si>
  <si>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</si>
  <si>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</si>
  <si>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</si>
  <si>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</si>
  <si>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</si>
  <si>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</si>
  <si>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</si>
  <si>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</si>
  <si>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</si>
  <si>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</si>
  <si>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</si>
  <si>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</si>
  <si>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</si>
  <si>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</si>
  <si>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</si>
  <si>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</si>
  <si>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</si>
  <si>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</si>
  <si>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</si>
  <si>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</si>
  <si>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</si>
  <si>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</si>
  <si>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</si>
  <si>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</si>
  <si>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</si>
  <si>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</si>
  <si>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</si>
  <si>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</si>
  <si>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</si>
  <si>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</si>
  <si>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</si>
  <si>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</si>
  <si>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</si>
  <si>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</si>
  <si>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</si>
  <si>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</si>
  <si>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</si>
  <si>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</si>
  <si>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</si>
  <si>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</si>
  <si>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</si>
  <si>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</si>
  <si>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</si>
  <si>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</si>
  <si>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</si>
  <si>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</si>
  <si>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</si>
  <si>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</si>
  <si>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</si>
  <si>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</si>
  <si>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</si>
  <si>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</si>
  <si>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</si>
  <si>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</si>
  <si>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</si>
  <si>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</si>
  <si>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</si>
  <si>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</si>
  <si>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</si>
  <si>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</si>
  <si>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</si>
  <si>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</si>
  <si>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</si>
  <si>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</si>
  <si>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</si>
  <si>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</si>
  <si>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</si>
  <si>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</si>
  <si>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</si>
  <si>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</si>
  <si>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</si>
  <si>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</si>
  <si>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</si>
  <si>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</si>
  <si>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</si>
  <si>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</si>
  <si>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</si>
  <si>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</si>
  <si>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</si>
  <si>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</si>
  <si>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</si>
  <si>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</si>
  <si>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</si>
  <si>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</si>
  <si>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</si>
  <si>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</si>
  <si>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</si>
  <si>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</si>
  <si>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</si>
  <si>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</si>
  <si>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</si>
  <si>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</si>
  <si>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</si>
  <si>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</si>
  <si>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</si>
  <si>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</si>
  <si>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</si>
  <si>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</si>
  <si>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</si>
  <si>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</si>
  <si>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</si>
  <si>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</si>
  <si>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</si>
  <si>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</si>
  <si>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</si>
  <si>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</si>
  <si>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</si>
  <si>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</si>
  <si>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</si>
  <si>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</si>
  <si>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</si>
  <si>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</si>
  <si>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</si>
  <si>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</si>
  <si>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</si>
  <si>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</si>
  <si>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</si>
  <si>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</si>
  <si>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</si>
  <si>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</si>
  <si>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</si>
  <si>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</si>
  <si>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</si>
  <si>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</si>
  <si>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</si>
  <si>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</si>
  <si>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</si>
  <si>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</si>
  <si>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</si>
  <si>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</si>
  <si>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</si>
  <si>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</si>
  <si>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</si>
  <si>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</si>
  <si>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</si>
  <si>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</si>
  <si>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</si>
  <si>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</si>
  <si>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</si>
  <si>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</si>
  <si>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</si>
  <si>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</si>
  <si>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</si>
  <si>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</si>
  <si>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</si>
  <si>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</si>
  <si>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</si>
  <si>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</si>
  <si>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</si>
  <si>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</si>
  <si>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</si>
  <si>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</si>
  <si>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</si>
  <si>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</si>
  <si>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</si>
  <si>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</si>
  <si>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</si>
  <si>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</si>
  <si>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</si>
  <si>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</si>
  <si>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</si>
  <si>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</si>
  <si>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</si>
  <si>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</si>
  <si>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</si>
  <si>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</si>
  <si>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</si>
  <si>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</si>
  <si>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</si>
  <si>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</si>
  <si>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</si>
  <si>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</si>
  <si>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</si>
  <si>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</si>
  <si>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</si>
  <si>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</si>
  <si>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</si>
  <si>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</si>
  <si>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</si>
  <si>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</si>
  <si>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</si>
  <si>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</si>
  <si>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</si>
  <si>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</si>
  <si>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</si>
  <si>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</si>
  <si>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</si>
  <si>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</si>
  <si>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</si>
  <si>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</si>
  <si>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</si>
  <si>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</si>
  <si>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</si>
  <si>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</si>
  <si>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</si>
  <si>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</si>
  <si>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</si>
  <si>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</si>
  <si>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</si>
  <si>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</si>
  <si>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</si>
  <si>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</si>
  <si>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</si>
  <si>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</si>
  <si>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</si>
  <si>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</si>
  <si>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</si>
  <si>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</si>
  <si>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</si>
  <si>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</si>
  <si>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</si>
  <si>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</si>
  <si>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</si>
  <si>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</si>
  <si>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</si>
  <si>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</si>
  <si>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</si>
  <si>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</si>
  <si>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</si>
  <si>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</si>
  <si>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</si>
  <si>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</si>
  <si>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</si>
  <si>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</si>
  <si>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</si>
  <si>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</si>
  <si>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</si>
  <si>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</si>
  <si>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</si>
  <si>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</si>
  <si>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</si>
  <si>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</si>
  <si>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</si>
  <si>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</si>
  <si>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</si>
  <si>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</si>
  <si>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</si>
  <si>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</si>
  <si>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</si>
  <si>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</si>
  <si>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</si>
  <si>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</si>
  <si>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</si>
  <si>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</si>
  <si>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</si>
  <si>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</si>
  <si>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</si>
  <si>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</si>
  <si>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</si>
  <si>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</si>
  <si>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</si>
  <si>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</si>
  <si>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</si>
  <si>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</si>
  <si>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</si>
  <si>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</si>
  <si>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</si>
  <si>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</si>
  <si>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</si>
  <si>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</si>
  <si>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</si>
  <si>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</si>
  <si>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</si>
  <si>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</si>
  <si>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</si>
  <si>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</si>
  <si>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</si>
  <si>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</si>
  <si>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</si>
  <si>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</si>
  <si>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</si>
  <si>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</si>
  <si>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</si>
  <si>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</si>
  <si>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</si>
  <si>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</si>
  <si>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</si>
  <si>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</si>
  <si>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</si>
  <si>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</si>
  <si>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</si>
  <si>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</si>
  <si>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</si>
  <si>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</si>
  <si>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</si>
  <si>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</si>
  <si>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</si>
  <si>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</si>
  <si>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</si>
  <si>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</si>
  <si>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</si>
  <si>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</si>
  <si>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</si>
  <si>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</si>
  <si>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</si>
  <si>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</si>
  <si>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</si>
  <si>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</si>
  <si>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</si>
  <si>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</si>
  <si>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</si>
  <si>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</si>
  <si>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</si>
  <si>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</si>
  <si>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</si>
  <si>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</si>
  <si>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</si>
  <si>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</si>
  <si>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</si>
  <si>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</si>
  <si>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</si>
  <si>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</si>
  <si>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</si>
  <si>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</si>
  <si>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</si>
  <si>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</si>
  <si>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</si>
  <si>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</si>
  <si>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</si>
  <si>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</si>
  <si>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</si>
  <si>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</si>
  <si>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</si>
  <si>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</si>
  <si>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</si>
  <si>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</si>
  <si>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</si>
  <si>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</si>
  <si>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</si>
  <si>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</si>
  <si>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</si>
  <si>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</si>
  <si>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</si>
  <si>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</si>
  <si>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</si>
  <si>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</si>
  <si>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</si>
  <si>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</si>
  <si>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</si>
  <si>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</si>
  <si>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</si>
  <si>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</si>
  <si>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</si>
  <si>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</si>
  <si>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</si>
  <si>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</si>
  <si>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</si>
  <si>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</si>
  <si>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</si>
  <si>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</si>
  <si>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</si>
  <si>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</si>
  <si>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</si>
  <si>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</si>
  <si>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</si>
  <si>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</si>
  <si>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</si>
  <si>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</si>
  <si>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</si>
  <si>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</si>
  <si>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</si>
  <si>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</si>
  <si>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</si>
  <si>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</si>
  <si>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</si>
  <si>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</si>
  <si>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</si>
  <si>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</si>
  <si>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</si>
  <si>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</si>
  <si>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</si>
  <si>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</si>
  <si>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</si>
  <si>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</si>
  <si>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</si>
  <si>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</si>
  <si>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</si>
  <si>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</si>
  <si>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</si>
  <si>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</si>
  <si>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</si>
  <si>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</si>
  <si>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</si>
  <si>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</si>
  <si>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</si>
  <si>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</si>
  <si>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</si>
  <si>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</si>
  <si>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</si>
  <si>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</si>
  <si>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</si>
  <si>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</si>
  <si>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</si>
  <si>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</si>
  <si>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</si>
  <si>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</si>
  <si>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</si>
  <si>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</si>
  <si>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</si>
  <si>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</si>
  <si>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</si>
  <si>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</si>
  <si>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</si>
  <si>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</si>
  <si>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</si>
  <si>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</si>
  <si>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</si>
  <si>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</si>
  <si>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</si>
  <si>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</si>
  <si>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</si>
  <si>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</si>
  <si>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</si>
  <si>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</si>
  <si>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</si>
  <si>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</si>
  <si>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</si>
  <si>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</si>
  <si>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</si>
  <si>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</si>
  <si>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</si>
  <si>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</si>
  <si>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</si>
  <si>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</si>
  <si>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</si>
  <si>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</si>
  <si>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</si>
  <si>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</si>
  <si>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</si>
  <si>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</si>
  <si>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</si>
  <si>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</si>
  <si>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</si>
  <si>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</si>
  <si>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</si>
  <si>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</si>
  <si>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</si>
  <si>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</si>
  <si>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</si>
  <si>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</si>
  <si>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</si>
  <si>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</si>
  <si>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</si>
  <si>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</si>
  <si>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</si>
  <si>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</si>
  <si>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</si>
  <si>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</si>
  <si>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</si>
  <si>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</si>
  <si>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</si>
  <si>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</si>
  <si>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</si>
  <si>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</si>
  <si>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</si>
  <si>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</si>
  <si>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</si>
  <si>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</si>
  <si>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</si>
  <si>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</si>
  <si>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</si>
  <si>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</si>
  <si>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</si>
  <si>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</si>
  <si>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</si>
  <si>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</si>
  <si>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</si>
  <si>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</si>
  <si>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</si>
  <si>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</si>
  <si>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</si>
  <si>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</si>
  <si>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</si>
  <si>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</si>
  <si>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</si>
  <si>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</si>
  <si>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</si>
  <si>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</si>
  <si>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</si>
  <si>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</si>
  <si>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</si>
  <si>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</si>
  <si>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</si>
  <si>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</si>
  <si>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</si>
  <si>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</si>
  <si>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</si>
  <si>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</si>
  <si>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</si>
  <si>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</si>
  <si>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</si>
  <si>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</si>
  <si>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</si>
  <si>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</si>
  <si>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</si>
  <si>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</si>
  <si>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</si>
  <si>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</si>
  <si>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</si>
  <si>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</si>
  <si>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</si>
  <si>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</si>
  <si>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</si>
  <si>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</si>
  <si>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</si>
  <si>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</si>
  <si>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</si>
  <si>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</si>
  <si>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</si>
  <si>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</si>
  <si>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</si>
  <si>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</si>
  <si>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</si>
  <si>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</si>
  <si>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</si>
  <si>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</si>
  <si>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</si>
  <si>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</si>
  <si>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</si>
  <si>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</si>
  <si>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</si>
  <si>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</si>
  <si>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</si>
  <si>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</si>
  <si>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</si>
  <si>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</si>
  <si>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</si>
  <si>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</si>
  <si>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</si>
  <si>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</si>
  <si>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</si>
  <si>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</si>
  <si>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</si>
  <si>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</si>
  <si>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</si>
  <si>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</si>
  <si>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</si>
  <si>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</si>
  <si>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</si>
  <si>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</si>
  <si>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</si>
  <si>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</si>
  <si>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</si>
  <si>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</si>
  <si>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</si>
  <si>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</si>
  <si>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</si>
  <si>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</si>
  <si>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</si>
  <si>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</si>
  <si>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</si>
  <si>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</si>
  <si>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</si>
  <si>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</si>
  <si>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</si>
  <si>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</si>
  <si>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</si>
  <si>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</si>
  <si>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</si>
  <si>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</si>
  <si>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</si>
  <si>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</si>
  <si>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</si>
  <si>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</si>
  <si>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</si>
  <si>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</si>
  <si>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</si>
  <si>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</si>
  <si>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</si>
  <si>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</si>
  <si>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</si>
  <si>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</si>
  <si>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</si>
  <si>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</si>
  <si>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</si>
  <si>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</si>
  <si>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</si>
  <si>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</si>
  <si>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</si>
  <si>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</si>
  <si>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</si>
  <si>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</si>
  <si>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</si>
  <si>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</si>
  <si>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</si>
  <si>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</si>
  <si>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</si>
  <si>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</si>
  <si>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</si>
  <si>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</si>
  <si>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</si>
  <si>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</si>
  <si>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</si>
  <si>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</si>
  <si>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</si>
  <si>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</si>
  <si>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</si>
  <si>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</si>
  <si>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</si>
  <si>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</si>
  <si>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</si>
  <si>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</si>
  <si>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</si>
  <si>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</si>
  <si>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</si>
  <si>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</si>
  <si>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</si>
  <si>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</si>
  <si>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</si>
  <si>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</si>
  <si>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</si>
  <si>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</si>
  <si>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</si>
  <si>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</si>
  <si>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</si>
  <si>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</si>
  <si>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</si>
  <si>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</si>
  <si>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</si>
  <si>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</si>
  <si>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</si>
  <si>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</si>
  <si>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</si>
  <si>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</si>
  <si>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</si>
  <si>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</si>
  <si>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</si>
  <si>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</si>
  <si>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</si>
  <si>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</si>
  <si>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</si>
  <si>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</si>
  <si>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</si>
  <si>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</si>
  <si>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</si>
  <si>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</si>
  <si>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</si>
  <si>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</si>
  <si>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</si>
  <si>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</si>
  <si>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</si>
  <si>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</si>
  <si>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</si>
  <si>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</si>
  <si>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</si>
  <si>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</si>
  <si>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</si>
  <si>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</si>
  <si>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</si>
  <si>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</si>
  <si>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</si>
  <si>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</si>
  <si>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</si>
  <si>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</si>
  <si>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</si>
  <si>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</si>
  <si>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</si>
  <si>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</si>
  <si>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</si>
  <si>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</si>
  <si>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</si>
  <si>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</si>
  <si>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</si>
  <si>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</si>
  <si>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</si>
  <si>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</si>
  <si>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</si>
  <si>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</si>
  <si>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</si>
  <si>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</si>
  <si>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</si>
  <si>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</si>
  <si>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</si>
  <si>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</si>
  <si>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</si>
  <si>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</si>
  <si>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</si>
  <si>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</si>
  <si>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</si>
  <si>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</si>
  <si>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</si>
  <si>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</si>
  <si>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</si>
  <si>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</si>
  <si>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</si>
  <si>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</si>
  <si>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</si>
  <si>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</si>
  <si>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</si>
  <si>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</si>
  <si>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</si>
  <si>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</si>
  <si>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</si>
  <si>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</si>
  <si>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</si>
  <si>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</si>
  <si>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</si>
  <si>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</si>
  <si>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</si>
  <si>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</si>
  <si>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</si>
  <si>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</si>
  <si>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</si>
  <si>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</si>
  <si>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</si>
  <si>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</si>
  <si>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</si>
  <si>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</si>
  <si>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</si>
  <si>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</si>
  <si>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</si>
  <si>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</si>
  <si>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</si>
  <si>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</si>
  <si>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</si>
  <si>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</si>
  <si>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</si>
  <si>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</si>
  <si>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</si>
  <si>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</si>
  <si>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</si>
  <si>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</si>
  <si>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</si>
  <si>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</si>
  <si>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</si>
  <si>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</si>
  <si>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</si>
  <si>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</si>
  <si>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</si>
  <si>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</si>
  <si>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</si>
  <si>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</si>
  <si>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</si>
  <si>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</si>
  <si>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</si>
  <si>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</si>
  <si>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</si>
  <si>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</si>
  <si>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</si>
  <si>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</si>
  <si>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</si>
  <si>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</si>
  <si>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</si>
  <si>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</si>
  <si>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</si>
  <si>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</si>
  <si>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</si>
  <si>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</si>
  <si>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</si>
  <si>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</si>
  <si>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</si>
  <si>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</si>
  <si>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</si>
  <si>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</si>
  <si>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</si>
  <si>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</si>
  <si>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</si>
  <si>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</si>
  <si>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</si>
  <si>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</si>
  <si>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</si>
  <si>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</si>
  <si>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</si>
  <si>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</si>
  <si>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</si>
  <si>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</si>
  <si>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</si>
  <si>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</si>
  <si>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</si>
  <si>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</si>
  <si>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</si>
  <si>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</si>
  <si>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</si>
  <si>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</si>
  <si>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</si>
  <si>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</si>
  <si>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</si>
  <si>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</si>
  <si>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</si>
  <si>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</si>
  <si>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</si>
  <si>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</si>
  <si>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</si>
  <si>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</si>
  <si>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</si>
  <si>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</si>
  <si>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</si>
  <si>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</si>
  <si>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</si>
  <si>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</si>
  <si>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</si>
  <si>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</si>
  <si>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</si>
  <si>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</si>
  <si>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</si>
  <si>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</si>
  <si>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</si>
  <si>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</si>
  <si>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</si>
  <si>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</si>
  <si>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</si>
  <si>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</si>
  <si>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</si>
  <si>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</si>
  <si>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</si>
  <si>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</si>
  <si>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</si>
  <si>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</si>
  <si>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</si>
  <si>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</si>
  <si>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</si>
  <si>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</si>
  <si>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</si>
  <si>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</si>
  <si>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</si>
  <si>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</si>
  <si>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</si>
  <si>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</si>
  <si>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</si>
  <si>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</si>
  <si>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</si>
  <si>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</si>
  <si>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</si>
  <si>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</si>
  <si>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</si>
  <si>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</si>
  <si>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</si>
  <si>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</si>
  <si>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</si>
  <si>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</si>
  <si>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</si>
  <si>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</si>
  <si>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</si>
  <si>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</si>
  <si>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</si>
  <si>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</si>
  <si>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</si>
  <si>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</si>
  <si>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</si>
  <si>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</si>
  <si>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</si>
  <si>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</si>
  <si>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</si>
  <si>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</si>
  <si>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</si>
  <si>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</si>
  <si>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</si>
  <si>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</si>
  <si>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</si>
  <si>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</si>
  <si>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</si>
  <si>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</si>
  <si>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</si>
  <si>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</si>
  <si>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</si>
  <si>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</si>
  <si>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</si>
  <si>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</si>
  <si>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</si>
  <si>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</si>
  <si>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</si>
  <si>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</si>
  <si>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</si>
  <si>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</si>
  <si>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</si>
  <si>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</si>
  <si>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</si>
  <si>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</si>
  <si>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</si>
  <si>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</si>
  <si>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</si>
  <si>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</si>
  <si>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</si>
  <si>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</si>
  <si>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</si>
  <si>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</si>
  <si>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</si>
  <si>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</si>
  <si>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</si>
  <si>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</si>
  <si>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</si>
  <si>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</si>
  <si>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</si>
  <si>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</si>
  <si>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</si>
  <si>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</si>
  <si>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</si>
  <si>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</si>
  <si>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</si>
  <si>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</si>
  <si>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</si>
  <si>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</si>
  <si>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</si>
  <si>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</si>
  <si>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</si>
  <si>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</si>
  <si>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</si>
  <si>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</si>
  <si>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</si>
  <si>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</si>
  <si>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</si>
  <si>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</si>
  <si>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</si>
  <si>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</si>
  <si>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</si>
  <si>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</si>
  <si>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</si>
  <si>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</si>
  <si>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</si>
  <si>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</si>
  <si>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</si>
  <si>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</si>
  <si>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</si>
  <si>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</si>
  <si>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</si>
  <si>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</si>
  <si>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</si>
  <si>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</si>
  <si>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</si>
  <si>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</si>
  <si>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</si>
  <si>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</si>
  <si>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</si>
  <si>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</si>
  <si>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</si>
  <si>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</si>
  <si>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</si>
  <si>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</si>
  <si>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</si>
  <si>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</si>
  <si>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</si>
  <si>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</si>
  <si>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</si>
  <si>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</si>
  <si>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</si>
  <si>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</si>
  <si>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</si>
  <si>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</si>
  <si>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</si>
  <si>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</si>
  <si>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</si>
  <si>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</si>
  <si>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</si>
  <si>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</si>
  <si>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</si>
  <si>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</si>
  <si>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</si>
  <si>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</si>
  <si>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</si>
  <si>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</si>
  <si>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</si>
  <si>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</si>
  <si>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</si>
  <si>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</si>
  <si>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</si>
  <si>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</si>
  <si>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</si>
  <si>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</si>
  <si>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</si>
  <si>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</si>
  <si>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</si>
  <si>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</si>
  <si>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</si>
  <si>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</si>
  <si>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</si>
  <si>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</si>
  <si>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</si>
  <si>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</si>
  <si>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</si>
  <si>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</si>
  <si>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</si>
  <si>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</si>
  <si>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</si>
  <si>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</si>
  <si>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</si>
  <si>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</si>
  <si>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</si>
  <si>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</si>
  <si>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</si>
  <si>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</si>
  <si>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</si>
  <si>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</si>
  <si>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</si>
  <si>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</si>
  <si>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</si>
  <si>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</si>
  <si>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</si>
  <si>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</si>
  <si>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</si>
  <si>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</si>
  <si>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</si>
  <si>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</si>
  <si>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</si>
  <si>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</si>
  <si>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</si>
  <si>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</si>
  <si>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</si>
  <si>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</si>
  <si>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</si>
  <si>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</si>
  <si>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</si>
  <si>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</si>
  <si>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</si>
  <si>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</si>
  <si>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</si>
  <si>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</si>
  <si>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</si>
  <si>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</si>
  <si>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</si>
  <si>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</si>
  <si>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</si>
  <si>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</si>
  <si>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</si>
  <si>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</si>
  <si>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</si>
  <si>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</si>
  <si>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</si>
  <si>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</si>
  <si>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</si>
  <si>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</si>
  <si>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</si>
  <si>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</si>
  <si>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</si>
  <si>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</si>
  <si>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</si>
  <si>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</si>
  <si>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</si>
  <si>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</si>
  <si>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</si>
  <si>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</si>
  <si>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</si>
  <si>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</si>
  <si>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</si>
  <si>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</si>
  <si>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</si>
  <si>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</si>
  <si>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</si>
  <si>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</si>
  <si>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</si>
  <si>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</si>
  <si>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</si>
  <si>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</si>
  <si>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</si>
  <si>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</si>
  <si>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</si>
  <si>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</si>
  <si>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</si>
  <si>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</si>
  <si>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</si>
  <si>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</si>
  <si>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</si>
  <si>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</si>
  <si>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</si>
  <si>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</si>
  <si>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</si>
  <si>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</si>
  <si>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</si>
  <si>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</si>
  <si>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</si>
  <si>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</si>
  <si>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</si>
  <si>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</si>
  <si>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</si>
  <si>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</si>
  <si>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</si>
  <si>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</si>
  <si>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</si>
  <si>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</si>
  <si>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</si>
  <si>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</si>
  <si>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</si>
  <si>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</si>
  <si>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</si>
  <si>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</si>
  <si>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</si>
  <si>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</si>
  <si>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</si>
  <si>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</si>
  <si>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</si>
  <si>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</si>
  <si>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</si>
  <si>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</si>
  <si>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</si>
  <si>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</si>
  <si>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</si>
  <si>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</si>
  <si>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</si>
  <si>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</si>
  <si>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</si>
  <si>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</si>
  <si>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</si>
  <si>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</si>
  <si>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</si>
  <si>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</si>
  <si>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</si>
  <si>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</si>
  <si>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</si>
  <si>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</si>
  <si>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</si>
  <si>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</si>
  <si>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</si>
  <si>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</si>
  <si>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</si>
  <si>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</si>
  <si>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</si>
  <si>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</si>
  <si>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</si>
  <si>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</si>
  <si>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</si>
  <si>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</si>
  <si>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</si>
  <si>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</si>
  <si>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</si>
  <si>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</si>
  <si>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</si>
  <si>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</si>
  <si>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</si>
  <si>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</si>
  <si>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</si>
  <si>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</si>
  <si>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</si>
  <si>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</si>
  <si>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</si>
  <si>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</si>
  <si>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</si>
  <si>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</si>
  <si>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</si>
  <si>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</si>
  <si>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</si>
  <si>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</si>
  <si>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</si>
  <si>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</si>
  <si>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</si>
  <si>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</si>
  <si>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</si>
  <si>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</si>
  <si>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</si>
  <si>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</si>
  <si>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</si>
  <si>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</si>
  <si>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</si>
  <si>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</si>
  <si>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</si>
  <si>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</si>
  <si>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</si>
  <si>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</si>
  <si>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</si>
  <si>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</si>
  <si>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</si>
  <si>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</si>
  <si>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</si>
  <si>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</si>
  <si>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</si>
  <si>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</si>
  <si>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</si>
  <si>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</si>
  <si>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</si>
  <si>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</si>
  <si>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</si>
  <si>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</si>
  <si>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</si>
  <si>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</si>
  <si>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</si>
  <si>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</si>
  <si>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</si>
  <si>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</si>
  <si>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</si>
  <si>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</si>
  <si>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</si>
  <si>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</si>
  <si>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</si>
  <si>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</si>
  <si>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</si>
  <si>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</si>
  <si>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</si>
  <si>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</si>
  <si>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</si>
  <si>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</si>
  <si>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</si>
  <si>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</si>
  <si>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</si>
  <si>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</si>
  <si>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</si>
  <si>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</si>
  <si>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</si>
  <si>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</si>
  <si>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</si>
  <si>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</si>
  <si>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</si>
  <si>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</si>
  <si>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</si>
  <si>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</si>
  <si>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</si>
  <si>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</si>
  <si>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</si>
  <si>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</si>
  <si>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</si>
  <si>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</si>
  <si>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</si>
  <si>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</si>
  <si>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</si>
  <si>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</si>
  <si>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</si>
  <si>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</si>
  <si>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</si>
  <si>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</si>
  <si>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</si>
  <si>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</si>
  <si>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</si>
  <si>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</si>
  <si>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</si>
  <si>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</si>
  <si>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</si>
  <si>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</si>
  <si>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</si>
  <si>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</si>
  <si>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</si>
  <si>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</si>
  <si>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</si>
  <si>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</si>
  <si>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</si>
  <si>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</si>
  <si>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</si>
  <si>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</si>
  <si>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</si>
  <si>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</si>
  <si>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</si>
  <si>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</si>
  <si>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</si>
  <si>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</si>
  <si>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</si>
  <si>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</si>
  <si>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</si>
  <si>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</si>
  <si>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</si>
  <si>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</si>
  <si>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</si>
  <si>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</si>
  <si>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</si>
  <si>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</si>
  <si>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</si>
  <si>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</si>
  <si>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</si>
  <si>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</si>
  <si>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</si>
  <si>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</si>
  <si>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</si>
  <si>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</si>
  <si>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</si>
  <si>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</si>
  <si>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</si>
  <si>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</si>
  <si>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</si>
  <si>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</si>
  <si>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</si>
  <si>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</si>
  <si>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</si>
  <si>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</si>
  <si>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</si>
  <si>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</si>
  <si>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</si>
  <si>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</si>
  <si>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</si>
  <si>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</si>
  <si>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</si>
  <si>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</si>
  <si>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</si>
  <si>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</si>
  <si>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</si>
  <si>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</si>
  <si>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</si>
  <si>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</si>
  <si>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</si>
  <si>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</si>
  <si>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</si>
  <si>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</si>
  <si>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</si>
  <si>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</si>
  <si>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</si>
  <si>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</si>
  <si>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</si>
  <si>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</si>
  <si>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</si>
  <si>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</si>
  <si>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</si>
  <si>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</si>
  <si>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</si>
  <si>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</si>
  <si>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</si>
  <si>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</si>
  <si>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</si>
  <si>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</si>
  <si>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</si>
  <si>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Outcome</t>
  </si>
  <si>
    <t>Count of Outcome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</si>
  <si>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</si>
  <si>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</si>
  <si>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</si>
  <si>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</si>
  <si>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</si>
  <si>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</si>
  <si>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</si>
  <si>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</si>
  <si>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</si>
  <si>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</si>
  <si>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</si>
  <si>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</si>
  <si>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</si>
  <si>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</si>
  <si>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</si>
  <si>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</si>
  <si>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Percentage Cancelled </t>
  </si>
  <si>
    <t>Percentage Failed</t>
  </si>
  <si>
    <t>Percentage Successful</t>
  </si>
  <si>
    <t>Total Projects</t>
  </si>
  <si>
    <t>Number Cancelled</t>
  </si>
  <si>
    <t>Number Failed</t>
  </si>
  <si>
    <t>Number Successful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</si>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</sst>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9" fontId="0" fillId="2" borderId="0" xfId="0" applyNumberFormat="1" applyFill="1"/>
    <xf numFmtId="0" fontId="3" fillId="0" borderId="0" xfId="0" applyFont="1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3-407F-9A78-192EC425043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3-407F-9A78-192EC425043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3-407F-9A78-192EC425043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3-407F-9A78-192EC425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615376"/>
        <c:axId val="733609472"/>
      </c:barChart>
      <c:catAx>
        <c:axId val="7336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09472"/>
        <c:crosses val="autoZero"/>
        <c:auto val="1"/>
        <c:lblAlgn val="ctr"/>
        <c:lblOffset val="100"/>
        <c:noMultiLvlLbl val="0"/>
      </c:catAx>
      <c:valAx>
        <c:axId val="7336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1-4DE9-9327-A125B979745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9-46DC-A35D-891BF37CB84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19-46DC-A35D-891BF37CB84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19-46DC-A35D-891BF37C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9418824"/>
        <c:axId val="689419152"/>
      </c:barChart>
      <c:catAx>
        <c:axId val="68941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19152"/>
        <c:crosses val="autoZero"/>
        <c:auto val="1"/>
        <c:lblAlgn val="ctr"/>
        <c:lblOffset val="100"/>
        <c:noMultiLvlLbl val="0"/>
      </c:catAx>
      <c:valAx>
        <c:axId val="6894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1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table-3!PivotTable15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7-433F-AB0B-E3E5D07A4E24}"/>
            </c:ext>
          </c:extLst>
        </c:ser>
        <c:ser>
          <c:idx val="1"/>
          <c:order val="1"/>
          <c:tx>
            <c:strRef>
              <c:f>'Pivot table-3'!$C$4:$C$5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7-433F-AB0B-E3E5D07A4E24}"/>
            </c:ext>
          </c:extLst>
        </c:ser>
        <c:ser>
          <c:idx val="2"/>
          <c:order val="2"/>
          <c:tx>
            <c:strRef>
              <c:f>'Pivot table-3'!$D$4:$D$5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7-433F-AB0B-E3E5D07A4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179608"/>
        <c:axId val="578179936"/>
      </c:lineChart>
      <c:catAx>
        <c:axId val="57817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79936"/>
        <c:crosses val="autoZero"/>
        <c:auto val="1"/>
        <c:lblAlgn val="ctr"/>
        <c:lblOffset val="100"/>
        <c:noMultiLvlLbl val="0"/>
      </c:catAx>
      <c:valAx>
        <c:axId val="5781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7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</a:t>
            </a:r>
            <a:r>
              <a:rPr lang="en-CA" baseline="0"/>
              <a:t> VS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2C-4D02-8AC4-F1AE9384D26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2C-4D02-8AC4-F1AE9384D26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2C-4D02-8AC4-F1AE9384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424400"/>
        <c:axId val="689429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2C-4D02-8AC4-F1AE9384D2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22C-4D02-8AC4-F1AE9384D2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22C-4D02-8AC4-F1AE9384D2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2C-4D02-8AC4-F1AE9384D26E}"/>
                  </c:ext>
                </c:extLst>
              </c15:ser>
            </c15:filteredLineSeries>
          </c:ext>
        </c:extLst>
      </c:lineChart>
      <c:catAx>
        <c:axId val="68942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9648"/>
        <c:crosses val="autoZero"/>
        <c:auto val="1"/>
        <c:lblAlgn val="ctr"/>
        <c:lblOffset val="100"/>
        <c:noMultiLvlLbl val="0"/>
      </c:catAx>
      <c:valAx>
        <c:axId val="68942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152400</xdr:rowOff>
    </xdr:from>
    <xdr:to>
      <xdr:col>18</xdr:col>
      <xdr:colOff>247649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0ECA4-D01B-4F6B-9EA0-194424670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38100</xdr:rowOff>
    </xdr:from>
    <xdr:to>
      <xdr:col>22</xdr:col>
      <xdr:colOff>514350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2F075-6681-45B9-A2D9-E1A21B2D5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2</xdr:row>
      <xdr:rowOff>104775</xdr:rowOff>
    </xdr:from>
    <xdr:to>
      <xdr:col>18</xdr:col>
      <xdr:colOff>571500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7D23F-CCB0-4DA5-9FCD-EAC3361A9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85722</xdr:colOff>
      <xdr:row>0</xdr:row>
      <xdr:rowOff>9526</xdr:rowOff>
    </xdr:from>
    <xdr:to>
      <xdr:col>25</xdr:col>
      <xdr:colOff>76199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C97080-89A3-4840-B919-23B3FDBF5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huamber" refreshedDate="43855.877249999998" createdVersion="6" refreshedVersion="6" minRefreshableVersion="3" recordCount="4115" xr:uid="{AC77E906-F9D2-4D69-942F-D6CD8A0BF7A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huamber" refreshedDate="43855.910108564814" createdVersion="6" refreshedVersion="6" minRefreshableVersion="3" recordCount="4115" xr:uid="{95DDDA8F-3B42-4C99-93C7-D2401AD7CEF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DE910-C7D4-48FC-B331-E172157633A0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8253-0AF2-4720-A657-BDB949865BEF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57C6F-60D6-4B4C-BBF9-2DACFCE05230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6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F7F7F"/>
      </a:accent1>
      <a:accent2>
        <a:srgbClr val="FFC000"/>
      </a:accent2>
      <a:accent3>
        <a:srgbClr val="D8D8D8"/>
      </a:accent3>
      <a:accent4>
        <a:srgbClr val="FFC000"/>
      </a:accent4>
      <a:accent5>
        <a:srgbClr val="5B9BD5"/>
      </a:accent5>
      <a:accent6>
        <a:srgbClr val="ED7D31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tabColor theme="8"/>
  </sheetPr>
  <dimension ref="A1:T4115"/>
  <sheetViews>
    <sheetView zoomScale="77" zoomScaleNormal="77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bestFit="1" customWidth="1"/>
    <col min="16" max="16" width="22.140625" bestFit="1" customWidth="1"/>
    <col min="17" max="17" width="11.42578125" bestFit="1" customWidth="1"/>
    <col min="18" max="18" width="16.5703125" bestFit="1" customWidth="1"/>
    <col min="19" max="19" width="28.85546875" bestFit="1" customWidth="1"/>
    <col min="20" max="20" width="28.140625" bestFit="1" customWidth="1"/>
  </cols>
  <sheetData>
    <row r="1" spans="1:20" ht="18.7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3" t="s">
        <v>8305</v>
      </c>
      <c r="P1" s="13" t="s">
        <v>8306</v>
      </c>
      <c r="Q1" s="13" t="s">
        <v>8307</v>
      </c>
      <c r="R1" s="13" t="s">
        <v>8308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5">
        <f t="shared" ref="P2:P65" si="0">IFERROR(E2/L2,"NA")</f>
        <v>63.917582417582416</v>
      </c>
      <c r="Q2" t="s">
        <v>8309</v>
      </c>
      <c r="R2" t="s">
        <v>8310</v>
      </c>
      <c r="S2" s="10">
        <f>(J2/86400)+DATE(1970,1,1)</f>
        <v>42177.007071759261</v>
      </c>
      <c r="T2" s="10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2:O65" si="1">(E3/D3)*100</f>
        <v>142.60827250608273</v>
      </c>
      <c r="P3" s="5">
        <f t="shared" si="0"/>
        <v>185.48101265822785</v>
      </c>
      <c r="Q3" t="s">
        <v>8309</v>
      </c>
      <c r="R3" t="s">
        <v>8310</v>
      </c>
      <c r="S3" s="10">
        <f t="shared" ref="S3:S66" si="2">(J3/86400)+DATE(1970,1,1)</f>
        <v>42766.600497685184</v>
      </c>
      <c r="T3" s="10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1"/>
        <v>105</v>
      </c>
      <c r="P4" s="5">
        <f t="shared" si="0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1"/>
        <v>103.89999999999999</v>
      </c>
      <c r="P5" s="5">
        <f t="shared" si="0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1"/>
        <v>122.99154545454545</v>
      </c>
      <c r="P6" s="5">
        <f t="shared" si="0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1"/>
        <v>109.77744436109028</v>
      </c>
      <c r="P7" s="5">
        <f t="shared" si="0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1"/>
        <v>106.4875</v>
      </c>
      <c r="P8" s="5">
        <f t="shared" si="0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1"/>
        <v>101.22222222222221</v>
      </c>
      <c r="P9" s="5">
        <f t="shared" si="0"/>
        <v>159.82456140350877</v>
      </c>
      <c r="Q9" t="s">
        <v>8309</v>
      </c>
      <c r="R9" t="s">
        <v>8310</v>
      </c>
      <c r="S9" s="10">
        <f t="shared" si="2"/>
        <v>42516.047071759254</v>
      </c>
      <c r="T9" s="10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1"/>
        <v>100.04342857142856</v>
      </c>
      <c r="P10" s="5">
        <f t="shared" si="0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1"/>
        <v>125.998</v>
      </c>
      <c r="P11" s="5">
        <f t="shared" si="0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1"/>
        <v>100.49999999999999</v>
      </c>
      <c r="P12" s="5">
        <f t="shared" si="0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1"/>
        <v>120.5</v>
      </c>
      <c r="P13" s="5">
        <f t="shared" si="0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1"/>
        <v>165.29333333333335</v>
      </c>
      <c r="P14" s="5">
        <f t="shared" si="0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1"/>
        <v>159.97142857142856</v>
      </c>
      <c r="P15" s="5">
        <f t="shared" si="0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1"/>
        <v>100.93333333333334</v>
      </c>
      <c r="P16" s="5">
        <f t="shared" si="0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1"/>
        <v>106.60000000000001</v>
      </c>
      <c r="P17" s="5">
        <f t="shared" si="0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1"/>
        <v>100.24166666666667</v>
      </c>
      <c r="P18" s="5">
        <f t="shared" si="0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1"/>
        <v>100.66666666666666</v>
      </c>
      <c r="P19" s="5">
        <f t="shared" si="0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1"/>
        <v>106.32110000000002</v>
      </c>
      <c r="P20" s="5">
        <f t="shared" si="0"/>
        <v>93.264122807017543</v>
      </c>
      <c r="Q20" t="s">
        <v>8309</v>
      </c>
      <c r="R20" t="s">
        <v>8310</v>
      </c>
      <c r="S20" s="10">
        <f t="shared" si="2"/>
        <v>41869.542314814811</v>
      </c>
      <c r="T20" s="10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1"/>
        <v>145.29411764705881</v>
      </c>
      <c r="P21" s="5">
        <f t="shared" si="0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1"/>
        <v>100.2</v>
      </c>
      <c r="P22" s="5">
        <f t="shared" si="0"/>
        <v>80.16</v>
      </c>
      <c r="Q22" t="s">
        <v>8309</v>
      </c>
      <c r="R22" t="s">
        <v>8310</v>
      </c>
      <c r="S22" s="10">
        <f t="shared" si="2"/>
        <v>42200.758240740739</v>
      </c>
      <c r="T22" s="10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1"/>
        <v>109.13513513513513</v>
      </c>
      <c r="P23" s="5">
        <f t="shared" si="0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1"/>
        <v>117.14285714285715</v>
      </c>
      <c r="P24" s="5">
        <f t="shared" si="0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1"/>
        <v>118.5</v>
      </c>
      <c r="P25" s="5">
        <f t="shared" si="0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1"/>
        <v>108.80768571428572</v>
      </c>
      <c r="P26" s="5">
        <f t="shared" si="0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1"/>
        <v>133.33333333333331</v>
      </c>
      <c r="P27" s="5">
        <f t="shared" si="0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1"/>
        <v>155.20000000000002</v>
      </c>
      <c r="P28" s="5">
        <f t="shared" si="0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1"/>
        <v>111.72500000000001</v>
      </c>
      <c r="P29" s="5">
        <f t="shared" si="0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1"/>
        <v>100.35000000000001</v>
      </c>
      <c r="P30" s="5">
        <f t="shared" si="0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1"/>
        <v>123.33333333333334</v>
      </c>
      <c r="P31" s="5">
        <f t="shared" si="0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1"/>
        <v>101.29975</v>
      </c>
      <c r="P32" s="5">
        <f t="shared" si="0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1"/>
        <v>100</v>
      </c>
      <c r="P33" s="5">
        <f t="shared" si="0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1"/>
        <v>100.24604569420035</v>
      </c>
      <c r="P34" s="5">
        <f t="shared" si="0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1"/>
        <v>102.0952380952381</v>
      </c>
      <c r="P35" s="5">
        <f t="shared" si="0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1"/>
        <v>130.46153846153845</v>
      </c>
      <c r="P36" s="5">
        <f t="shared" si="0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1"/>
        <v>166.5</v>
      </c>
      <c r="P37" s="5">
        <f t="shared" si="0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1"/>
        <v>142.15</v>
      </c>
      <c r="P38" s="5">
        <f t="shared" si="0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1"/>
        <v>183.44090909090909</v>
      </c>
      <c r="P39" s="5">
        <f t="shared" si="0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1"/>
        <v>110.04</v>
      </c>
      <c r="P40" s="5">
        <f t="shared" si="0"/>
        <v>41.68181818181818</v>
      </c>
      <c r="Q40" t="s">
        <v>8309</v>
      </c>
      <c r="R40" t="s">
        <v>8310</v>
      </c>
      <c r="S40" s="10">
        <f t="shared" si="2"/>
        <v>41375.057222222225</v>
      </c>
      <c r="T40" s="10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1"/>
        <v>130.98000000000002</v>
      </c>
      <c r="P41" s="5">
        <f t="shared" si="0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1"/>
        <v>101.35000000000001</v>
      </c>
      <c r="P42" s="5">
        <f t="shared" si="0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1"/>
        <v>100</v>
      </c>
      <c r="P43" s="5">
        <f t="shared" si="0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1"/>
        <v>141.85714285714286</v>
      </c>
      <c r="P44" s="5">
        <f t="shared" si="0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1"/>
        <v>308.65999999999997</v>
      </c>
      <c r="P45" s="5">
        <f t="shared" si="0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1"/>
        <v>100</v>
      </c>
      <c r="P46" s="5">
        <f t="shared" si="0"/>
        <v>133.33333333333334</v>
      </c>
      <c r="Q46" t="s">
        <v>8309</v>
      </c>
      <c r="R46" t="s">
        <v>8310</v>
      </c>
      <c r="S46" s="10">
        <f t="shared" si="2"/>
        <v>41874.098807870367</v>
      </c>
      <c r="T46" s="10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1"/>
        <v>120</v>
      </c>
      <c r="P47" s="5">
        <f t="shared" si="0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1"/>
        <v>104.16666666666667</v>
      </c>
      <c r="P48" s="5">
        <f t="shared" si="0"/>
        <v>194.44444444444446</v>
      </c>
      <c r="Q48" t="s">
        <v>8309</v>
      </c>
      <c r="R48" t="s">
        <v>8310</v>
      </c>
      <c r="S48" s="10">
        <f t="shared" si="2"/>
        <v>42323.96497685185</v>
      </c>
      <c r="T48" s="10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1"/>
        <v>107.61100000000002</v>
      </c>
      <c r="P49" s="5">
        <f t="shared" si="0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1"/>
        <v>107.94999999999999</v>
      </c>
      <c r="P50" s="5">
        <f t="shared" si="0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1"/>
        <v>100</v>
      </c>
      <c r="P51" s="5">
        <f t="shared" si="0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1"/>
        <v>100</v>
      </c>
      <c r="P52" s="5">
        <f t="shared" si="0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1"/>
        <v>128.0181818181818</v>
      </c>
      <c r="P53" s="5">
        <f t="shared" si="0"/>
        <v>118.33613445378151</v>
      </c>
      <c r="Q53" t="s">
        <v>8309</v>
      </c>
      <c r="R53" t="s">
        <v>8310</v>
      </c>
      <c r="S53" s="10">
        <f t="shared" si="2"/>
        <v>42196.928668981476</v>
      </c>
      <c r="T53" s="10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1"/>
        <v>116.21</v>
      </c>
      <c r="P54" s="5">
        <f t="shared" si="0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1"/>
        <v>109.63333333333334</v>
      </c>
      <c r="P55" s="5">
        <f t="shared" si="0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1"/>
        <v>101</v>
      </c>
      <c r="P56" s="5">
        <f t="shared" si="0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1"/>
        <v>128.95348837209301</v>
      </c>
      <c r="P57" s="5">
        <f t="shared" si="0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1"/>
        <v>107.26249999999999</v>
      </c>
      <c r="P58" s="5">
        <f t="shared" si="0"/>
        <v>49.316091954022987</v>
      </c>
      <c r="Q58" t="s">
        <v>8309</v>
      </c>
      <c r="R58" t="s">
        <v>8310</v>
      </c>
      <c r="S58" s="10">
        <f t="shared" si="2"/>
        <v>42149.548888888894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1"/>
        <v>101.89999999999999</v>
      </c>
      <c r="P59" s="5">
        <f t="shared" si="0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1"/>
        <v>102.91</v>
      </c>
      <c r="P60" s="5">
        <f t="shared" si="0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1"/>
        <v>100.12570000000001</v>
      </c>
      <c r="P61" s="5">
        <f t="shared" si="0"/>
        <v>606.82242424242418</v>
      </c>
      <c r="Q61" t="s">
        <v>8309</v>
      </c>
      <c r="R61" t="s">
        <v>8310</v>
      </c>
      <c r="S61" s="10">
        <f t="shared" si="2"/>
        <v>42230.235833333332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1"/>
        <v>103.29622222222221</v>
      </c>
      <c r="P62" s="5">
        <f t="shared" si="0"/>
        <v>43.040092592592593</v>
      </c>
      <c r="Q62" t="s">
        <v>8309</v>
      </c>
      <c r="R62" t="s">
        <v>8311</v>
      </c>
      <c r="S62" s="10">
        <f t="shared" si="2"/>
        <v>41701.901817129634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1"/>
        <v>148.30000000000001</v>
      </c>
      <c r="P63" s="5">
        <f t="shared" si="0"/>
        <v>322.39130434782606</v>
      </c>
      <c r="Q63" t="s">
        <v>8309</v>
      </c>
      <c r="R63" t="s">
        <v>8311</v>
      </c>
      <c r="S63" s="10">
        <f t="shared" si="2"/>
        <v>41409.814317129625</v>
      </c>
      <c r="T63" s="10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1"/>
        <v>154.73333333333332</v>
      </c>
      <c r="P64" s="5">
        <f t="shared" si="0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1"/>
        <v>113.51849999999999</v>
      </c>
      <c r="P65" s="5">
        <f t="shared" si="0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ref="O66:O129" si="4">(E66/D66)*100</f>
        <v>173.33333333333334</v>
      </c>
      <c r="P66" s="5">
        <f t="shared" ref="P66:P129" si="5">IFERROR(E66/L66,"NA")</f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4"/>
        <v>107.52857142857141</v>
      </c>
      <c r="P67" s="5">
        <f t="shared" si="5"/>
        <v>132.05263157894737</v>
      </c>
      <c r="Q67" t="s">
        <v>8309</v>
      </c>
      <c r="R67" t="s">
        <v>8311</v>
      </c>
      <c r="S67" s="10">
        <f t="shared" ref="S67:S130" si="6">(J67/86400)+DATE(1970,1,1)</f>
        <v>41835.821226851855</v>
      </c>
      <c r="T67" s="10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41208.010196759264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40997.144872685181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41100.158877314811</v>
      </c>
      <c r="T83" s="10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40322.539386574077</v>
      </c>
      <c r="T89" s="10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41402.752222222218</v>
      </c>
      <c r="T91" s="10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41214.794837962967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40987.776631944442</v>
      </c>
      <c r="T108" s="10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41718.043032407411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40918.738935185189</v>
      </c>
      <c r="T117" s="10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5" t="str">
        <f t="shared" si="5"/>
        <v>NA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5" t="str">
        <f t="shared" si="5"/>
        <v>NA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ref="O130:O193" si="8">(E130/D130)*100</f>
        <v>1.867</v>
      </c>
      <c r="P130" s="5">
        <f t="shared" ref="P130:P193" si="9">IFERROR(E130/L130,"NA")</f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si="8"/>
        <v>0</v>
      </c>
      <c r="P131" s="5" t="str">
        <f t="shared" si="9"/>
        <v>NA</v>
      </c>
      <c r="Q131" t="s">
        <v>8309</v>
      </c>
      <c r="R131" t="s">
        <v>8312</v>
      </c>
      <c r="S131" s="10">
        <f t="shared" ref="S131:S194" si="10">(J131/86400)+DATE(1970,1,1)</f>
        <v>41882.937303240738</v>
      </c>
      <c r="T131" s="10">
        <f t="shared" ref="T131:T194" si="11"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5" t="str">
        <f t="shared" si="9"/>
        <v>NA</v>
      </c>
      <c r="Q132" t="s">
        <v>8309</v>
      </c>
      <c r="R132" t="s">
        <v>8312</v>
      </c>
      <c r="S132" s="10">
        <f t="shared" si="10"/>
        <v>41778.91541666667</v>
      </c>
      <c r="T132" s="1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5" t="str">
        <f t="shared" si="9"/>
        <v>NA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5" t="str">
        <f t="shared" si="9"/>
        <v>NA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5" t="str">
        <f t="shared" si="9"/>
        <v>NA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5" t="str">
        <f t="shared" si="9"/>
        <v>NA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5" t="str">
        <f t="shared" si="9"/>
        <v>NA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5" t="str">
        <f t="shared" si="9"/>
        <v>NA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5" t="str">
        <f t="shared" si="9"/>
        <v>NA</v>
      </c>
      <c r="Q145" t="s">
        <v>8309</v>
      </c>
      <c r="R145" t="s">
        <v>8312</v>
      </c>
      <c r="S145" s="10">
        <f t="shared" si="10"/>
        <v>42559.064143518517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5" t="str">
        <f t="shared" si="9"/>
        <v>NA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41875.077546296292</v>
      </c>
      <c r="T154" s="10">
        <f t="shared" si="11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5" t="str">
        <f t="shared" si="9"/>
        <v>NA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5" t="str">
        <f t="shared" si="9"/>
        <v>NA</v>
      </c>
      <c r="Q162" t="s">
        <v>8309</v>
      </c>
      <c r="R162" t="s">
        <v>8313</v>
      </c>
      <c r="S162" s="10">
        <f t="shared" si="10"/>
        <v>42171.913090277776</v>
      </c>
      <c r="T162" s="10">
        <f t="shared" si="11"/>
        <v>42231.913090277776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5" t="str">
        <f t="shared" si="9"/>
        <v>NA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5" t="str">
        <f t="shared" si="9"/>
        <v>NA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5" t="str">
        <f t="shared" si="9"/>
        <v>NA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42082.353275462963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5" t="str">
        <f t="shared" si="9"/>
        <v>NA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5" t="str">
        <f t="shared" si="9"/>
        <v>NA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5" t="str">
        <f t="shared" si="9"/>
        <v>NA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5" t="str">
        <f t="shared" si="9"/>
        <v>NA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5" t="str">
        <f t="shared" si="9"/>
        <v>NA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5" t="str">
        <f t="shared" si="9"/>
        <v>NA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5" t="str">
        <f t="shared" si="9"/>
        <v>NA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ref="O194:O257" si="12">(E194/D194)*100</f>
        <v>1.6999999999999999E-3</v>
      </c>
      <c r="P194" s="5">
        <f t="shared" ref="P194:P257" si="13">IFERROR(E194/L194,"NA")</f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si="12"/>
        <v>0</v>
      </c>
      <c r="P195" s="5" t="str">
        <f t="shared" si="13"/>
        <v>NA</v>
      </c>
      <c r="Q195" t="s">
        <v>8309</v>
      </c>
      <c r="R195" t="s">
        <v>8313</v>
      </c>
      <c r="S195" s="10">
        <f t="shared" ref="S195:S258" si="14">(J195/86400)+DATE(1970,1,1)</f>
        <v>41911.934791666667</v>
      </c>
      <c r="T195" s="10">
        <f t="shared" ref="T195:T258" si="15">(I195/86400)+DATE(1970,1,1)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5" t="str">
        <f t="shared" si="13"/>
        <v>NA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5" t="str">
        <f t="shared" si="13"/>
        <v>NA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41867.083368055552</v>
      </c>
      <c r="T202" s="10">
        <f t="shared" si="15"/>
        <v>41897.083368055552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5" t="str">
        <f t="shared" si="13"/>
        <v>NA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5" t="str">
        <f t="shared" si="13"/>
        <v>NA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5" t="str">
        <f t="shared" si="13"/>
        <v>NA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5" t="str">
        <f t="shared" si="13"/>
        <v>NA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42236.159918981481</v>
      </c>
      <c r="T213" s="10">
        <f t="shared" si="15"/>
        <v>42266.159918981481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42236.837500000001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5" t="str">
        <f t="shared" si="13"/>
        <v>NA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5" t="str">
        <f t="shared" si="13"/>
        <v>NA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5" t="str">
        <f t="shared" si="13"/>
        <v>NA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5" t="str">
        <f t="shared" si="13"/>
        <v>NA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5" t="str">
        <f t="shared" si="13"/>
        <v>NA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5" t="str">
        <f t="shared" si="13"/>
        <v>NA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5" t="str">
        <f t="shared" si="13"/>
        <v>NA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42129.77721064815</v>
      </c>
      <c r="T232" s="10">
        <f t="shared" si="15"/>
        <v>42159.77721064815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5" t="str">
        <f t="shared" si="13"/>
        <v>NA</v>
      </c>
      <c r="Q233" t="s">
        <v>8309</v>
      </c>
      <c r="R233" t="s">
        <v>8313</v>
      </c>
      <c r="S233" s="10">
        <f t="shared" si="14"/>
        <v>42341.958923611106</v>
      </c>
      <c r="T233" s="10">
        <f t="shared" si="15"/>
        <v>42371.958923611106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5" t="str">
        <f t="shared" si="13"/>
        <v>NA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5" t="str">
        <f t="shared" si="13"/>
        <v>NA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5" t="str">
        <f t="shared" si="13"/>
        <v>NA</v>
      </c>
      <c r="Q238" t="s">
        <v>8309</v>
      </c>
      <c r="R238" t="s">
        <v>8313</v>
      </c>
      <c r="S238" s="10">
        <f t="shared" si="14"/>
        <v>42321.084479166668</v>
      </c>
      <c r="T238" s="1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5" t="str">
        <f t="shared" si="13"/>
        <v>NA</v>
      </c>
      <c r="Q240" t="s">
        <v>8309</v>
      </c>
      <c r="R240" t="s">
        <v>8313</v>
      </c>
      <c r="S240" s="10">
        <f t="shared" si="14"/>
        <v>42713.962500000001</v>
      </c>
      <c r="T240" s="1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42263.952662037038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ref="O258:O321" si="16">(E258/D258)*100</f>
        <v>139.1</v>
      </c>
      <c r="P258" s="5">
        <f t="shared" ref="P258:P321" si="17">IFERROR(E258/L258,"NA")</f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si="16"/>
        <v>106.72648571428572</v>
      </c>
      <c r="P259" s="5">
        <f t="shared" si="17"/>
        <v>66.70405357142856</v>
      </c>
      <c r="Q259" t="s">
        <v>8309</v>
      </c>
      <c r="R259" t="s">
        <v>8314</v>
      </c>
      <c r="S259" s="10">
        <f t="shared" ref="S259:S322" si="18">(J259/86400)+DATE(1970,1,1)</f>
        <v>42479.626875000002</v>
      </c>
      <c r="T259" s="10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40267.245717592596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41612.100243055553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40967.081875000003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41744.590682870374</v>
      </c>
      <c r="T282" s="10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41313.816250000003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42089.728020833332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41032.071134259255</v>
      </c>
      <c r="T305" s="10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41282.944456018522</v>
      </c>
      <c r="T309" s="10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ref="O322:O385" si="20">(E322/D322)*100</f>
        <v>106.58000000000001</v>
      </c>
      <c r="P322" s="5">
        <f t="shared" ref="P322:P385" si="21">IFERROR(E322/L322,"NA")</f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si="20"/>
        <v>102.66285714285715</v>
      </c>
      <c r="P323" s="5">
        <f t="shared" si="21"/>
        <v>106.62314540059347</v>
      </c>
      <c r="Q323" t="s">
        <v>8309</v>
      </c>
      <c r="R323" t="s">
        <v>8314</v>
      </c>
      <c r="S323" s="10">
        <f t="shared" ref="S323:S386" si="22">(J323/86400)+DATE(1970,1,1)</f>
        <v>42647.446597222224</v>
      </c>
      <c r="T323" s="10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42261.500243055554</v>
      </c>
      <c r="T348" s="10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41935.070486111115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41019.793032407411</v>
      </c>
      <c r="T368" s="10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ref="O386:O449" si="24">(E386/D386)*100</f>
        <v>112.105</v>
      </c>
      <c r="P386" s="5">
        <f t="shared" ref="P386:P449" si="25">IFERROR(E386/L386,"NA")</f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si="24"/>
        <v>105.982</v>
      </c>
      <c r="P387" s="5">
        <f t="shared" si="25"/>
        <v>111.79535864978902</v>
      </c>
      <c r="Q387" t="s">
        <v>8309</v>
      </c>
      <c r="R387" t="s">
        <v>8314</v>
      </c>
      <c r="S387" s="10">
        <f t="shared" ref="S387:S450" si="26">(J387/86400)+DATE(1970,1,1)</f>
        <v>41934.584502314814</v>
      </c>
      <c r="T387" s="10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42549.076157407406</v>
      </c>
      <c r="T390" s="10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41674.063078703708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40865.042256944442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41082.564884259264</v>
      </c>
      <c r="T398" s="10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41646.628032407403</v>
      </c>
      <c r="T406" s="10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42113.981446759259</v>
      </c>
      <c r="T412" s="10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41360.970601851848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41863.260381944448</v>
      </c>
      <c r="T424" s="10">
        <f t="shared" si="27"/>
        <v>41893.260381944448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5" t="str">
        <f t="shared" si="25"/>
        <v>NA</v>
      </c>
      <c r="Q429" t="s">
        <v>8309</v>
      </c>
      <c r="R429" t="s">
        <v>8315</v>
      </c>
      <c r="S429" s="10">
        <f t="shared" si="26"/>
        <v>42285.90902777778</v>
      </c>
      <c r="T429" s="1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5" t="str">
        <f t="shared" si="25"/>
        <v>NA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42526.871331018519</v>
      </c>
      <c r="T433" s="10">
        <f t="shared" si="27"/>
        <v>42556.871331018519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5" t="str">
        <f t="shared" si="25"/>
        <v>NA</v>
      </c>
      <c r="Q435" t="s">
        <v>8309</v>
      </c>
      <c r="R435" t="s">
        <v>8315</v>
      </c>
      <c r="S435" s="10">
        <f t="shared" si="26"/>
        <v>42228.629884259259</v>
      </c>
      <c r="T435" s="10">
        <f t="shared" si="27"/>
        <v>42288.629884259259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5" t="str">
        <f t="shared" si="25"/>
        <v>NA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5" t="str">
        <f t="shared" si="25"/>
        <v>NA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5" t="str">
        <f t="shared" si="25"/>
        <v>NA</v>
      </c>
      <c r="Q441" t="s">
        <v>8309</v>
      </c>
      <c r="R441" t="s">
        <v>8315</v>
      </c>
      <c r="S441" s="10">
        <f t="shared" si="26"/>
        <v>41919.761782407411</v>
      </c>
      <c r="T441" s="10">
        <f t="shared" si="27"/>
        <v>41929.761782407411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5" t="str">
        <f t="shared" si="25"/>
        <v>NA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ref="O450:O513" si="28">(E450/D450)*100</f>
        <v>3.2804000000000002</v>
      </c>
      <c r="P450" s="5">
        <f t="shared" ref="P450:P513" si="29">IFERROR(E450/L450,"NA")</f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si="28"/>
        <v>2.25</v>
      </c>
      <c r="P451" s="5">
        <f t="shared" si="29"/>
        <v>9</v>
      </c>
      <c r="Q451" t="s">
        <v>8309</v>
      </c>
      <c r="R451" t="s">
        <v>8315</v>
      </c>
      <c r="S451" s="10">
        <f t="shared" ref="S451:S514" si="30">(J451/86400)+DATE(1970,1,1)</f>
        <v>41534.568113425928</v>
      </c>
      <c r="T451" s="10">
        <f t="shared" ref="T451:T514" si="31">(I451/86400)+DATE(1970,1,1)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5" t="str">
        <f t="shared" si="29"/>
        <v>NA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42107.703877314816</v>
      </c>
      <c r="T454" s="10">
        <f t="shared" si="31"/>
        <v>42137.703877314816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40971.002569444448</v>
      </c>
      <c r="T457" s="1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41547.694456018522</v>
      </c>
      <c r="T458" s="1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5" t="str">
        <f t="shared" si="29"/>
        <v>NA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5" t="str">
        <f t="shared" si="29"/>
        <v>NA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5" t="str">
        <f t="shared" si="29"/>
        <v>NA</v>
      </c>
      <c r="Q464" t="s">
        <v>8309</v>
      </c>
      <c r="R464" t="s">
        <v>8315</v>
      </c>
      <c r="S464" s="10">
        <f t="shared" si="30"/>
        <v>40705.12663194444</v>
      </c>
      <c r="T464" s="10">
        <f t="shared" si="31"/>
        <v>40765.12663194444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</v>
      </c>
      <c r="T466" s="10">
        <f t="shared" si="31"/>
        <v>42508.84878472222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5" t="str">
        <f t="shared" si="29"/>
        <v>NA</v>
      </c>
      <c r="Q470" t="s">
        <v>8309</v>
      </c>
      <c r="R470" t="s">
        <v>8315</v>
      </c>
      <c r="S470" s="10">
        <f t="shared" si="30"/>
        <v>41041.167627314819</v>
      </c>
      <c r="T470" s="1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5" t="str">
        <f t="shared" si="29"/>
        <v>NA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5" t="str">
        <f t="shared" si="29"/>
        <v>NA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5" t="str">
        <f t="shared" si="29"/>
        <v>NA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5" t="str">
        <f t="shared" si="29"/>
        <v>NA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41465.500173611115</v>
      </c>
      <c r="T482" s="10">
        <f t="shared" si="31"/>
        <v>41495.500173611115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42447.896874999999</v>
      </c>
      <c r="T484" s="1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41381.505775462967</v>
      </c>
      <c r="T487" s="10">
        <f t="shared" si="31"/>
        <v>41411.505775462967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5" t="str">
        <f t="shared" si="29"/>
        <v>NA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5" t="str">
        <f t="shared" si="29"/>
        <v>NA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5" t="str">
        <f t="shared" si="29"/>
        <v>NA</v>
      </c>
      <c r="Q492" t="s">
        <v>8309</v>
      </c>
      <c r="R492" t="s">
        <v>8315</v>
      </c>
      <c r="S492" s="10">
        <f t="shared" si="30"/>
        <v>41113.968576388885</v>
      </c>
      <c r="T492" s="10">
        <f t="shared" si="31"/>
        <v>41143.968576388885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5" t="str">
        <f t="shared" si="29"/>
        <v>NA</v>
      </c>
      <c r="Q493" t="s">
        <v>8309</v>
      </c>
      <c r="R493" t="s">
        <v>8315</v>
      </c>
      <c r="S493" s="10">
        <f t="shared" si="30"/>
        <v>42366.982627314814</v>
      </c>
      <c r="T493" s="10">
        <f t="shared" si="31"/>
        <v>42396.982627314814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5" t="str">
        <f t="shared" si="29"/>
        <v>NA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5" t="str">
        <f t="shared" si="29"/>
        <v>NA</v>
      </c>
      <c r="Q495" t="s">
        <v>8309</v>
      </c>
      <c r="R495" t="s">
        <v>8315</v>
      </c>
      <c r="S495" s="10">
        <f t="shared" si="30"/>
        <v>42114.726134259261</v>
      </c>
      <c r="T495" s="10">
        <f t="shared" si="31"/>
        <v>42144.726134259261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5" t="str">
        <f t="shared" si="29"/>
        <v>NA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40247.886006944442</v>
      </c>
      <c r="T502" s="1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5" t="str">
        <f t="shared" si="29"/>
        <v>NA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5" t="str">
        <f t="shared" si="29"/>
        <v>NA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ref="O514:O577" si="32">(E514/D514)*100</f>
        <v>0.13749999999999998</v>
      </c>
      <c r="P514" s="5">
        <f t="shared" ref="P514:P577" si="33">IFERROR(E514/L514,"NA")</f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si="32"/>
        <v>13.923999999999999</v>
      </c>
      <c r="P515" s="5">
        <f t="shared" si="33"/>
        <v>102.38235294117646</v>
      </c>
      <c r="Q515" t="s">
        <v>8309</v>
      </c>
      <c r="R515" t="s">
        <v>8315</v>
      </c>
      <c r="S515" s="10">
        <f t="shared" ref="S515:S578" si="34">(J515/86400)+DATE(1970,1,1)</f>
        <v>42552.653993055559</v>
      </c>
      <c r="T515" s="10">
        <f t="shared" ref="T515:T578" si="35">(I515/86400)+DATE(1970,1,1)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5" t="str">
        <f t="shared" si="33"/>
        <v>NA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5" t="str">
        <f t="shared" si="33"/>
        <v>NA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41218.391446759255</v>
      </c>
      <c r="T521" s="10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42711.54519675926</v>
      </c>
      <c r="T537" s="10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42179.344988425924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5" t="str">
        <f t="shared" si="33"/>
        <v>NA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5" t="str">
        <f t="shared" si="33"/>
        <v>NA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5" t="str">
        <f t="shared" si="33"/>
        <v>NA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5" t="str">
        <f t="shared" si="33"/>
        <v>NA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5" t="str">
        <f t="shared" si="33"/>
        <v>NA</v>
      </c>
      <c r="Q564" t="s">
        <v>8318</v>
      </c>
      <c r="R564" t="s">
        <v>8319</v>
      </c>
      <c r="S564" s="10">
        <f t="shared" si="34"/>
        <v>42692.389062499999</v>
      </c>
      <c r="T564" s="10">
        <f t="shared" si="35"/>
        <v>42722.389062499999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5" t="str">
        <f t="shared" si="33"/>
        <v>NA</v>
      </c>
      <c r="Q567" t="s">
        <v>8318</v>
      </c>
      <c r="R567" t="s">
        <v>8319</v>
      </c>
      <c r="S567" s="10">
        <f t="shared" si="34"/>
        <v>42165.78528935185</v>
      </c>
      <c r="T567" s="10">
        <f t="shared" si="35"/>
        <v>42195.78528935185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5" t="str">
        <f t="shared" si="33"/>
        <v>NA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42388.798252314809</v>
      </c>
      <c r="T572" s="10">
        <f t="shared" si="35"/>
        <v>42418.798252314809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5" t="str">
        <f t="shared" si="33"/>
        <v>NA</v>
      </c>
      <c r="Q574" t="s">
        <v>8318</v>
      </c>
      <c r="R574" t="s">
        <v>8319</v>
      </c>
      <c r="S574" s="10">
        <f t="shared" si="34"/>
        <v>42282.716296296298</v>
      </c>
      <c r="T574" s="10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ref="O578:O641" si="36">(E578/D578)*100</f>
        <v>1.25E-3</v>
      </c>
      <c r="P578" s="5">
        <f t="shared" ref="P578:P641" si="37">IFERROR(E578/L578,"NA")</f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si="36"/>
        <v>0.2</v>
      </c>
      <c r="P579" s="5">
        <f t="shared" si="37"/>
        <v>10</v>
      </c>
      <c r="Q579" t="s">
        <v>8318</v>
      </c>
      <c r="R579" t="s">
        <v>8319</v>
      </c>
      <c r="S579" s="10">
        <f t="shared" ref="S579:S642" si="38">(J579/86400)+DATE(1970,1,1)</f>
        <v>42450.589143518519</v>
      </c>
      <c r="T579" s="10">
        <f t="shared" ref="T579:T642" si="39">(I579/86400)+DATE(1970,1,1)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5" t="str">
        <f t="shared" si="37"/>
        <v>NA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5" t="str">
        <f t="shared" si="37"/>
        <v>NA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5" t="str">
        <f t="shared" si="37"/>
        <v>NA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42631.769513888888</v>
      </c>
      <c r="T590" s="1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42083.069884259261</v>
      </c>
      <c r="T597" s="10">
        <f t="shared" si="39"/>
        <v>42128.069884259261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5" t="str">
        <f t="shared" si="37"/>
        <v>NA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5" t="str">
        <f t="shared" si="37"/>
        <v>NA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42194.357731481483</v>
      </c>
      <c r="T607" s="10">
        <f t="shared" si="39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5" t="str">
        <f t="shared" si="37"/>
        <v>NA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5" t="str">
        <f t="shared" si="37"/>
        <v>NA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5" t="str">
        <f t="shared" si="37"/>
        <v>NA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5" t="str">
        <f t="shared" si="37"/>
        <v>NA</v>
      </c>
      <c r="Q614" t="s">
        <v>8318</v>
      </c>
      <c r="R614" t="s">
        <v>8319</v>
      </c>
      <c r="S614" s="10">
        <f t="shared" si="38"/>
        <v>42585.031782407408</v>
      </c>
      <c r="T614" s="10">
        <f t="shared" si="39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5" t="str">
        <f t="shared" si="37"/>
        <v>NA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5" t="str">
        <f t="shared" si="37"/>
        <v>NA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5" t="str">
        <f t="shared" si="37"/>
        <v>NA</v>
      </c>
      <c r="Q618" t="s">
        <v>8318</v>
      </c>
      <c r="R618" t="s">
        <v>8319</v>
      </c>
      <c r="S618" s="10">
        <f t="shared" si="38"/>
        <v>42761.376238425924</v>
      </c>
      <c r="T618" s="10">
        <f t="shared" si="39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5" t="str">
        <f t="shared" si="37"/>
        <v>NA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5" t="str">
        <f t="shared" si="37"/>
        <v>NA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5" t="str">
        <f t="shared" si="37"/>
        <v>NA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5" t="str">
        <f t="shared" si="37"/>
        <v>NA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5" t="str">
        <f t="shared" si="37"/>
        <v>NA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5" t="str">
        <f t="shared" si="37"/>
        <v>NA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42507.299328703702</v>
      </c>
      <c r="T635" s="1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5" t="str">
        <f t="shared" si="37"/>
        <v>NA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ref="O642:O705" si="40">(E642/D642)*100</f>
        <v>144.28571428571428</v>
      </c>
      <c r="P642" s="5">
        <f t="shared" ref="P642:P705" si="41">IFERROR(E642/L642,"NA")</f>
        <v>50.5</v>
      </c>
      <c r="Q642" t="s">
        <v>8318</v>
      </c>
      <c r="R642" t="s">
        <v>8320</v>
      </c>
      <c r="S642" s="10">
        <f t="shared" si="38"/>
        <v>42683.420312499999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si="40"/>
        <v>119.16249999999999</v>
      </c>
      <c r="P643" s="5">
        <f t="shared" si="41"/>
        <v>151.31746031746033</v>
      </c>
      <c r="Q643" t="s">
        <v>8318</v>
      </c>
      <c r="R643" t="s">
        <v>8320</v>
      </c>
      <c r="S643" s="10">
        <f t="shared" ref="S643:S706" si="42">(J643/86400)+DATE(1970,1,1)</f>
        <v>42199.57</v>
      </c>
      <c r="T643" s="10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41952.783321759256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41838.832152777773</v>
      </c>
      <c r="T668" s="10">
        <f t="shared" si="43"/>
        <v>41868.832152777773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</v>
      </c>
      <c r="T678" s="10">
        <f t="shared" si="43"/>
        <v>42042.76829861111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42808.723634259259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5" t="str">
        <f t="shared" si="41"/>
        <v>NA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41866.931076388893</v>
      </c>
      <c r="T700" s="1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42698.768368055556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ref="O706:O769" si="44">(E706/D706)*100</f>
        <v>0.87454545454545463</v>
      </c>
      <c r="P706" s="5">
        <f t="shared" ref="P706:P769" si="45">IFERROR(E706/L706,"NA")</f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si="44"/>
        <v>0.97699999999999987</v>
      </c>
      <c r="P707" s="5">
        <f t="shared" si="45"/>
        <v>195.4</v>
      </c>
      <c r="Q707" t="s">
        <v>8318</v>
      </c>
      <c r="R707" t="s">
        <v>8320</v>
      </c>
      <c r="S707" s="10">
        <f t="shared" ref="S707:S770" si="46">(J707/86400)+DATE(1970,1,1)</f>
        <v>42726.491643518515</v>
      </c>
      <c r="T707" s="10">
        <f t="shared" ref="T707:T770" si="47">(I707/86400)+DATE(1970,1,1)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5" t="str">
        <f t="shared" si="45"/>
        <v>NA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5" t="str">
        <f t="shared" si="45"/>
        <v>NA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42384.680925925924</v>
      </c>
      <c r="T714" s="10">
        <f t="shared" si="47"/>
        <v>42414.680925925924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41857.854189814811</v>
      </c>
      <c r="T719" s="10">
        <f t="shared" si="47"/>
        <v>41887.854189814811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41247.020243055558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41943.604097222225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5" t="str">
        <f t="shared" si="45"/>
        <v>NA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5" t="str">
        <f t="shared" si="45"/>
        <v>NA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41471.446851851855</v>
      </c>
      <c r="T765" s="10">
        <f t="shared" si="47"/>
        <v>41501.446851851855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5" t="str">
        <f t="shared" si="45"/>
        <v>NA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5" t="str">
        <f t="shared" si="45"/>
        <v>NA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ref="O770:O833" si="48">(E770/D770)*100</f>
        <v>0</v>
      </c>
      <c r="P770" s="5" t="str">
        <f t="shared" ref="P770:P833" si="49">IFERROR(E770/L770,"NA")</f>
        <v>NA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si="48"/>
        <v>41.4</v>
      </c>
      <c r="P771" s="5">
        <f t="shared" si="49"/>
        <v>31.846153846153847</v>
      </c>
      <c r="Q771" t="s">
        <v>8321</v>
      </c>
      <c r="R771" t="s">
        <v>8323</v>
      </c>
      <c r="S771" s="10">
        <f t="shared" ref="S771:S834" si="50">(J771/86400)+DATE(1970,1,1)</f>
        <v>41604.996458333335</v>
      </c>
      <c r="T771" s="10">
        <f t="shared" ref="T771:T834" si="51">(I771/86400)+DATE(1970,1,1)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5" t="str">
        <f t="shared" si="49"/>
        <v>NA</v>
      </c>
      <c r="Q772" t="s">
        <v>8321</v>
      </c>
      <c r="R772" t="s">
        <v>8323</v>
      </c>
      <c r="S772" s="10">
        <f t="shared" si="50"/>
        <v>41289.9996412037</v>
      </c>
      <c r="T772" s="10">
        <f t="shared" si="51"/>
        <v>41329.9996412037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42100.735937500001</v>
      </c>
      <c r="T775" s="1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41403.000856481478</v>
      </c>
      <c r="T783" s="10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41303.593923611115</v>
      </c>
      <c r="T787" s="10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41277.186111111107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41123.022268518514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40730.105624999997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41073.050717592589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ref="O834:O897" si="52">(E834/D834)*100</f>
        <v>100.60706666666665</v>
      </c>
      <c r="P834" s="5">
        <f t="shared" ref="P834:P897" si="53">IFERROR(E834/L834,"NA")</f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si="52"/>
        <v>101.66666666666666</v>
      </c>
      <c r="P835" s="5">
        <f t="shared" si="53"/>
        <v>148.78048780487805</v>
      </c>
      <c r="Q835" t="s">
        <v>8324</v>
      </c>
      <c r="R835" t="s">
        <v>8325</v>
      </c>
      <c r="S835" s="10">
        <f t="shared" ref="S835:S898" si="54">(J835/86400)+DATE(1970,1,1)</f>
        <v>41718.878182870372</v>
      </c>
      <c r="T835" s="10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41923.838692129633</v>
      </c>
      <c r="T843" s="10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42165.798333333332</v>
      </c>
      <c r="T849" s="10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42545.125196759254</v>
      </c>
      <c r="T857" s="10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41230.773113425923</v>
      </c>
      <c r="T867" s="10">
        <f t="shared" si="55"/>
        <v>41290.773113425923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41342.845567129625</v>
      </c>
      <c r="T871" s="1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41607.602951388893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41184.167129629626</v>
      </c>
      <c r="T875" s="1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5" t="str">
        <f t="shared" si="53"/>
        <v>NA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41597.788888888885</v>
      </c>
      <c r="T879" s="10">
        <f t="shared" si="55"/>
        <v>41627.788888888885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40981.802615740744</v>
      </c>
      <c r="T886" s="1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5" t="str">
        <f t="shared" si="53"/>
        <v>NA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</v>
      </c>
      <c r="T896" s="10">
        <f t="shared" si="55"/>
        <v>42526.98159722222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ref="O898:O961" si="56">(E898/D898)*100</f>
        <v>40</v>
      </c>
      <c r="P898" s="5">
        <f t="shared" ref="P898:P961" si="57">IFERROR(E898/L898,"NA")</f>
        <v>44.444444444444443</v>
      </c>
      <c r="Q898" t="s">
        <v>8324</v>
      </c>
      <c r="R898" t="s">
        <v>8328</v>
      </c>
      <c r="S898" s="10">
        <f t="shared" si="54"/>
        <v>42218.872986111106</v>
      </c>
      <c r="T898" s="1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si="56"/>
        <v>0</v>
      </c>
      <c r="P899" s="5" t="str">
        <f t="shared" si="57"/>
        <v>NA</v>
      </c>
      <c r="Q899" t="s">
        <v>8324</v>
      </c>
      <c r="R899" t="s">
        <v>8328</v>
      </c>
      <c r="S899" s="10">
        <f t="shared" ref="S899:S962" si="58">(J899/86400)+DATE(1970,1,1)</f>
        <v>41211.688750000001</v>
      </c>
      <c r="T899" s="10">
        <f t="shared" ref="T899:T962" si="59">(I899/86400)+DATE(1970,1,1)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5" t="str">
        <f t="shared" si="57"/>
        <v>NA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5" t="str">
        <f t="shared" si="57"/>
        <v>NA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5" t="str">
        <f t="shared" si="57"/>
        <v>NA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5" t="str">
        <f t="shared" si="57"/>
        <v>NA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5" t="str">
        <f t="shared" si="57"/>
        <v>NA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5" t="str">
        <f t="shared" si="57"/>
        <v>NA</v>
      </c>
      <c r="Q916" t="s">
        <v>8324</v>
      </c>
      <c r="R916" t="s">
        <v>8327</v>
      </c>
      <c r="S916" s="10">
        <f t="shared" si="58"/>
        <v>41116.763275462959</v>
      </c>
      <c r="T916" s="10">
        <f t="shared" si="59"/>
        <v>41146.763275462959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5" t="str">
        <f t="shared" si="57"/>
        <v>NA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5" t="str">
        <f t="shared" si="57"/>
        <v>NA</v>
      </c>
      <c r="Q922" t="s">
        <v>8324</v>
      </c>
      <c r="R922" t="s">
        <v>8327</v>
      </c>
      <c r="S922" s="10">
        <f t="shared" si="58"/>
        <v>41562.671550925923</v>
      </c>
      <c r="T922" s="1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40847.171018518522</v>
      </c>
      <c r="T923" s="1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41288.942928240736</v>
      </c>
      <c r="T926" s="10">
        <f t="shared" si="59"/>
        <v>41318.942928240736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5" t="str">
        <f t="shared" si="57"/>
        <v>NA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5" t="str">
        <f t="shared" si="57"/>
        <v>NA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5" t="str">
        <f t="shared" si="57"/>
        <v>NA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41711.169085648144</v>
      </c>
      <c r="T935" s="10">
        <f t="shared" si="59"/>
        <v>41771.169085648144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5" t="str">
        <f t="shared" si="57"/>
        <v>NA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41581.839780092589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42382.843287037038</v>
      </c>
      <c r="T944" s="10">
        <f t="shared" si="59"/>
        <v>42418.843287037038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42732.872986111106</v>
      </c>
      <c r="T947" s="1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5" t="str">
        <f t="shared" si="57"/>
        <v>NA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42480.653611111113</v>
      </c>
      <c r="T953" s="10">
        <f t="shared" si="59"/>
        <v>42525.653611111113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42692.655231481476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ref="O962:O1025" si="60">(E962/D962)*100</f>
        <v>46.100628930817614</v>
      </c>
      <c r="P962" s="5">
        <f t="shared" ref="P962:P1025" si="61">IFERROR(E962/L962,"NA")</f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si="60"/>
        <v>42.188421052631583</v>
      </c>
      <c r="P963" s="5">
        <f t="shared" si="61"/>
        <v>364.35454545454547</v>
      </c>
      <c r="Q963" t="s">
        <v>8318</v>
      </c>
      <c r="R963" t="s">
        <v>8320</v>
      </c>
      <c r="S963" s="10">
        <f t="shared" ref="S963:S1026" si="62">(J963/86400)+DATE(1970,1,1)</f>
        <v>42740.693692129629</v>
      </c>
      <c r="T963" s="10">
        <f t="shared" ref="T963:T1026" si="63">(I963/86400)+DATE(1970,1,1)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42506.416990740741</v>
      </c>
      <c r="T981" s="1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42574.667650462958</v>
      </c>
      <c r="T985" s="1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42091.074166666665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5" t="str">
        <f t="shared" si="61"/>
        <v>NA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</v>
      </c>
      <c r="T1002" s="1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42276.624803240746</v>
      </c>
      <c r="T1007" s="10">
        <f t="shared" si="63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42111.646724537037</v>
      </c>
      <c r="T1024" s="10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ref="O1026:O1089" si="64">(E1026/D1026)*100</f>
        <v>118.63774999999998</v>
      </c>
      <c r="P1026" s="5">
        <f t="shared" ref="P1026:P1089" si="65">IFERROR(E1026/L1026,"NA")</f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si="64"/>
        <v>109.92831428571431</v>
      </c>
      <c r="P1027" s="5">
        <f t="shared" si="65"/>
        <v>71.848571428571432</v>
      </c>
      <c r="Q1027" t="s">
        <v>8324</v>
      </c>
      <c r="R1027" t="s">
        <v>8329</v>
      </c>
      <c r="S1027" s="10">
        <f t="shared" ref="S1027:S1090" si="66">(J1027/86400)+DATE(1970,1,1)</f>
        <v>42049.833761574075</v>
      </c>
      <c r="T1027" s="10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42688.732407407406</v>
      </c>
      <c r="T1035" s="10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5" t="str">
        <f t="shared" si="65"/>
        <v>NA</v>
      </c>
      <c r="Q1043" t="s">
        <v>8330</v>
      </c>
      <c r="R1043" t="s">
        <v>8331</v>
      </c>
      <c r="S1043" s="10">
        <f t="shared" si="66"/>
        <v>41831.06009259259</v>
      </c>
      <c r="T1043" s="10">
        <f t="shared" si="67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41844.874421296292</v>
      </c>
      <c r="T1047" s="10">
        <f t="shared" si="67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5" t="str">
        <f t="shared" si="65"/>
        <v>NA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41918.818460648152</v>
      </c>
      <c r="T1049" s="1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5" t="str">
        <f t="shared" si="65"/>
        <v>NA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5" t="str">
        <f t="shared" si="65"/>
        <v>NA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5" t="str">
        <f t="shared" si="65"/>
        <v>NA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5" t="str">
        <f t="shared" si="65"/>
        <v>NA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5" t="str">
        <f t="shared" si="65"/>
        <v>NA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5" t="str">
        <f t="shared" si="65"/>
        <v>NA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5" t="str">
        <f t="shared" si="65"/>
        <v>NA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5" t="str">
        <f t="shared" si="65"/>
        <v>NA</v>
      </c>
      <c r="Q1059" t="s">
        <v>8330</v>
      </c>
      <c r="R1059" t="s">
        <v>8331</v>
      </c>
      <c r="S1059" s="10">
        <f t="shared" si="66"/>
        <v>42678.871331018519</v>
      </c>
      <c r="T1059" s="1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5" t="str">
        <f t="shared" si="65"/>
        <v>NA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5" t="str">
        <f t="shared" si="65"/>
        <v>NA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5" t="str">
        <f t="shared" si="65"/>
        <v>NA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5" t="str">
        <f t="shared" si="65"/>
        <v>NA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41445.962754629625</v>
      </c>
      <c r="T1068" s="10">
        <f t="shared" si="67"/>
        <v>41490.962754629625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42440.371111111112</v>
      </c>
      <c r="T1070" s="1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5" t="str">
        <f t="shared" si="65"/>
        <v>NA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42479.566388888888</v>
      </c>
      <c r="T1081" s="10">
        <f t="shared" si="67"/>
        <v>42504.566388888888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41101.906111111108</v>
      </c>
      <c r="T1084" s="10">
        <f t="shared" si="67"/>
        <v>41131.906111111108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5" t="str">
        <f t="shared" si="65"/>
        <v>NA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5" t="str">
        <f t="shared" si="65"/>
        <v>NA</v>
      </c>
      <c r="Q1089" t="s">
        <v>8332</v>
      </c>
      <c r="R1089" t="s">
        <v>8333</v>
      </c>
      <c r="S1089" s="10">
        <f t="shared" si="66"/>
        <v>41775.713969907403</v>
      </c>
      <c r="T1089" s="10">
        <f t="shared" si="67"/>
        <v>41805.713969907403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ref="O1090:O1153" si="68">(E1090/D1090)*100</f>
        <v>14.182977777777777</v>
      </c>
      <c r="P1090" s="5">
        <f t="shared" ref="P1090:P1153" si="69">IFERROR(E1090/L1090,"NA")</f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si="68"/>
        <v>7.8266666666666662</v>
      </c>
      <c r="P1091" s="5">
        <f t="shared" si="69"/>
        <v>23.959183673469386</v>
      </c>
      <c r="Q1091" t="s">
        <v>8332</v>
      </c>
      <c r="R1091" t="s">
        <v>8333</v>
      </c>
      <c r="S1091" s="10">
        <f t="shared" ref="S1091:S1154" si="70">(J1091/86400)+DATE(1970,1,1)</f>
        <v>42151.189525462964</v>
      </c>
      <c r="T1091" s="10">
        <f t="shared" ref="T1091:T1154" si="71">(I1091/86400)+DATE(1970,1,1)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40795.71334490741</v>
      </c>
      <c r="T1096" s="10">
        <f t="shared" si="71"/>
        <v>40825.71334490741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5" t="str">
        <f t="shared" si="69"/>
        <v>NA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42347.203587962962</v>
      </c>
      <c r="T1113" s="10">
        <f t="shared" si="71"/>
        <v>42377.203587962962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41009.847314814819</v>
      </c>
      <c r="T1118" s="10">
        <f t="shared" si="71"/>
        <v>41069.847314814819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5" t="str">
        <f t="shared" si="69"/>
        <v>NA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5" t="str">
        <f t="shared" si="69"/>
        <v>NA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5" t="str">
        <f t="shared" si="69"/>
        <v>NA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42535.327476851853</v>
      </c>
      <c r="T1128" s="10">
        <f t="shared" si="71"/>
        <v>42565.327476851853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5" t="str">
        <f t="shared" si="69"/>
        <v>NA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42558.98951388889</v>
      </c>
      <c r="T1137" s="10">
        <f t="shared" si="71"/>
        <v>42588.98951388889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42327.671631944446</v>
      </c>
      <c r="T1138" s="10">
        <f t="shared" si="71"/>
        <v>42357.671631944446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41975.34752314815</v>
      </c>
      <c r="T1141" s="10">
        <f t="shared" si="71"/>
        <v>42005.34752314815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5" t="str">
        <f t="shared" si="69"/>
        <v>NA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5" t="str">
        <f t="shared" si="69"/>
        <v>NA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5" t="str">
        <f t="shared" si="69"/>
        <v>NA</v>
      </c>
      <c r="Q1144" t="s">
        <v>8332</v>
      </c>
      <c r="R1144" t="s">
        <v>8334</v>
      </c>
      <c r="S1144" s="10">
        <f t="shared" si="70"/>
        <v>42022.006099537037</v>
      </c>
      <c r="T1144" s="10">
        <f t="shared" si="71"/>
        <v>42052.006099537037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5" t="str">
        <f t="shared" si="69"/>
        <v>NA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</v>
      </c>
      <c r="T1147" s="10">
        <f t="shared" si="71"/>
        <v>41914.74759259259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5" t="str">
        <f t="shared" si="69"/>
        <v>NA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5" t="str">
        <f t="shared" si="69"/>
        <v>NA</v>
      </c>
      <c r="Q1153" t="s">
        <v>8335</v>
      </c>
      <c r="R1153" t="s">
        <v>8336</v>
      </c>
      <c r="S1153" s="10">
        <f t="shared" si="70"/>
        <v>42224.102581018524</v>
      </c>
      <c r="T1153" s="10">
        <f t="shared" si="71"/>
        <v>42254.102581018524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ref="O1154:O1217" si="72">(E1154/D1154)*100</f>
        <v>5.6937500000000005</v>
      </c>
      <c r="P1154" s="5">
        <f t="shared" ref="P1154:P1217" si="73">IFERROR(E1154/L1154,"NA")</f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si="72"/>
        <v>0.625</v>
      </c>
      <c r="P1155" s="5">
        <f t="shared" si="73"/>
        <v>50</v>
      </c>
      <c r="Q1155" t="s">
        <v>8335</v>
      </c>
      <c r="R1155" t="s">
        <v>8336</v>
      </c>
      <c r="S1155" s="10">
        <f t="shared" ref="S1155:S1218" si="74">(J1155/86400)+DATE(1970,1,1)</f>
        <v>42143.714178240742</v>
      </c>
      <c r="T1155" s="10">
        <f t="shared" ref="T1155:T1218" si="75">(I1155/86400)+DATE(1970,1,1)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5" t="str">
        <f t="shared" si="73"/>
        <v>NA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41978.669907407406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5" t="str">
        <f t="shared" si="73"/>
        <v>NA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42091.113263888888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5" t="str">
        <f t="shared" si="73"/>
        <v>NA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5" t="str">
        <f t="shared" si="73"/>
        <v>NA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5" t="str">
        <f t="shared" si="73"/>
        <v>NA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41792.214467592596</v>
      </c>
      <c r="T1167" s="10">
        <f t="shared" si="75"/>
        <v>41826.214467592596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5" t="str">
        <f t="shared" si="73"/>
        <v>NA</v>
      </c>
      <c r="Q1174" t="s">
        <v>8335</v>
      </c>
      <c r="R1174" t="s">
        <v>8336</v>
      </c>
      <c r="S1174" s="10">
        <f t="shared" si="74"/>
        <v>41841.682314814811</v>
      </c>
      <c r="T1174" s="10">
        <f t="shared" si="75"/>
        <v>41871.682314814811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5" t="str">
        <f t="shared" si="73"/>
        <v>NA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42409.776076388887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42152.288819444446</v>
      </c>
      <c r="T1204" s="10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42772.776076388887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ref="O1218:O1281" si="76">(E1218/D1218)*100</f>
        <v>145.70000000000002</v>
      </c>
      <c r="P1218" s="5">
        <f t="shared" ref="P1218:P1281" si="77">IFERROR(E1218/L1218,"NA")</f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si="76"/>
        <v>102.60000000000001</v>
      </c>
      <c r="P1219" s="5">
        <f t="shared" si="77"/>
        <v>148.57377049180329</v>
      </c>
      <c r="Q1219" t="s">
        <v>8337</v>
      </c>
      <c r="R1219" t="s">
        <v>8338</v>
      </c>
      <c r="S1219" s="10">
        <f t="shared" ref="S1219:S1282" si="78">(J1219/86400)+DATE(1970,1,1)</f>
        <v>42535.809490740736</v>
      </c>
      <c r="T1219" s="10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42633.461956018524</v>
      </c>
      <c r="T1221" s="10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5" t="str">
        <f t="shared" si="77"/>
        <v>NA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5" t="str">
        <f t="shared" si="77"/>
        <v>NA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5" t="str">
        <f t="shared" si="77"/>
        <v>NA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41506.848032407404</v>
      </c>
      <c r="T1234" s="10">
        <f t="shared" si="79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5" t="str">
        <f t="shared" si="77"/>
        <v>NA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5" t="str">
        <f t="shared" si="77"/>
        <v>NA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5" t="str">
        <f t="shared" si="77"/>
        <v>NA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5" t="str">
        <f t="shared" si="77"/>
        <v>NA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41355.825497685189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41774.59993055556</v>
      </c>
      <c r="T1247" s="10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41067.740868055553</v>
      </c>
      <c r="T1251" s="10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40921.919340277775</v>
      </c>
      <c r="T1258" s="10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42445.823055555556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ref="O1282:O1345" si="80">(E1282/D1282)*100</f>
        <v>110.91186666666665</v>
      </c>
      <c r="P1282" s="5">
        <f t="shared" ref="P1282:P1345" si="81">IFERROR(E1282/L1282,"NA")</f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si="80"/>
        <v>110.71428571428572</v>
      </c>
      <c r="P1283" s="5">
        <f t="shared" si="81"/>
        <v>104.72972972972973</v>
      </c>
      <c r="Q1283" t="s">
        <v>8324</v>
      </c>
      <c r="R1283" t="s">
        <v>8325</v>
      </c>
      <c r="S1283" s="10">
        <f t="shared" ref="S1283:S1346" si="82">(J1283/86400)+DATE(1970,1,1)</f>
        <v>41463.743472222224</v>
      </c>
      <c r="T1283" s="10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41586.475173611107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42709.134780092594</v>
      </c>
      <c r="T1291" s="10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42458.680925925924</v>
      </c>
      <c r="T1300" s="10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42387.503229166672</v>
      </c>
      <c r="T1309" s="10">
        <f t="shared" si="83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42393.961909722224</v>
      </c>
      <c r="T1318" s="10">
        <f t="shared" si="83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41974.791990740741</v>
      </c>
      <c r="T1328" s="10">
        <f t="shared" si="83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5" t="str">
        <f t="shared" si="81"/>
        <v>NA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5" t="str">
        <f t="shared" si="81"/>
        <v>NA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5" t="str">
        <f t="shared" si="81"/>
        <v>NA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42172.816423611112</v>
      </c>
      <c r="T1344" s="10">
        <f t="shared" si="83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ref="O1346:O1409" si="84">(E1346/D1346)*100</f>
        <v>377.73333333333335</v>
      </c>
      <c r="P1346" s="5">
        <f t="shared" ref="P1346:P1409" si="85">IFERROR(E1346/L1346,"NA")</f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si="84"/>
        <v>125</v>
      </c>
      <c r="P1347" s="5">
        <f t="shared" si="85"/>
        <v>53.571428571428569</v>
      </c>
      <c r="Q1347" t="s">
        <v>8321</v>
      </c>
      <c r="R1347" t="s">
        <v>8322</v>
      </c>
      <c r="S1347" s="10">
        <f t="shared" ref="S1347:S1410" si="86">(J1347/86400)+DATE(1970,1,1)</f>
        <v>41799.814340277779</v>
      </c>
      <c r="T1347" s="10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41963.506168981483</v>
      </c>
      <c r="T1350" s="10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41430.038888888885</v>
      </c>
      <c r="T1358" s="10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42568.759375000001</v>
      </c>
      <c r="T1380" s="10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42130.491620370369</v>
      </c>
      <c r="T1381" s="10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42087.803310185191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ref="O1410:O1473" si="88">(E1410/D1410)*100</f>
        <v>7.1999999999999993</v>
      </c>
      <c r="P1410" s="5">
        <f t="shared" ref="P1410:P1473" si="89">IFERROR(E1410/L1410,"NA")</f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si="88"/>
        <v>0</v>
      </c>
      <c r="P1411" s="5" t="str">
        <f t="shared" si="89"/>
        <v>NA</v>
      </c>
      <c r="Q1411" t="s">
        <v>8321</v>
      </c>
      <c r="R1411" t="s">
        <v>8340</v>
      </c>
      <c r="S1411" s="10">
        <f t="shared" ref="S1411:S1474" si="90">(J1411/86400)+DATE(1970,1,1)</f>
        <v>41945.133506944447</v>
      </c>
      <c r="T1411" s="10">
        <f t="shared" ref="T1411:T1474" si="91">(I1411/86400)+DATE(1970,1,1)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5" t="str">
        <f t="shared" si="89"/>
        <v>NA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5" t="str">
        <f t="shared" si="89"/>
        <v>NA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5" t="str">
        <f t="shared" si="89"/>
        <v>NA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5" t="str">
        <f t="shared" si="89"/>
        <v>NA</v>
      </c>
      <c r="Q1431" t="s">
        <v>8321</v>
      </c>
      <c r="R1431" t="s">
        <v>8340</v>
      </c>
      <c r="S1431" s="10">
        <f t="shared" si="90"/>
        <v>42074.060671296298</v>
      </c>
      <c r="T1431" s="10">
        <f t="shared" si="91"/>
        <v>42104.060671296298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41961.813518518524</v>
      </c>
      <c r="T1432" s="10">
        <f t="shared" si="91"/>
        <v>41992.813518518524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5" t="str">
        <f t="shared" si="89"/>
        <v>NA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42040.829872685186</v>
      </c>
      <c r="T1441" s="10">
        <f t="shared" si="91"/>
        <v>42070.829872685186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5" t="str">
        <f t="shared" si="89"/>
        <v>NA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5" t="str">
        <f t="shared" si="89"/>
        <v>NA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5" t="str">
        <f t="shared" si="89"/>
        <v>NA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5" t="str">
        <f t="shared" si="89"/>
        <v>NA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5" t="str">
        <f t="shared" si="89"/>
        <v>NA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5" t="str">
        <f t="shared" si="89"/>
        <v>NA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5" t="str">
        <f t="shared" si="89"/>
        <v>NA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5" t="str">
        <f t="shared" si="89"/>
        <v>NA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5" t="str">
        <f t="shared" si="89"/>
        <v>NA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5" t="str">
        <f t="shared" si="89"/>
        <v>NA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5" t="str">
        <f t="shared" si="89"/>
        <v>NA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5" t="str">
        <f t="shared" si="89"/>
        <v>NA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5" t="str">
        <f t="shared" si="89"/>
        <v>NA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40646.014456018514</v>
      </c>
      <c r="T1470" s="10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ref="O1474:O1537" si="92">(E1474/D1474)*100</f>
        <v>138.70400000000001</v>
      </c>
      <c r="P1474" s="5">
        <f t="shared" ref="P1474:P1537" si="93">IFERROR(E1474/L1474,"NA")</f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si="92"/>
        <v>120.51600000000001</v>
      </c>
      <c r="P1475" s="5">
        <f t="shared" si="93"/>
        <v>38.462553191489363</v>
      </c>
      <c r="Q1475" t="s">
        <v>8321</v>
      </c>
      <c r="R1475" t="s">
        <v>8341</v>
      </c>
      <c r="S1475" s="10">
        <f t="shared" ref="S1475:S1538" si="94">(J1475/86400)+DATE(1970,1,1)</f>
        <v>40939.979618055557</v>
      </c>
      <c r="T1475" s="10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41500.72791666667</v>
      </c>
      <c r="T1476" s="10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41136.858055555553</v>
      </c>
      <c r="T1484" s="10">
        <f t="shared" si="95"/>
        <v>41159.327083333337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5" t="str">
        <f t="shared" si="93"/>
        <v>NA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5" t="str">
        <f t="shared" si="93"/>
        <v>NA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5" t="str">
        <f t="shared" si="93"/>
        <v>NA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5" t="str">
        <f t="shared" si="93"/>
        <v>NA</v>
      </c>
      <c r="Q1495" t="s">
        <v>8321</v>
      </c>
      <c r="R1495" t="s">
        <v>8323</v>
      </c>
      <c r="S1495" s="10">
        <f t="shared" si="94"/>
        <v>41411.866608796292</v>
      </c>
      <c r="T1495" s="10">
        <f t="shared" si="95"/>
        <v>41441.866608796292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5" t="str">
        <f t="shared" si="93"/>
        <v>NA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5" t="str">
        <f t="shared" si="93"/>
        <v>NA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40254.450335648144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41809.385162037041</v>
      </c>
      <c r="T1512" s="10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</v>
      </c>
      <c r="T1532" s="10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42221.674328703702</v>
      </c>
      <c r="T1536" s="10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ref="O1538:O1601" si="96">(E1538/D1538)*100</f>
        <v>250.30841666666666</v>
      </c>
      <c r="P1538" s="5">
        <f t="shared" ref="P1538:P1601" si="97">IFERROR(E1538/L1538,"NA")</f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si="96"/>
        <v>179.9</v>
      </c>
      <c r="P1539" s="5">
        <f t="shared" si="97"/>
        <v>96.375</v>
      </c>
      <c r="Q1539" t="s">
        <v>8337</v>
      </c>
      <c r="R1539" t="s">
        <v>8338</v>
      </c>
      <c r="S1539" s="10">
        <f t="shared" ref="S1539:S1602" si="98">(J1539/86400)+DATE(1970,1,1)</f>
        <v>42552.315127314811</v>
      </c>
      <c r="T1539" s="10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42705.91920138889</v>
      </c>
      <c r="T1541" s="10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5" t="str">
        <f t="shared" si="97"/>
        <v>NA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5" t="str">
        <f t="shared" si="97"/>
        <v>NA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42316.923842592594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5" t="str">
        <f t="shared" si="97"/>
        <v>NA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5" t="str">
        <f t="shared" si="97"/>
        <v>NA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5" t="str">
        <f t="shared" si="97"/>
        <v>NA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5" t="str">
        <f t="shared" si="97"/>
        <v>NA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42108.053229166668</v>
      </c>
      <c r="T1561" s="10">
        <f t="shared" si="99"/>
        <v>42123.053229166668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5" t="str">
        <f t="shared" si="97"/>
        <v>NA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5" t="str">
        <f t="shared" si="97"/>
        <v>NA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42144.769479166665</v>
      </c>
      <c r="T1573" s="10">
        <f t="shared" si="99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41799.524259259255</v>
      </c>
      <c r="T1577" s="10">
        <f t="shared" si="99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41054.847777777773</v>
      </c>
      <c r="T1579" s="10">
        <f t="shared" si="99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5" t="str">
        <f t="shared" si="97"/>
        <v>NA</v>
      </c>
      <c r="Q1582" t="s">
        <v>8321</v>
      </c>
      <c r="R1582" t="s">
        <v>8343</v>
      </c>
      <c r="S1582" s="10">
        <f t="shared" si="98"/>
        <v>40990.050069444442</v>
      </c>
      <c r="T1582" s="10">
        <f t="shared" si="99"/>
        <v>41050.050069444442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5" t="str">
        <f t="shared" si="97"/>
        <v>NA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5" t="str">
        <f t="shared" si="97"/>
        <v>NA</v>
      </c>
      <c r="Q1588" t="s">
        <v>8337</v>
      </c>
      <c r="R1588" t="s">
        <v>8344</v>
      </c>
      <c r="S1588" s="10">
        <f t="shared" si="98"/>
        <v>42069.104421296295</v>
      </c>
      <c r="T1588" s="1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5" t="str">
        <f t="shared" si="97"/>
        <v>NA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5" t="str">
        <f t="shared" si="97"/>
        <v>NA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5" t="str">
        <f t="shared" si="97"/>
        <v>NA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42505.681250000001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41808.842361111107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5" t="str">
        <f t="shared" si="97"/>
        <v>NA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5" t="str">
        <f t="shared" si="97"/>
        <v>NA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ref="O1602:O1665" si="100">(E1602/D1602)*100</f>
        <v>7.3400000000000007</v>
      </c>
      <c r="P1602" s="5">
        <f t="shared" ref="P1602:P1665" si="101">IFERROR(E1602/L1602,"NA")</f>
        <v>40.777777777777779</v>
      </c>
      <c r="Q1602" t="s">
        <v>8337</v>
      </c>
      <c r="R1602" t="s">
        <v>8344</v>
      </c>
      <c r="S1602" s="10">
        <f t="shared" si="98"/>
        <v>41791.057314814811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si="100"/>
        <v>108.2492</v>
      </c>
      <c r="P1603" s="5">
        <f t="shared" si="101"/>
        <v>48.325535714285714</v>
      </c>
      <c r="Q1603" t="s">
        <v>8324</v>
      </c>
      <c r="R1603" t="s">
        <v>8325</v>
      </c>
      <c r="S1603" s="10">
        <f t="shared" ref="S1603:S1666" si="102">(J1603/86400)+DATE(1970,1,1)</f>
        <v>40638.092974537038</v>
      </c>
      <c r="T1603" s="10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41794.981122685189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41876.186180555553</v>
      </c>
      <c r="T1621" s="10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41950.294837962967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41579.847997685181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40750.340902777782</v>
      </c>
      <c r="T1634" s="10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41521.617361111115</v>
      </c>
      <c r="T1647" s="10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ref="O1666:O1729" si="104">(E1666/D1666)*100</f>
        <v>122.40879999999999</v>
      </c>
      <c r="P1666" s="5">
        <f t="shared" ref="P1666:P1729" si="105">IFERROR(E1666/L1666,"NA")</f>
        <v>34.384494382022467</v>
      </c>
      <c r="Q1666" t="s">
        <v>8324</v>
      </c>
      <c r="R1666" t="s">
        <v>8345</v>
      </c>
      <c r="S1666" s="10">
        <f t="shared" si="102"/>
        <v>40939.761782407411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si="104"/>
        <v>119.45714285714286</v>
      </c>
      <c r="P1667" s="5">
        <f t="shared" si="105"/>
        <v>44.956989247311824</v>
      </c>
      <c r="Q1667" t="s">
        <v>8324</v>
      </c>
      <c r="R1667" t="s">
        <v>8345</v>
      </c>
      <c r="S1667" s="10">
        <f t="shared" ref="S1667:S1730" si="106">(J1667/86400)+DATE(1970,1,1)</f>
        <v>40564.649456018517</v>
      </c>
      <c r="T1667" s="10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40845.149756944447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40313.930543981478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40973.726238425923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5" t="str">
        <f t="shared" si="105"/>
        <v>NA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42795.701481481483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5" t="str">
        <f t="shared" si="105"/>
        <v>NA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42805.032962962963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5" t="str">
        <f t="shared" si="105"/>
        <v>NA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42187.281678240739</v>
      </c>
      <c r="T1705" s="10">
        <f t="shared" si="107"/>
        <v>42247.281678240739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5" t="str">
        <f t="shared" si="105"/>
        <v>NA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5" t="str">
        <f t="shared" si="105"/>
        <v>NA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5" t="str">
        <f t="shared" si="105"/>
        <v>NA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41841.563819444447</v>
      </c>
      <c r="T1711" s="1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42341.591296296298</v>
      </c>
      <c r="T1712" s="1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5" t="str">
        <f t="shared" si="105"/>
        <v>NA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42713.619201388894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42460.981921296298</v>
      </c>
      <c r="T1719" s="1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5" t="str">
        <f t="shared" si="105"/>
        <v>NA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42044.927974537037</v>
      </c>
      <c r="T1729" s="1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ref="O1730:O1793" si="108">(E1730/D1730)*100</f>
        <v>68.400000000000006</v>
      </c>
      <c r="P1730" s="5">
        <f t="shared" ref="P1730:P1793" si="109">IFERROR(E1730/L1730,"NA")</f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si="108"/>
        <v>0</v>
      </c>
      <c r="P1731" s="5" t="str">
        <f t="shared" si="109"/>
        <v>NA</v>
      </c>
      <c r="Q1731" t="s">
        <v>8324</v>
      </c>
      <c r="R1731" t="s">
        <v>8346</v>
      </c>
      <c r="S1731" s="10">
        <f t="shared" ref="S1731:S1794" si="110">(J1731/86400)+DATE(1970,1,1)</f>
        <v>42471.052152777775</v>
      </c>
      <c r="T1731" s="10">
        <f t="shared" ref="T1731:T1794" si="111">(I1731/86400)+DATE(1970,1,1)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5" t="str">
        <f t="shared" si="109"/>
        <v>NA</v>
      </c>
      <c r="Q1732" t="s">
        <v>8324</v>
      </c>
      <c r="R1732" t="s">
        <v>8346</v>
      </c>
      <c r="S1732" s="10">
        <f t="shared" si="110"/>
        <v>42272.087766203702</v>
      </c>
      <c r="T1732" s="10">
        <f t="shared" si="111"/>
        <v>42302.087766203702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5" t="str">
        <f t="shared" si="109"/>
        <v>NA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5" t="str">
        <f t="shared" si="109"/>
        <v>NA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5" t="str">
        <f t="shared" si="109"/>
        <v>NA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</v>
      </c>
      <c r="T1737" s="10">
        <f t="shared" si="111"/>
        <v>42589.81417824074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42175.948981481481</v>
      </c>
      <c r="T1739" s="10">
        <f t="shared" si="111"/>
        <v>42205.948981481481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5" t="str">
        <f t="shared" si="109"/>
        <v>NA</v>
      </c>
      <c r="Q1742" t="s">
        <v>8324</v>
      </c>
      <c r="R1742" t="s">
        <v>8346</v>
      </c>
      <c r="S1742" s="10">
        <f t="shared" si="110"/>
        <v>42171.817384259259</v>
      </c>
      <c r="T1742" s="10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42710.876967592594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42292.435532407406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5" t="str">
        <f t="shared" si="109"/>
        <v>NA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41905.979629629626</v>
      </c>
      <c r="T1773" s="10">
        <f t="shared" si="111"/>
        <v>41935.979629629626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41891.976388888885</v>
      </c>
      <c r="T1777" s="10">
        <f t="shared" si="111"/>
        <v>41936.976388888885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42493.600810185184</v>
      </c>
      <c r="T1782" s="10">
        <f t="shared" si="111"/>
        <v>42553.600810185184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42010.674513888887</v>
      </c>
      <c r="T1792" s="10">
        <f t="shared" si="111"/>
        <v>42040.674513888887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ref="O1794:O1857" si="112">(E1794/D1794)*100</f>
        <v>61.124000000000002</v>
      </c>
      <c r="P1794" s="5">
        <f t="shared" ref="P1794:P1857" si="113">IFERROR(E1794/L1794,"NA")</f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si="112"/>
        <v>1.3333333333333335</v>
      </c>
      <c r="P1795" s="5">
        <f t="shared" si="113"/>
        <v>20</v>
      </c>
      <c r="Q1795" t="s">
        <v>8337</v>
      </c>
      <c r="R1795" t="s">
        <v>8338</v>
      </c>
      <c r="S1795" s="10">
        <f t="shared" ref="S1795:S1858" si="114">(J1795/86400)+DATE(1970,1,1)</f>
        <v>41940.891666666663</v>
      </c>
      <c r="T1795" s="10">
        <f t="shared" ref="T1795:T1858" si="115">(I1795/86400)+DATE(1970,1,1)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42018.071550925924</v>
      </c>
      <c r="T1805" s="10">
        <f t="shared" si="115"/>
        <v>42049.071550925924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5" t="str">
        <f t="shared" si="113"/>
        <v>NA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5" t="str">
        <f t="shared" si="113"/>
        <v>NA</v>
      </c>
      <c r="Q1817" t="s">
        <v>8337</v>
      </c>
      <c r="R1817" t="s">
        <v>8338</v>
      </c>
      <c r="S1817" s="10">
        <f t="shared" si="114"/>
        <v>42172.906678240739</v>
      </c>
      <c r="T1817" s="10">
        <f t="shared" si="115"/>
        <v>42186.906678240739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5" t="str">
        <f t="shared" si="113"/>
        <v>NA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42065.084374999999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41634.797013888892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41626.916284722218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ref="O1858:O1921" si="116">(E1858/D1858)*100</f>
        <v>101.25</v>
      </c>
      <c r="P1858" s="5">
        <f t="shared" ref="P1858:P1921" si="117">IFERROR(E1858/L1858,"NA")</f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si="116"/>
        <v>100</v>
      </c>
      <c r="P1859" s="5">
        <f t="shared" si="117"/>
        <v>136.36363636363637</v>
      </c>
      <c r="Q1859" t="s">
        <v>8324</v>
      </c>
      <c r="R1859" t="s">
        <v>8325</v>
      </c>
      <c r="S1859" s="10">
        <f t="shared" ref="S1859:S1922" si="118">(J1859/86400)+DATE(1970,1,1)</f>
        <v>41864.76866898148</v>
      </c>
      <c r="T1859" s="10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41655.70930555556</v>
      </c>
      <c r="T1862" s="10">
        <f t="shared" si="119"/>
        <v>41676.70930555556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5" t="str">
        <f t="shared" si="117"/>
        <v>NA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42755.492754629631</v>
      </c>
      <c r="T1864" s="1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42680.409108796295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5" t="str">
        <f t="shared" si="117"/>
        <v>NA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5" t="str">
        <f t="shared" si="117"/>
        <v>NA</v>
      </c>
      <c r="Q1878" t="s">
        <v>8332</v>
      </c>
      <c r="R1878" t="s">
        <v>8334</v>
      </c>
      <c r="S1878" s="10">
        <f t="shared" si="118"/>
        <v>41776.284780092596</v>
      </c>
      <c r="T1878" s="10">
        <f t="shared" si="119"/>
        <v>41806.284780092596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5" t="str">
        <f t="shared" si="117"/>
        <v>NA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5" t="str">
        <f t="shared" si="117"/>
        <v>NA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</v>
      </c>
      <c r="T1896" s="10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41680.583402777775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42113.875567129631</v>
      </c>
      <c r="T1921" s="10">
        <f t="shared" si="119"/>
        <v>42143.875567129631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ref="O1922:O1985" si="120">(E1922/D1922)*100</f>
        <v>43.03</v>
      </c>
      <c r="P1922" s="5">
        <f t="shared" ref="P1922:P1985" si="121">IFERROR(E1922/L1922,"NA")</f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si="120"/>
        <v>136.80000000000001</v>
      </c>
      <c r="P1923" s="5">
        <f t="shared" si="121"/>
        <v>54</v>
      </c>
      <c r="Q1923" t="s">
        <v>8324</v>
      </c>
      <c r="R1923" t="s">
        <v>8328</v>
      </c>
      <c r="S1923" s="10">
        <f t="shared" ref="S1923:S1986" si="122">(J1923/86400)+DATE(1970,1,1)</f>
        <v>41074.221562500003</v>
      </c>
      <c r="T1923" s="10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</v>
      </c>
      <c r="T1930" s="10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40911.809872685189</v>
      </c>
      <c r="T1934" s="10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41773.932534722218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42157.251828703702</v>
      </c>
      <c r="T1947" s="10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41689.150011574078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41800.423043981486</v>
      </c>
      <c r="T1951" s="10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41179.098530092597</v>
      </c>
      <c r="T1959" s="10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41871.845601851848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5" t="str">
        <f t="shared" si="121"/>
        <v>NA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ref="O1986:O2049" si="124">(E1986/D1986)*100</f>
        <v>21.146666666666665</v>
      </c>
      <c r="P1986" s="5">
        <f t="shared" ref="P1986:P2049" si="125">IFERROR(E1986/L1986,"NA")</f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si="124"/>
        <v>3.1875</v>
      </c>
      <c r="P1987" s="5">
        <f t="shared" si="125"/>
        <v>12.75</v>
      </c>
      <c r="Q1987" t="s">
        <v>8337</v>
      </c>
      <c r="R1987" t="s">
        <v>8349</v>
      </c>
      <c r="S1987" s="10">
        <f t="shared" ref="S1987:S2050" si="126">(J1987/86400)+DATE(1970,1,1)</f>
        <v>42555.698738425926</v>
      </c>
      <c r="T1987" s="10">
        <f t="shared" ref="T1987:T2050" si="127">(I1987/86400)+DATE(1970,1,1)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42413.433831018519</v>
      </c>
      <c r="T1988" s="1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5" t="str">
        <f t="shared" si="125"/>
        <v>NA</v>
      </c>
      <c r="Q1995" t="s">
        <v>8337</v>
      </c>
      <c r="R1995" t="s">
        <v>8349</v>
      </c>
      <c r="S1995" s="10">
        <f t="shared" si="126"/>
        <v>42329.588391203702</v>
      </c>
      <c r="T1995" s="10">
        <f t="shared" si="127"/>
        <v>42359.588391203702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5" t="str">
        <f t="shared" si="125"/>
        <v>NA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5" t="str">
        <f t="shared" si="125"/>
        <v>NA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5" t="str">
        <f t="shared" si="125"/>
        <v>NA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41312.880775462967</v>
      </c>
      <c r="T2018" s="10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41737.097500000003</v>
      </c>
      <c r="T2022" s="10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42048.813877314809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41738.864803240736</v>
      </c>
      <c r="T2038" s="10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41578.927118055552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41069.088506944448</v>
      </c>
      <c r="T2047" s="10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ref="O2050:O2113" si="128">(E2050/D2050)*100</f>
        <v>148.33229411764705</v>
      </c>
      <c r="P2050" s="5">
        <f t="shared" ref="P2050:P2113" si="129">IFERROR(E2050/L2050,"NA")</f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si="128"/>
        <v>120.19070000000001</v>
      </c>
      <c r="P2051" s="5">
        <f t="shared" si="129"/>
        <v>80.991037735849048</v>
      </c>
      <c r="Q2051" t="s">
        <v>8318</v>
      </c>
      <c r="R2051" t="s">
        <v>8348</v>
      </c>
      <c r="S2051" s="10">
        <f t="shared" ref="S2051:S2114" si="130">(J2051/86400)+DATE(1970,1,1)</f>
        <v>41575.527349537035</v>
      </c>
      <c r="T2051" s="10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40395.714722222227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41299.381423611107</v>
      </c>
      <c r="T2092" s="10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40555.322662037041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40758.733483796299</v>
      </c>
      <c r="T2097" s="10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40818.584895833337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ref="O2114:O2177" si="132">(E2114/D2114)*100</f>
        <v>100</v>
      </c>
      <c r="P2114" s="5">
        <f t="shared" ref="P2114:P2177" si="133">IFERROR(E2114/L2114,"NA")</f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si="132"/>
        <v>104.85714285714285</v>
      </c>
      <c r="P2115" s="5">
        <f t="shared" si="133"/>
        <v>68.598130841121488</v>
      </c>
      <c r="Q2115" t="s">
        <v>8324</v>
      </c>
      <c r="R2115" t="s">
        <v>8328</v>
      </c>
      <c r="S2115" s="10">
        <f t="shared" ref="S2115:S2178" si="134">(J2115/86400)+DATE(1970,1,1)</f>
        <v>41870.86546296296</v>
      </c>
      <c r="T2115" s="10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40464.028182870374</v>
      </c>
      <c r="T2126" s="1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42045.505358796298</v>
      </c>
      <c r="T2129" s="1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41156.96334490741</v>
      </c>
      <c r="T2137" s="10">
        <f t="shared" si="135"/>
        <v>41186.96334490741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5" t="str">
        <f t="shared" si="133"/>
        <v>NA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5" t="str">
        <f t="shared" si="133"/>
        <v>NA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42520.847384259258</v>
      </c>
      <c r="T2153" s="10">
        <f t="shared" si="135"/>
        <v>42550.847384259258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40710.731180555558</v>
      </c>
      <c r="T2161" s="10">
        <f t="shared" si="135"/>
        <v>40740.731180555558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42240.852534722224</v>
      </c>
      <c r="T2163" s="10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42082.580092592594</v>
      </c>
      <c r="T2174" s="10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ref="O2178:O2241" si="136">(E2178/D2178)*100</f>
        <v>126.02</v>
      </c>
      <c r="P2178" s="5">
        <f t="shared" ref="P2178:P2241" si="137">IFERROR(E2178/L2178,"NA")</f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si="136"/>
        <v>100.12</v>
      </c>
      <c r="P2179" s="5">
        <f t="shared" si="137"/>
        <v>65.868421052631575</v>
      </c>
      <c r="Q2179" t="s">
        <v>8324</v>
      </c>
      <c r="R2179" t="s">
        <v>8325</v>
      </c>
      <c r="S2179" s="10">
        <f t="shared" ref="S2179:S2242" si="138">(J2179/86400)+DATE(1970,1,1)</f>
        <v>42502.250775462962</v>
      </c>
      <c r="T2179" s="10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42745.365474537037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41319.349988425922</v>
      </c>
      <c r="T2187" s="10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41276.846817129626</v>
      </c>
      <c r="T2203" s="10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41031.821631944447</v>
      </c>
      <c r="T2207" s="10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</v>
      </c>
      <c r="T2218" s="10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42331.378923611112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ref="O2242:O2305" si="140">(E2242/D2242)*100</f>
        <v>270.68</v>
      </c>
      <c r="P2242" s="5">
        <f t="shared" ref="P2242:P2305" si="141">IFERROR(E2242/L2242,"NA")</f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si="140"/>
        <v>806.4</v>
      </c>
      <c r="P2243" s="5">
        <f t="shared" si="141"/>
        <v>49.472392638036808</v>
      </c>
      <c r="Q2243" t="s">
        <v>8332</v>
      </c>
      <c r="R2243" t="s">
        <v>8350</v>
      </c>
      <c r="S2243" s="10">
        <f t="shared" ref="S2243:S2306" si="142">(J2243/86400)+DATE(1970,1,1)</f>
        <v>42766.827546296292</v>
      </c>
      <c r="T2243" s="10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41336.703298611115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42776.082349537042</v>
      </c>
      <c r="T2270" s="10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42315.699490740742</v>
      </c>
      <c r="T2274" s="10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41965.616655092592</v>
      </c>
      <c r="T2277" s="10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42338.709108796298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42020.806701388894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41059.185682870375</v>
      </c>
      <c r="T2287" s="10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ref="O2306:O2369" si="144">(E2306/D2306)*100</f>
        <v>100.70033333333335</v>
      </c>
      <c r="P2306" s="5">
        <f t="shared" ref="P2306:P2369" si="145">IFERROR(E2306/L2306,"NA")</f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si="144"/>
        <v>101.22777777777779</v>
      </c>
      <c r="P2307" s="5">
        <f t="shared" si="145"/>
        <v>109.10778443113773</v>
      </c>
      <c r="Q2307" t="s">
        <v>8324</v>
      </c>
      <c r="R2307" t="s">
        <v>8328</v>
      </c>
      <c r="S2307" s="10">
        <f t="shared" ref="S2307:S2370" si="146">(J2307/86400)+DATE(1970,1,1)</f>
        <v>41834.695277777777</v>
      </c>
      <c r="T2307" s="10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41004.802465277782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42804.895474537036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42807.755173611113</v>
      </c>
      <c r="T2325" s="10">
        <f t="shared" si="147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41842.917129629626</v>
      </c>
      <c r="T2329" s="10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42139.781678240739</v>
      </c>
      <c r="T2330" s="10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41789.89680555556</v>
      </c>
      <c r="T2340" s="10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5" t="str">
        <f t="shared" si="145"/>
        <v>NA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5" t="str">
        <f t="shared" si="145"/>
        <v>NA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5" t="str">
        <f t="shared" si="145"/>
        <v>NA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42577.607361111106</v>
      </c>
      <c r="T2349" s="10">
        <f t="shared" si="147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5" t="str">
        <f t="shared" si="145"/>
        <v>NA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5" t="str">
        <f t="shared" si="145"/>
        <v>NA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5" t="str">
        <f t="shared" si="145"/>
        <v>NA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5" t="str">
        <f t="shared" si="145"/>
        <v>NA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42096.918240740742</v>
      </c>
      <c r="T2357" s="10">
        <f t="shared" si="147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5" t="str">
        <f t="shared" si="145"/>
        <v>NA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5" t="str">
        <f t="shared" si="145"/>
        <v>NA</v>
      </c>
      <c r="Q2359" t="s">
        <v>8318</v>
      </c>
      <c r="R2359" t="s">
        <v>8319</v>
      </c>
      <c r="S2359" s="10">
        <f t="shared" si="146"/>
        <v>42264.620115740741</v>
      </c>
      <c r="T2359" s="10">
        <f t="shared" si="147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5" t="str">
        <f t="shared" si="145"/>
        <v>NA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5" t="str">
        <f t="shared" si="145"/>
        <v>NA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5" t="str">
        <f t="shared" si="145"/>
        <v>NA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5" t="str">
        <f t="shared" si="145"/>
        <v>NA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5" t="str">
        <f t="shared" si="145"/>
        <v>NA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ref="O2370:O2433" si="148">(E2370/D2370)*100</f>
        <v>0.25</v>
      </c>
      <c r="P2370" s="5">
        <f t="shared" ref="P2370:P2433" si="149">IFERROR(E2370/L2370,"NA")</f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si="148"/>
        <v>0</v>
      </c>
      <c r="P2371" s="5" t="str">
        <f t="shared" si="149"/>
        <v>NA</v>
      </c>
      <c r="Q2371" t="s">
        <v>8318</v>
      </c>
      <c r="R2371" t="s">
        <v>8319</v>
      </c>
      <c r="S2371" s="10">
        <f t="shared" ref="S2371:S2434" si="150">(J2371/86400)+DATE(1970,1,1)</f>
        <v>42380.812627314815</v>
      </c>
      <c r="T2371" s="10">
        <f t="shared" ref="T2371:T2434" si="151"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5" t="str">
        <f t="shared" si="149"/>
        <v>NA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42215.662314814814</v>
      </c>
      <c r="T2375" s="10">
        <f t="shared" si="151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42017.843287037038</v>
      </c>
      <c r="T2376" s="10">
        <f t="shared" si="151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5" t="str">
        <f t="shared" si="149"/>
        <v>NA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5" t="str">
        <f t="shared" si="149"/>
        <v>NA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5" t="str">
        <f t="shared" si="149"/>
        <v>NA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5" t="str">
        <f t="shared" si="149"/>
        <v>NA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5" t="str">
        <f t="shared" si="149"/>
        <v>NA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5" t="str">
        <f t="shared" si="149"/>
        <v>NA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5" t="str">
        <f t="shared" si="149"/>
        <v>NA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5" t="str">
        <f t="shared" si="149"/>
        <v>NA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5" t="str">
        <f t="shared" si="149"/>
        <v>NA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5" t="str">
        <f t="shared" si="149"/>
        <v>NA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5" t="str">
        <f t="shared" si="149"/>
        <v>NA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5" t="str">
        <f t="shared" si="149"/>
        <v>NA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42399.882615740746</v>
      </c>
      <c r="T2405" s="1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5" t="str">
        <f t="shared" si="149"/>
        <v>NA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5" t="str">
        <f t="shared" si="149"/>
        <v>NA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5" t="str">
        <f t="shared" si="149"/>
        <v>NA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5" t="str">
        <f t="shared" si="149"/>
        <v>NA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5" t="str">
        <f t="shared" si="149"/>
        <v>NA</v>
      </c>
      <c r="Q2421" t="s">
        <v>8335</v>
      </c>
      <c r="R2421" t="s">
        <v>8336</v>
      </c>
      <c r="S2421" s="10">
        <f t="shared" si="150"/>
        <v>41993.738298611112</v>
      </c>
      <c r="T2421" s="10">
        <f t="shared" si="151"/>
        <v>42053.738298611112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5" t="str">
        <f t="shared" si="149"/>
        <v>NA</v>
      </c>
      <c r="Q2428" t="s">
        <v>8335</v>
      </c>
      <c r="R2428" t="s">
        <v>8336</v>
      </c>
      <c r="S2428" s="10">
        <f t="shared" si="150"/>
        <v>42164.170046296298</v>
      </c>
      <c r="T2428" s="10">
        <f t="shared" si="151"/>
        <v>42224.170046296298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42412.318668981483</v>
      </c>
      <c r="T2429" s="1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ref="O2434:O2497" si="152">(E2434/D2434)*100</f>
        <v>1.4285714285714287E-2</v>
      </c>
      <c r="P2434" s="5">
        <f t="shared" ref="P2434:P2497" si="153">IFERROR(E2434/L2434,"NA")</f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si="152"/>
        <v>0</v>
      </c>
      <c r="P2435" s="5" t="str">
        <f t="shared" si="153"/>
        <v>NA</v>
      </c>
      <c r="Q2435" t="s">
        <v>8335</v>
      </c>
      <c r="R2435" t="s">
        <v>8336</v>
      </c>
      <c r="S2435" s="10">
        <f t="shared" ref="S2435:S2498" si="154">(J2435/86400)+DATE(1970,1,1)</f>
        <v>42397.89980324074</v>
      </c>
      <c r="T2435" s="10">
        <f t="shared" ref="T2435:T2498" si="155">(I2435/86400)+DATE(1970,1,1)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42180.186041666668</v>
      </c>
      <c r="T2436" s="10">
        <f t="shared" si="155"/>
        <v>42220.186041666668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42252.277615740742</v>
      </c>
      <c r="T2437" s="10">
        <f t="shared" si="155"/>
        <v>42282.277615740742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5" t="str">
        <f t="shared" si="153"/>
        <v>NA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5" t="str">
        <f t="shared" si="153"/>
        <v>NA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42383.899456018524</v>
      </c>
      <c r="T2442" s="10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42052.666990740741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42770.201481481483</v>
      </c>
      <c r="T2456" s="10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41174.154178240744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40310.287673611107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41023.227731481486</v>
      </c>
      <c r="T2492" s="10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41022.645185185189</v>
      </c>
      <c r="T2496" s="10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ref="O2498:O2561" si="156">(E2498/D2498)*100</f>
        <v>100</v>
      </c>
      <c r="P2498" s="5">
        <f t="shared" ref="P2498:P2561" si="157">IFERROR(E2498/L2498,"NA")</f>
        <v>600</v>
      </c>
      <c r="Q2498" t="s">
        <v>8324</v>
      </c>
      <c r="R2498" t="s">
        <v>8328</v>
      </c>
      <c r="S2498" s="10">
        <f t="shared" si="154"/>
        <v>41327.996435185181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si="156"/>
        <v>112.7715</v>
      </c>
      <c r="P2499" s="5">
        <f t="shared" si="157"/>
        <v>80.551071428571419</v>
      </c>
      <c r="Q2499" t="s">
        <v>8324</v>
      </c>
      <c r="R2499" t="s">
        <v>8328</v>
      </c>
      <c r="S2499" s="10">
        <f t="shared" ref="S2499:S2562" si="158">(J2499/86400)+DATE(1970,1,1)</f>
        <v>40730.878912037035</v>
      </c>
      <c r="T2499" s="10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41226.648576388892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41053.772858796292</v>
      </c>
      <c r="T2502" s="10">
        <f t="shared" si="159"/>
        <v>41083.772858796292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42244.776666666672</v>
      </c>
      <c r="T2503" s="10">
        <f t="shared" si="159"/>
        <v>42274.776666666672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5" t="str">
        <f t="shared" si="157"/>
        <v>NA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5" t="str">
        <f t="shared" si="157"/>
        <v>NA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5" t="str">
        <f t="shared" si="157"/>
        <v>NA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5" t="str">
        <f t="shared" si="157"/>
        <v>NA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5" t="str">
        <f t="shared" si="157"/>
        <v>NA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42078.997361111113</v>
      </c>
      <c r="T2512" s="10">
        <f t="shared" si="159"/>
        <v>42138.997361111113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5" t="str">
        <f t="shared" si="157"/>
        <v>NA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5" t="str">
        <f t="shared" si="157"/>
        <v>NA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5" t="str">
        <f t="shared" si="157"/>
        <v>NA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5" t="str">
        <f t="shared" si="157"/>
        <v>NA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5" t="str">
        <f t="shared" si="157"/>
        <v>NA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5" t="str">
        <f t="shared" si="157"/>
        <v>NA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41058.844571759255</v>
      </c>
      <c r="T2527" s="10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40127.700370370367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41483.449282407411</v>
      </c>
      <c r="T2543" s="10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42027.138171296298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41524.858553240745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42618.625428240739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41113.199155092589</v>
      </c>
      <c r="T2555" s="10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42093.860023148147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ref="O2562:O2625" si="160">(E2562/D2562)*100</f>
        <v>100.1</v>
      </c>
      <c r="P2562" s="5">
        <f t="shared" ref="P2562:P2625" si="161">IFERROR(E2562/L2562,"NA")</f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si="160"/>
        <v>0</v>
      </c>
      <c r="P2563" s="5" t="str">
        <f t="shared" si="161"/>
        <v>NA</v>
      </c>
      <c r="Q2563" t="s">
        <v>8335</v>
      </c>
      <c r="R2563" t="s">
        <v>8336</v>
      </c>
      <c r="S2563" s="10">
        <f t="shared" ref="S2563:S2626" si="162">(J2563/86400)+DATE(1970,1,1)</f>
        <v>42260.528807870374</v>
      </c>
      <c r="T2563" s="10">
        <f t="shared" ref="T2563:T2626" si="163"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5" t="str">
        <f t="shared" si="161"/>
        <v>NA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5" t="str">
        <f t="shared" si="161"/>
        <v>NA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5" t="str">
        <f t="shared" si="161"/>
        <v>NA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5" t="str">
        <f t="shared" si="161"/>
        <v>NA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5" t="str">
        <f t="shared" si="161"/>
        <v>NA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5" t="str">
        <f t="shared" si="161"/>
        <v>NA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5" t="str">
        <f t="shared" si="161"/>
        <v>NA</v>
      </c>
      <c r="Q2577" t="s">
        <v>8335</v>
      </c>
      <c r="R2577" t="s">
        <v>8336</v>
      </c>
      <c r="S2577" s="10">
        <f t="shared" si="162"/>
        <v>41986.108726851853</v>
      </c>
      <c r="T2577" s="10">
        <f t="shared" si="163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5" t="str">
        <f t="shared" si="161"/>
        <v>NA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5" t="str">
        <f t="shared" si="161"/>
        <v>NA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5" t="str">
        <f t="shared" si="161"/>
        <v>NA</v>
      </c>
      <c r="Q2580" t="s">
        <v>8335</v>
      </c>
      <c r="R2580" t="s">
        <v>8336</v>
      </c>
      <c r="S2580" s="10">
        <f t="shared" si="162"/>
        <v>42238.022905092592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5" t="str">
        <f t="shared" si="161"/>
        <v>NA</v>
      </c>
      <c r="Q2586" t="s">
        <v>8335</v>
      </c>
      <c r="R2586" t="s">
        <v>8336</v>
      </c>
      <c r="S2586" s="10">
        <f t="shared" si="162"/>
        <v>42140.173252314809</v>
      </c>
      <c r="T2586" s="10">
        <f t="shared" si="163"/>
        <v>42170.173252314809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5" t="str">
        <f t="shared" si="161"/>
        <v>NA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5" t="str">
        <f t="shared" si="161"/>
        <v>NA</v>
      </c>
      <c r="Q2595" t="s">
        <v>8335</v>
      </c>
      <c r="R2595" t="s">
        <v>8336</v>
      </c>
      <c r="S2595" s="10">
        <f t="shared" si="162"/>
        <v>42089.845208333332</v>
      </c>
      <c r="T2595" s="10">
        <f t="shared" si="163"/>
        <v>42119.845208333332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41150.902187500003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41726.712754629625</v>
      </c>
      <c r="T2608" s="10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42115.747546296298</v>
      </c>
      <c r="T2623" s="10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ref="O2626:O2689" si="164">(E2626/D2626)*100</f>
        <v>1379.4206249999997</v>
      </c>
      <c r="P2626" s="5">
        <f t="shared" ref="P2626:P2689" si="165">IFERROR(E2626/L2626,"NA")</f>
        <v>31.820544982698959</v>
      </c>
      <c r="Q2626" t="s">
        <v>8318</v>
      </c>
      <c r="R2626" t="s">
        <v>8354</v>
      </c>
      <c r="S2626" s="10">
        <f t="shared" si="162"/>
        <v>41144.421550925923</v>
      </c>
      <c r="T2626" s="10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si="164"/>
        <v>956</v>
      </c>
      <c r="P2627" s="5">
        <f t="shared" si="165"/>
        <v>27.576923076923077</v>
      </c>
      <c r="Q2627" t="s">
        <v>8318</v>
      </c>
      <c r="R2627" t="s">
        <v>8354</v>
      </c>
      <c r="S2627" s="10">
        <f t="shared" ref="S2627:S2690" si="166">(J2627/86400)+DATE(1970,1,1)</f>
        <v>42658.810277777782</v>
      </c>
      <c r="T2627" s="10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42612.656493055554</v>
      </c>
      <c r="T2636" s="10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5" t="str">
        <f t="shared" si="165"/>
        <v>NA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42689.582349537042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42327.805659722224</v>
      </c>
      <c r="T2653" s="10">
        <f t="shared" si="167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42055.600995370369</v>
      </c>
      <c r="T2656" s="1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42767.688518518524</v>
      </c>
      <c r="T2658" s="1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42551.884189814809</v>
      </c>
      <c r="T2660" s="10">
        <f t="shared" si="167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42082.069560185184</v>
      </c>
      <c r="T2661" s="10">
        <f t="shared" si="167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42275.58871527778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42319.035833333328</v>
      </c>
      <c r="T2671" s="10">
        <f t="shared" si="167"/>
        <v>42379.035833333328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41962.749027777776</v>
      </c>
      <c r="T2673" s="1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41793.029432870375</v>
      </c>
      <c r="T2679" s="10">
        <f t="shared" si="167"/>
        <v>41823.029432870375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41820.914641203708</v>
      </c>
      <c r="T2686" s="10">
        <f t="shared" si="167"/>
        <v>41860.914641203708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42121.654282407406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5" t="str">
        <f t="shared" si="165"/>
        <v>NA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5" t="str">
        <f t="shared" si="165"/>
        <v>NA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ref="O2690:O2753" si="168">(E2690/D2690)*100</f>
        <v>0.14799999999999999</v>
      </c>
      <c r="P2690" s="5">
        <f t="shared" ref="P2690:P2753" si="169">IFERROR(E2690/L2690,"NA")</f>
        <v>5.2857142857142856</v>
      </c>
      <c r="Q2690" t="s">
        <v>8335</v>
      </c>
      <c r="R2690" t="s">
        <v>8336</v>
      </c>
      <c r="S2690" s="10">
        <f t="shared" si="166"/>
        <v>42028.11886574074</v>
      </c>
      <c r="T2690" s="1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si="168"/>
        <v>2.8571428571428571E-3</v>
      </c>
      <c r="P2691" s="5">
        <f t="shared" si="169"/>
        <v>1</v>
      </c>
      <c r="Q2691" t="s">
        <v>8335</v>
      </c>
      <c r="R2691" t="s">
        <v>8336</v>
      </c>
      <c r="S2691" s="10">
        <f t="shared" ref="S2691:S2754" si="170">(J2691/86400)+DATE(1970,1,1)</f>
        <v>42551.961689814816</v>
      </c>
      <c r="T2691" s="10">
        <f t="shared" ref="T2691:T2754" si="171">(I2691/86400)+DATE(1970,1,1)</f>
        <v>42581.961689814816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5" t="str">
        <f t="shared" si="169"/>
        <v>NA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41870.874675925923</v>
      </c>
      <c r="T2702" s="10">
        <f t="shared" si="171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41780.745254629626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41934.914918981478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42655.465891203705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5" t="str">
        <f t="shared" si="169"/>
        <v>NA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41044.648113425923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5" t="str">
        <f t="shared" si="169"/>
        <v>NA</v>
      </c>
      <c r="Q2752" t="s">
        <v>8321</v>
      </c>
      <c r="R2752" t="s">
        <v>8357</v>
      </c>
      <c r="S2752" s="10">
        <f t="shared" si="170"/>
        <v>41078.899826388893</v>
      </c>
      <c r="T2752" s="1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5" t="str">
        <f t="shared" si="169"/>
        <v>NA</v>
      </c>
      <c r="Q2753" t="s">
        <v>8321</v>
      </c>
      <c r="R2753" t="s">
        <v>8357</v>
      </c>
      <c r="S2753" s="10">
        <f t="shared" si="170"/>
        <v>41747.887060185181</v>
      </c>
      <c r="T2753" s="10">
        <f t="shared" si="171"/>
        <v>41807.887060185181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ref="O2754:O2817" si="172">(E2754/D2754)*100</f>
        <v>11.458333333333332</v>
      </c>
      <c r="P2754" s="5">
        <f t="shared" ref="P2754:P2817" si="173">IFERROR(E2754/L2754,"NA")</f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si="172"/>
        <v>19</v>
      </c>
      <c r="P2755" s="5">
        <f t="shared" si="173"/>
        <v>47.5</v>
      </c>
      <c r="Q2755" t="s">
        <v>8321</v>
      </c>
      <c r="R2755" t="s">
        <v>8357</v>
      </c>
      <c r="S2755" s="10">
        <f t="shared" ref="S2755:S2818" si="174">(J2755/86400)+DATE(1970,1,1)</f>
        <v>41117.900729166664</v>
      </c>
      <c r="T2755" s="10">
        <f t="shared" ref="T2755:T2818" si="175">(I2755/86400)+DATE(1970,1,1)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5" t="str">
        <f t="shared" si="173"/>
        <v>NA</v>
      </c>
      <c r="Q2756" t="s">
        <v>8321</v>
      </c>
      <c r="R2756" t="s">
        <v>8357</v>
      </c>
      <c r="S2756" s="10">
        <f t="shared" si="174"/>
        <v>41863.636006944442</v>
      </c>
      <c r="T2756" s="10">
        <f t="shared" si="175"/>
        <v>41893.636006944442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41620.900474537033</v>
      </c>
      <c r="T2758" s="10">
        <f t="shared" si="175"/>
        <v>41650.900474537033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5" t="str">
        <f t="shared" si="173"/>
        <v>NA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5" t="str">
        <f t="shared" si="173"/>
        <v>NA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40736.668032407411</v>
      </c>
      <c r="T2768" s="10">
        <f t="shared" si="175"/>
        <v>40766.668032407411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41745.826273148152</v>
      </c>
      <c r="T2771" s="10">
        <f t="shared" si="175"/>
        <v>41795.826273148152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5" t="str">
        <f t="shared" si="173"/>
        <v>NA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5" t="str">
        <f t="shared" si="173"/>
        <v>NA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5" t="str">
        <f t="shared" si="173"/>
        <v>NA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42550.701886574076</v>
      </c>
      <c r="T2790" s="10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ref="O2818:O2881" si="176">(E2818/D2818)*100</f>
        <v>141.56666666666666</v>
      </c>
      <c r="P2818" s="5">
        <f t="shared" ref="P2818:P2881" si="177">IFERROR(E2818/L2818,"NA")</f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si="176"/>
        <v>130</v>
      </c>
      <c r="P2819" s="5">
        <f t="shared" si="177"/>
        <v>23.636363636363637</v>
      </c>
      <c r="Q2819" t="s">
        <v>8316</v>
      </c>
      <c r="R2819" t="s">
        <v>8317</v>
      </c>
      <c r="S2819" s="10">
        <f t="shared" ref="S2819:S2882" si="178">(J2819/86400)+DATE(1970,1,1)</f>
        <v>42023.634976851856</v>
      </c>
      <c r="T2819" s="10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42291.739548611113</v>
      </c>
      <c r="T2843" s="10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5" t="str">
        <f t="shared" si="177"/>
        <v>NA</v>
      </c>
      <c r="Q2844" t="s">
        <v>8316</v>
      </c>
      <c r="R2844" t="s">
        <v>8317</v>
      </c>
      <c r="S2844" s="10">
        <f t="shared" si="178"/>
        <v>41784.95248842593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5" t="str">
        <f t="shared" si="177"/>
        <v>NA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5" t="str">
        <f t="shared" si="177"/>
        <v>NA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5" t="str">
        <f t="shared" si="177"/>
        <v>NA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5" t="str">
        <f t="shared" si="177"/>
        <v>NA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5" t="str">
        <f t="shared" si="177"/>
        <v>NA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5" t="str">
        <f t="shared" si="177"/>
        <v>NA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42480.80064814815</v>
      </c>
      <c r="T2862" s="10">
        <f t="shared" si="179"/>
        <v>42540.80064814815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5" t="str">
        <f t="shared" si="177"/>
        <v>NA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5" t="str">
        <f t="shared" si="177"/>
        <v>NA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5" t="str">
        <f t="shared" si="177"/>
        <v>NA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42672.955138888894</v>
      </c>
      <c r="T2879" s="1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ref="O2882:O2945" si="180">(E2882/D2882)*100</f>
        <v>23.333333333333332</v>
      </c>
      <c r="P2882" s="5">
        <f t="shared" ref="P2882:P2945" si="181">IFERROR(E2882/L2882,"NA")</f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si="180"/>
        <v>0</v>
      </c>
      <c r="P2883" s="5" t="str">
        <f t="shared" si="181"/>
        <v>NA</v>
      </c>
      <c r="Q2883" t="s">
        <v>8316</v>
      </c>
      <c r="R2883" t="s">
        <v>8317</v>
      </c>
      <c r="S2883" s="10">
        <f t="shared" ref="S2883:S2946" si="182">(J2883/86400)+DATE(1970,1,1)</f>
        <v>41916.597638888888</v>
      </c>
      <c r="T2883" s="10">
        <f t="shared" ref="T2883:T2946" si="183">(I2883/86400)+DATE(1970,1,1)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5" t="str">
        <f t="shared" si="181"/>
        <v>NA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5" t="str">
        <f t="shared" si="181"/>
        <v>NA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5" t="str">
        <f t="shared" si="181"/>
        <v>NA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42444.877743055556</v>
      </c>
      <c r="T2909" s="10">
        <f t="shared" si="183"/>
        <v>42504.877743055556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42499.73170138889</v>
      </c>
      <c r="T2910" s="10">
        <f t="shared" si="183"/>
        <v>42529.73170138889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41863.584120370375</v>
      </c>
      <c r="T2927" s="10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5" t="str">
        <f t="shared" si="181"/>
        <v>NA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ref="O2946:O3009" si="184">(E2946/D2946)*100</f>
        <v>1</v>
      </c>
      <c r="P2946" s="5">
        <f t="shared" ref="P2946:P3009" si="185">IFERROR(E2946/L2946,"NA")</f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si="184"/>
        <v>0</v>
      </c>
      <c r="P2947" s="5" t="str">
        <f t="shared" si="185"/>
        <v>NA</v>
      </c>
      <c r="Q2947" t="s">
        <v>8316</v>
      </c>
      <c r="R2947" t="s">
        <v>8356</v>
      </c>
      <c r="S2947" s="10">
        <f t="shared" ref="S2947:S3010" si="186">(J2947/86400)+DATE(1970,1,1)</f>
        <v>42118.139583333337</v>
      </c>
      <c r="T2947" s="10">
        <f t="shared" ref="T2947:T3010" si="187">(I2947/86400)+DATE(1970,1,1)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5" t="str">
        <f t="shared" si="185"/>
        <v>NA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5" t="str">
        <f t="shared" si="185"/>
        <v>NA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5" t="str">
        <f t="shared" si="185"/>
        <v>NA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5" t="str">
        <f t="shared" si="185"/>
        <v>NA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5" t="str">
        <f t="shared" si="185"/>
        <v>NA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42654.973703703705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42090.912499999999</v>
      </c>
      <c r="T2998" s="10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41957.756840277776</v>
      </c>
      <c r="T3008" s="10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ref="O3010:O3073" si="188">(E3010/D3010)*100</f>
        <v>101.16666666666667</v>
      </c>
      <c r="P3010" s="5">
        <f t="shared" ref="P3010:P3073" si="189">IFERROR(E3010/L3010,"NA")</f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si="188"/>
        <v>119.756</v>
      </c>
      <c r="P3011" s="5">
        <f t="shared" si="189"/>
        <v>233.8984375</v>
      </c>
      <c r="Q3011" t="s">
        <v>8316</v>
      </c>
      <c r="R3011" t="s">
        <v>8356</v>
      </c>
      <c r="S3011" s="10">
        <f t="shared" ref="S3011:S3074" si="190">(J3011/86400)+DATE(1970,1,1)</f>
        <v>41939.569907407407</v>
      </c>
      <c r="T3011" s="10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41920.123611111107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42163.298333333332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42121.675763888888</v>
      </c>
      <c r="T3025" s="10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41975.901180555556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42744.416030092594</v>
      </c>
      <c r="T3053" s="10">
        <f t="shared" si="191"/>
        <v>42774.416030092594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5" t="str">
        <f t="shared" si="189"/>
        <v>NA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5" t="str">
        <f t="shared" si="189"/>
        <v>NA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5" t="str">
        <f t="shared" si="189"/>
        <v>NA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5" t="str">
        <f t="shared" si="189"/>
        <v>NA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42630.922893518524</v>
      </c>
      <c r="T3065" s="10">
        <f t="shared" si="191"/>
        <v>42665.922893518524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ref="O3074:O3137" si="192">(E3074/D3074)*100</f>
        <v>1.6666666666666666E-2</v>
      </c>
      <c r="P3074" s="5">
        <f t="shared" ref="P3074:P3137" si="193">IFERROR(E3074/L3074,"NA")</f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si="192"/>
        <v>2.3035714285714284E-2</v>
      </c>
      <c r="P3075" s="5">
        <f t="shared" si="193"/>
        <v>92.142857142857139</v>
      </c>
      <c r="Q3075" t="s">
        <v>8316</v>
      </c>
      <c r="R3075" t="s">
        <v>8356</v>
      </c>
      <c r="S3075" s="10">
        <f t="shared" ref="S3075:S3138" si="194">(J3075/86400)+DATE(1970,1,1)</f>
        <v>42111.684027777781</v>
      </c>
      <c r="T3075" s="10">
        <f t="shared" ref="T3075:T3138" si="195">(I3075/86400)+DATE(1970,1,1)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42409.571284722224</v>
      </c>
      <c r="T3076" s="10">
        <f t="shared" si="195"/>
        <v>42439.571284722224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42551.102314814816</v>
      </c>
      <c r="T3077" s="10">
        <f t="shared" si="195"/>
        <v>42601.102314814816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5" t="str">
        <f t="shared" si="193"/>
        <v>NA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42246.883784722224</v>
      </c>
      <c r="T3087" s="10">
        <f t="shared" si="195"/>
        <v>42276.883784722224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41760.909039351856</v>
      </c>
      <c r="T3095" s="10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42241.429120370369</v>
      </c>
      <c r="T3108" s="10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42128.814247685186</v>
      </c>
      <c r="T3109" s="10">
        <f t="shared" si="195"/>
        <v>42135.814247685186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41885.595138888893</v>
      </c>
      <c r="T3113" s="10">
        <f t="shared" si="195"/>
        <v>41916.595138888893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5" t="str">
        <f t="shared" si="193"/>
        <v>NA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42509.374537037038</v>
      </c>
      <c r="T3119" s="1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42435.942083333328</v>
      </c>
      <c r="T3122" s="1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5" t="str">
        <f t="shared" si="193"/>
        <v>NA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42427.018078703702</v>
      </c>
      <c r="T3128" s="1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5" t="str">
        <f t="shared" si="193"/>
        <v>NA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42800.720127314809</v>
      </c>
      <c r="T3136" s="1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ref="O3138:O3201" si="196">(E3138/D3138)*100</f>
        <v>127.8</v>
      </c>
      <c r="P3138" s="5">
        <f t="shared" ref="P3138:P3201" si="197">IFERROR(E3138/L3138,"NA")</f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si="196"/>
        <v>3.3333333333333335</v>
      </c>
      <c r="P3139" s="5">
        <f t="shared" si="197"/>
        <v>50</v>
      </c>
      <c r="Q3139" t="s">
        <v>8316</v>
      </c>
      <c r="R3139" t="s">
        <v>8317</v>
      </c>
      <c r="S3139" s="10">
        <f t="shared" ref="S3139:S3202" si="198">(J3139/86400)+DATE(1970,1,1)</f>
        <v>42807.885057870371</v>
      </c>
      <c r="T3139" s="10">
        <f t="shared" ref="T3139:T3202" si="199"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5" t="str">
        <f t="shared" si="197"/>
        <v>NA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5" t="str">
        <f t="shared" si="197"/>
        <v>NA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5" t="str">
        <f t="shared" si="197"/>
        <v>NA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41447.839722222227</v>
      </c>
      <c r="T3160" s="10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41766.805729166663</v>
      </c>
      <c r="T3166" s="10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41878.878379629634</v>
      </c>
      <c r="T3175" s="10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5" t="str">
        <f t="shared" si="197"/>
        <v>NA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5" t="str">
        <f t="shared" si="197"/>
        <v>NA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41858.761782407411</v>
      </c>
      <c r="T3201" s="10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ref="O3202:O3265" si="200">(E3202/D3202)*100</f>
        <v>2E-3</v>
      </c>
      <c r="P3202" s="5">
        <f t="shared" ref="P3202:P3265" si="201">IFERROR(E3202/L3202,"NA")</f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si="200"/>
        <v>1.25</v>
      </c>
      <c r="P3203" s="5">
        <f t="shared" si="201"/>
        <v>12.5</v>
      </c>
      <c r="Q3203" t="s">
        <v>8316</v>
      </c>
      <c r="R3203" t="s">
        <v>8358</v>
      </c>
      <c r="S3203" s="10">
        <f t="shared" ref="S3203:S3266" si="202">(J3203/86400)+DATE(1970,1,1)</f>
        <v>41861.767094907409</v>
      </c>
      <c r="T3203" s="10">
        <f t="shared" ref="T3203:T3266" si="203">(I3203/86400)+DATE(1970,1,1)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5" t="str">
        <f t="shared" si="201"/>
        <v>NA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5" t="str">
        <f t="shared" si="201"/>
        <v>NA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41778.637245370366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42206.835370370369</v>
      </c>
      <c r="T3225" s="10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41898.168124999997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ref="O3266:O3329" si="204">(E3266/D3266)*100</f>
        <v>103</v>
      </c>
      <c r="P3266" s="5">
        <f t="shared" ref="P3266:P3329" si="205">IFERROR(E3266/L3266,"NA")</f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si="204"/>
        <v>164</v>
      </c>
      <c r="P3267" s="5">
        <f t="shared" si="205"/>
        <v>70.285714285714292</v>
      </c>
      <c r="Q3267" t="s">
        <v>8316</v>
      </c>
      <c r="R3267" t="s">
        <v>8317</v>
      </c>
      <c r="S3267" s="10">
        <f t="shared" ref="S3267:S3330" si="206">(J3267/86400)+DATE(1970,1,1)</f>
        <v>42311.711979166663</v>
      </c>
      <c r="T3267" s="10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42136.536134259259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42137.395798611113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41931.682939814811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42431.102534722224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42466.303715277776</v>
      </c>
      <c r="T3317" s="10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42499.039629629631</v>
      </c>
      <c r="T3319" s="10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ref="O3330:O3393" si="208">(E3330/D3330)*100</f>
        <v>146.38888888888889</v>
      </c>
      <c r="P3330" s="5">
        <f t="shared" ref="P3330:P3393" si="209">IFERROR(E3330/L3330,"NA")</f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si="208"/>
        <v>116.8</v>
      </c>
      <c r="P3331" s="5">
        <f t="shared" si="209"/>
        <v>44.92307692307692</v>
      </c>
      <c r="Q3331" t="s">
        <v>8316</v>
      </c>
      <c r="R3331" t="s">
        <v>8317</v>
      </c>
      <c r="S3331" s="10">
        <f t="shared" ref="S3331:S3394" si="210">(J3331/86400)+DATE(1970,1,1)</f>
        <v>41837.323009259257</v>
      </c>
      <c r="T3331" s="10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42437.398680555554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42062.296412037038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42321.101759259254</v>
      </c>
      <c r="T3367" s="10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42053.732627314814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41937.953449074077</v>
      </c>
      <c r="T3382" s="10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41947.762592592597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41815.774826388893</v>
      </c>
      <c r="T3392" s="10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ref="O3394:O3457" si="212">(E3394/D3394)*100</f>
        <v>100</v>
      </c>
      <c r="P3394" s="5">
        <f t="shared" ref="P3394:P3457" si="213">IFERROR(E3394/L3394,"NA")</f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si="212"/>
        <v>105.80000000000001</v>
      </c>
      <c r="P3395" s="5">
        <f t="shared" si="213"/>
        <v>36.06818181818182</v>
      </c>
      <c r="Q3395" t="s">
        <v>8316</v>
      </c>
      <c r="R3395" t="s">
        <v>8317</v>
      </c>
      <c r="S3395" s="10">
        <f t="shared" ref="S3395:S3458" si="214">(J3395/86400)+DATE(1970,1,1)</f>
        <v>41923.921643518523</v>
      </c>
      <c r="T3395" s="10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42140.712314814809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41764.446631944447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41941.752037037033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42544.814328703702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41800.380428240736</v>
      </c>
      <c r="T3436" s="10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42100.927858796298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42124.841111111113</v>
      </c>
      <c r="T3444" s="10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ref="O3458:O3521" si="216">(E3458/D3458)*100</f>
        <v>191.3</v>
      </c>
      <c r="P3458" s="5">
        <f t="shared" ref="P3458:P3521" si="217">IFERROR(E3458/L3458,"NA")</f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si="216"/>
        <v>140.19999999999999</v>
      </c>
      <c r="P3459" s="5">
        <f t="shared" si="217"/>
        <v>50.981818181818184</v>
      </c>
      <c r="Q3459" t="s">
        <v>8316</v>
      </c>
      <c r="R3459" t="s">
        <v>8317</v>
      </c>
      <c r="S3459" s="10">
        <f t="shared" ref="S3459:S3522" si="218">(J3459/86400)+DATE(1970,1,1)</f>
        <v>42016.706678240742</v>
      </c>
      <c r="T3459" s="10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41852.527222222227</v>
      </c>
      <c r="T3462" s="10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42605.765381944446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41841.820486111115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42053.916921296295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41781.855092592596</v>
      </c>
      <c r="T3481" s="10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41989.247546296298</v>
      </c>
      <c r="T3483" s="10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41915.762835648144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42511.741944444446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42419.919421296298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41794.817523148144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ref="O3522:O3585" si="220">(E3522/D3522)*100</f>
        <v>100.75</v>
      </c>
      <c r="P3522" s="5">
        <f t="shared" ref="P3522:P3585" si="221">IFERROR(E3522/L3522,"NA")</f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si="220"/>
        <v>169.42857142857144</v>
      </c>
      <c r="P3523" s="5">
        <f t="shared" si="221"/>
        <v>45.615384615384613</v>
      </c>
      <c r="Q3523" t="s">
        <v>8316</v>
      </c>
      <c r="R3523" t="s">
        <v>8317</v>
      </c>
      <c r="S3523" s="10">
        <f t="shared" ref="S3523:S3586" si="222">(J3523/86400)+DATE(1970,1,1)</f>
        <v>41881.361342592594</v>
      </c>
      <c r="T3523" s="10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42248.640162037038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41923.354351851856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42115.889652777776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42236.623252314814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41976.331979166665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41926.942685185189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ref="O3586:O3649" si="224">(E3586/D3586)*100</f>
        <v>115.5</v>
      </c>
      <c r="P3586" s="5">
        <f t="shared" ref="P3586:P3649" si="225">IFERROR(E3586/L3586,"NA")</f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si="224"/>
        <v>119.11764705882352</v>
      </c>
      <c r="P3587" s="5">
        <f t="shared" si="225"/>
        <v>176.08695652173913</v>
      </c>
      <c r="Q3587" t="s">
        <v>8316</v>
      </c>
      <c r="R3587" t="s">
        <v>8317</v>
      </c>
      <c r="S3587" s="10">
        <f t="shared" ref="S3587:S3650" si="226">(J3587/86400)+DATE(1970,1,1)</f>
        <v>41964.716319444444</v>
      </c>
      <c r="T3587" s="10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42506.709374999999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42429.991724537038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41789.726979166662</v>
      </c>
      <c r="T3614" s="10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42661.132245370369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42545.774189814816</v>
      </c>
      <c r="T3626" s="10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5" t="str">
        <f t="shared" si="225"/>
        <v>NA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5" t="str">
        <f t="shared" si="225"/>
        <v>NA</v>
      </c>
      <c r="Q3638" t="s">
        <v>8316</v>
      </c>
      <c r="R3638" t="s">
        <v>8358</v>
      </c>
      <c r="S3638" s="10">
        <f t="shared" si="226"/>
        <v>42226.694780092592</v>
      </c>
      <c r="T3638" s="10">
        <f t="shared" si="227"/>
        <v>42261.694780092592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5" t="str">
        <f t="shared" si="225"/>
        <v>NA</v>
      </c>
      <c r="Q3643" t="s">
        <v>8316</v>
      </c>
      <c r="R3643" t="s">
        <v>8358</v>
      </c>
      <c r="S3643" s="10">
        <f t="shared" si="226"/>
        <v>41899.627071759256</v>
      </c>
      <c r="T3643" s="1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5" t="str">
        <f t="shared" si="225"/>
        <v>NA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ref="O3650:O3713" si="228">(E3650/D3650)*100</f>
        <v>100.38249999999999</v>
      </c>
      <c r="P3650" s="5">
        <f t="shared" ref="P3650:P3713" si="229">IFERROR(E3650/L3650,"NA")</f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si="228"/>
        <v>104</v>
      </c>
      <c r="P3651" s="5">
        <f t="shared" si="229"/>
        <v>97.5</v>
      </c>
      <c r="Q3651" t="s">
        <v>8316</v>
      </c>
      <c r="R3651" t="s">
        <v>8317</v>
      </c>
      <c r="S3651" s="10">
        <f t="shared" ref="S3651:S3714" si="230">(J3651/86400)+DATE(1970,1,1)</f>
        <v>41780.712893518517</v>
      </c>
      <c r="T3651" s="10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42737.910138888888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42499.629849537036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42173.970127314809</v>
      </c>
      <c r="T3669" s="10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41802.574282407411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42627.454097222224</v>
      </c>
      <c r="T3682" s="10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41940.598182870366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41810.142199074078</v>
      </c>
      <c r="T3710" s="10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ref="O3714:O3777" si="232">(E3714/D3714)*100</f>
        <v>153.73333333333335</v>
      </c>
      <c r="P3714" s="5">
        <f t="shared" ref="P3714:P3777" si="233">IFERROR(E3714/L3714,"NA")</f>
        <v>110.86538461538461</v>
      </c>
      <c r="Q3714" t="s">
        <v>8316</v>
      </c>
      <c r="R3714" t="s">
        <v>8317</v>
      </c>
      <c r="S3714" s="10">
        <f t="shared" si="230"/>
        <v>42134.172071759254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si="232"/>
        <v>101.49999999999999</v>
      </c>
      <c r="P3715" s="5">
        <f t="shared" si="233"/>
        <v>106.84210526315789</v>
      </c>
      <c r="Q3715" t="s">
        <v>8316</v>
      </c>
      <c r="R3715" t="s">
        <v>8317</v>
      </c>
      <c r="S3715" s="10">
        <f t="shared" ref="S3715:S3778" si="234">(J3715/86400)+DATE(1970,1,1)</f>
        <v>42505.738032407404</v>
      </c>
      <c r="T3715" s="10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42118.556331018517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41943.753032407403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42465.491435185184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42462.140868055554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5" t="str">
        <f t="shared" si="233"/>
        <v>NA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5" t="str">
        <f t="shared" si="233"/>
        <v>NA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5" t="str">
        <f t="shared" si="233"/>
        <v>NA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5" t="str">
        <f t="shared" si="233"/>
        <v>NA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41831.697939814811</v>
      </c>
      <c r="T3747" s="10">
        <f t="shared" si="235"/>
        <v>41861.697939814811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41747.471504629633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42656.005173611113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ref="O3778:O3841" si="236">(E3778/D3778)*100</f>
        <v>106.71250000000001</v>
      </c>
      <c r="P3778" s="5">
        <f t="shared" ref="P3778:P3841" si="237">IFERROR(E3778/L3778,"NA")</f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si="236"/>
        <v>143.19999999999999</v>
      </c>
      <c r="P3779" s="5">
        <f t="shared" si="237"/>
        <v>48.542372881355931</v>
      </c>
      <c r="Q3779" t="s">
        <v>8316</v>
      </c>
      <c r="R3779" t="s">
        <v>8358</v>
      </c>
      <c r="S3779" s="10">
        <f t="shared" ref="S3779:S3842" si="238">(J3779/86400)+DATE(1970,1,1)</f>
        <v>41887.111354166671</v>
      </c>
      <c r="T3779" s="10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42546.862233796295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5" t="str">
        <f t="shared" si="237"/>
        <v>NA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5" t="str">
        <f t="shared" si="237"/>
        <v>NA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41831.722777777773</v>
      </c>
      <c r="T3800" s="10">
        <f t="shared" si="239"/>
        <v>41861.722777777773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5" t="str">
        <f t="shared" si="237"/>
        <v>NA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5" t="str">
        <f t="shared" si="237"/>
        <v>NA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41963.872361111113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42155.142638888894</v>
      </c>
      <c r="T3841" s="10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ref="O3842:O3905" si="240">(E3842/D3842)*100</f>
        <v>6500</v>
      </c>
      <c r="P3842" s="5">
        <f t="shared" ref="P3842:P3905" si="241">IFERROR(E3842/L3842,"NA")</f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si="240"/>
        <v>8.7200000000000006</v>
      </c>
      <c r="P3843" s="5">
        <f t="shared" si="241"/>
        <v>25.647058823529413</v>
      </c>
      <c r="Q3843" t="s">
        <v>8316</v>
      </c>
      <c r="R3843" t="s">
        <v>8317</v>
      </c>
      <c r="S3843" s="10">
        <f t="shared" ref="S3843:S3906" si="242">(J3843/86400)+DATE(1970,1,1)</f>
        <v>41780.785729166666</v>
      </c>
      <c r="T3843" s="10">
        <f t="shared" ref="T3843:T3906" si="243">(I3843/86400)+DATE(1970,1,1)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42248.627013888894</v>
      </c>
      <c r="T3847" s="10">
        <f t="shared" si="243"/>
        <v>42278.627013888894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42128.431064814809</v>
      </c>
      <c r="T3860" s="1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41833.660995370374</v>
      </c>
      <c r="T3862" s="10">
        <f t="shared" si="243"/>
        <v>41863.660995370374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5" t="str">
        <f t="shared" si="241"/>
        <v>NA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41865.659780092596</v>
      </c>
      <c r="T3870" s="10">
        <f t="shared" si="243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41793.172199074077</v>
      </c>
      <c r="T3872" s="10">
        <f t="shared" si="243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5" t="str">
        <f t="shared" si="241"/>
        <v>NA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5" t="str">
        <f t="shared" si="241"/>
        <v>NA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5" t="str">
        <f t="shared" si="241"/>
        <v>NA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5" t="str">
        <f t="shared" si="241"/>
        <v>NA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5" t="str">
        <f t="shared" si="241"/>
        <v>NA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5" t="str">
        <f t="shared" si="241"/>
        <v>NA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5" t="str">
        <f t="shared" si="241"/>
        <v>NA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5" t="str">
        <f t="shared" si="241"/>
        <v>NA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5" t="str">
        <f t="shared" si="241"/>
        <v>NA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5" t="str">
        <f t="shared" si="241"/>
        <v>NA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5" t="str">
        <f t="shared" si="241"/>
        <v>NA</v>
      </c>
      <c r="Q3894" t="s">
        <v>8316</v>
      </c>
      <c r="R3894" t="s">
        <v>8317</v>
      </c>
      <c r="S3894" s="10">
        <f t="shared" si="242"/>
        <v>41867.652280092589</v>
      </c>
      <c r="T3894" s="10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41843.775011574078</v>
      </c>
      <c r="T3901" s="10">
        <f t="shared" si="243"/>
        <v>41863.775011574078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42317.826377314814</v>
      </c>
      <c r="T3903" s="10">
        <f t="shared" si="243"/>
        <v>42357.826377314814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5" t="str">
        <f t="shared" si="241"/>
        <v>NA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ref="O3906:O3969" si="244">(E3906/D3906)*100</f>
        <v>0.03</v>
      </c>
      <c r="P3906" s="5">
        <f t="shared" ref="P3906:P3969" si="245">IFERROR(E3906/L3906,"NA")</f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si="244"/>
        <v>11.533333333333333</v>
      </c>
      <c r="P3907" s="5">
        <f t="shared" si="245"/>
        <v>24.714285714285715</v>
      </c>
      <c r="Q3907" t="s">
        <v>8316</v>
      </c>
      <c r="R3907" t="s">
        <v>8317</v>
      </c>
      <c r="S3907" s="10">
        <f t="shared" ref="S3907:S3970" si="246">(J3907/86400)+DATE(1970,1,1)</f>
        <v>42124.623877314814</v>
      </c>
      <c r="T3907" s="10">
        <f t="shared" ref="T3907:T3970" si="247">(I3907/86400)+DATE(1970,1,1)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42114.818935185191</v>
      </c>
      <c r="T3916" s="10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5" t="str">
        <f t="shared" si="245"/>
        <v>NA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42687.428935185184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5" t="str">
        <f t="shared" si="245"/>
        <v>NA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5" t="str">
        <f t="shared" si="245"/>
        <v>NA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5" t="str">
        <f t="shared" si="245"/>
        <v>NA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42221.656782407408</v>
      </c>
      <c r="T3937" s="10">
        <f t="shared" si="247"/>
        <v>42281.656782407408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5" t="str">
        <f t="shared" si="245"/>
        <v>NA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42151.905717592592</v>
      </c>
      <c r="T3940" s="10">
        <f t="shared" si="247"/>
        <v>42182.905717592592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5" t="str">
        <f t="shared" si="245"/>
        <v>NA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5" t="str">
        <f t="shared" si="245"/>
        <v>NA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5" t="str">
        <f t="shared" si="245"/>
        <v>NA</v>
      </c>
      <c r="Q3950" t="s">
        <v>8316</v>
      </c>
      <c r="R3950" t="s">
        <v>8317</v>
      </c>
      <c r="S3950" s="10">
        <f t="shared" si="246"/>
        <v>41829.325497685189</v>
      </c>
      <c r="T3950" s="10">
        <f t="shared" si="247"/>
        <v>41889.325497685189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5" t="str">
        <f t="shared" si="245"/>
        <v>NA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5" t="str">
        <f t="shared" si="245"/>
        <v>NA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5" t="str">
        <f t="shared" si="245"/>
        <v>NA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42513.976319444446</v>
      </c>
      <c r="T3959" s="10">
        <f t="shared" si="247"/>
        <v>42559.976319444446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41816.950370370367</v>
      </c>
      <c r="T3960" s="1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5" t="str">
        <f t="shared" si="245"/>
        <v>NA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ref="O3970:O4033" si="248">(E3970/D3970)*100</f>
        <v>10.54</v>
      </c>
      <c r="P3970" s="5">
        <f t="shared" ref="P3970:P4033" si="249">IFERROR(E3970/L3970,"NA")</f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si="248"/>
        <v>7.4690265486725664</v>
      </c>
      <c r="P3971" s="5">
        <f t="shared" si="249"/>
        <v>35.166666666666664</v>
      </c>
      <c r="Q3971" t="s">
        <v>8316</v>
      </c>
      <c r="R3971" t="s">
        <v>8317</v>
      </c>
      <c r="S3971" s="10">
        <f t="shared" ref="S3971:S4034" si="250">(J3971/86400)+DATE(1970,1,1)</f>
        <v>42601.854699074072</v>
      </c>
      <c r="T3971" s="10">
        <f t="shared" ref="T3971:T4034" si="251">(I3971/86400)+DATE(1970,1,1)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42447.863553240742</v>
      </c>
      <c r="T3972" s="10">
        <f t="shared" si="251"/>
        <v>42477.863553240742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5" t="str">
        <f t="shared" si="249"/>
        <v>NA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41920.963472222225</v>
      </c>
      <c r="T3986" s="10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5" t="str">
        <f t="shared" si="249"/>
        <v>NA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41950.266944444447</v>
      </c>
      <c r="T3998" s="10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5" t="str">
        <f t="shared" si="249"/>
        <v>NA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41877.686111111107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5" t="str">
        <f t="shared" si="249"/>
        <v>NA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5" t="str">
        <f t="shared" si="249"/>
        <v>NA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42174.780821759261</v>
      </c>
      <c r="T4017" s="10">
        <f t="shared" si="251"/>
        <v>42204.780821759261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41990.584108796298</v>
      </c>
      <c r="T4024" s="10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5" t="str">
        <f t="shared" si="249"/>
        <v>NA</v>
      </c>
      <c r="Q4025" t="s">
        <v>8316</v>
      </c>
      <c r="R4025" t="s">
        <v>8317</v>
      </c>
      <c r="S4025" s="10">
        <f t="shared" si="250"/>
        <v>42408.999571759261</v>
      </c>
      <c r="T4025" s="10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5" t="str">
        <f t="shared" si="249"/>
        <v>NA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5" t="str">
        <f t="shared" si="249"/>
        <v>NA</v>
      </c>
      <c r="Q4031" t="s">
        <v>8316</v>
      </c>
      <c r="R4031" t="s">
        <v>8317</v>
      </c>
      <c r="S4031" s="10">
        <f t="shared" si="250"/>
        <v>42322.02511574074</v>
      </c>
      <c r="T4031" s="10">
        <f t="shared" si="251"/>
        <v>42352.02511574074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5" t="str">
        <f t="shared" si="249"/>
        <v>NA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ref="O4034:O4097" si="252">(E4034/D4034)*100</f>
        <v>6.8287037037037033</v>
      </c>
      <c r="P4034" s="5">
        <f t="shared" ref="P4034:P4097" si="253">IFERROR(E4034/L4034,"NA")</f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si="252"/>
        <v>25.698702928870294</v>
      </c>
      <c r="P4035" s="5">
        <f t="shared" si="253"/>
        <v>65.340319148936175</v>
      </c>
      <c r="Q4035" t="s">
        <v>8316</v>
      </c>
      <c r="R4035" t="s">
        <v>8317</v>
      </c>
      <c r="S4035" s="10">
        <f t="shared" ref="S4035:S4098" si="254">(J4035/86400)+DATE(1970,1,1)</f>
        <v>42614.268796296295</v>
      </c>
      <c r="T4035" s="10">
        <f t="shared" ref="T4035:T4098" si="255">(I4035/86400)+DATE(1970,1,1)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41903.882951388892</v>
      </c>
      <c r="T4037" s="10">
        <f t="shared" si="255"/>
        <v>41933.882951388892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41804.937083333338</v>
      </c>
      <c r="T4038" s="10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42497.070775462962</v>
      </c>
      <c r="T4039" s="10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41869.798726851848</v>
      </c>
      <c r="T4040" s="10">
        <f t="shared" si="255"/>
        <v>41929.798726851848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5" t="str">
        <f t="shared" si="253"/>
        <v>NA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5" t="str">
        <f t="shared" si="253"/>
        <v>NA</v>
      </c>
      <c r="Q4053" t="s">
        <v>8316</v>
      </c>
      <c r="R4053" t="s">
        <v>8317</v>
      </c>
      <c r="S4053" s="10">
        <f t="shared" si="254"/>
        <v>41761.810150462959</v>
      </c>
      <c r="T4053" s="10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5" t="str">
        <f t="shared" si="253"/>
        <v>NA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42534.933321759258</v>
      </c>
      <c r="T4058" s="10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5" t="str">
        <f t="shared" si="253"/>
        <v>NA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5" t="str">
        <f t="shared" si="253"/>
        <v>NA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42078.345208333332</v>
      </c>
      <c r="T4075" s="10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5" t="str">
        <f t="shared" si="253"/>
        <v>NA</v>
      </c>
      <c r="Q4078" t="s">
        <v>8316</v>
      </c>
      <c r="R4078" t="s">
        <v>8317</v>
      </c>
      <c r="S4078" s="10">
        <f t="shared" si="254"/>
        <v>41905.795706018514</v>
      </c>
      <c r="T4078" s="10">
        <f t="shared" si="255"/>
        <v>41933.827083333337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5" t="str">
        <f t="shared" si="253"/>
        <v>NA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5" t="str">
        <f t="shared" si="253"/>
        <v>NA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42535.787499999999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5" t="str">
        <f t="shared" si="253"/>
        <v>NA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42099.153321759259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ref="O4098:O4115" si="256">(E4098/D4098)*100</f>
        <v>11.428571428571429</v>
      </c>
      <c r="P4098" s="5">
        <f t="shared" ref="P4098:P4115" si="257">IFERROR(E4098/L4098,"NA")</f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42794.368750000001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si="256"/>
        <v>0</v>
      </c>
      <c r="P4099" s="5" t="str">
        <f t="shared" si="257"/>
        <v>NA</v>
      </c>
      <c r="Q4099" t="s">
        <v>8316</v>
      </c>
      <c r="R4099" t="s">
        <v>8317</v>
      </c>
      <c r="S4099" s="10">
        <f t="shared" ref="S4099:S4115" si="258">(J4099/86400)+DATE(1970,1,1)</f>
        <v>42344.824502314819</v>
      </c>
      <c r="T4099" s="10">
        <f t="shared" ref="T4099:T4115" si="259">(I4099/86400)+DATE(1970,1,1)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5" t="str">
        <f t="shared" si="257"/>
        <v>NA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5" t="str">
        <f t="shared" si="257"/>
        <v>NA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5" t="str">
        <f t="shared" si="257"/>
        <v>NA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42767.031678240739</v>
      </c>
      <c r="T4110" s="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5" t="str">
        <f t="shared" si="257"/>
        <v>NA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42512.626747685186</v>
      </c>
      <c r="T4112" s="10">
        <f t="shared" si="259"/>
        <v>42572.626747685186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3EBEAF03-1C35-4F34-8805-CDFA1869A55B}">
    <filterColumn colId="5">
      <filters>
        <filter val="successful"/>
      </filters>
    </filterColumn>
  </autoFilter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">
    <cfRule type="containsText" dxfId="0" priority="5" operator="containsText" text="failed">
      <formula>NOT(ISERROR(SEARCH("failed",G4)))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C3F2-807E-4748-ADBA-E4A687E891D9}">
  <sheetPr codeName="Sheet2">
    <tabColor theme="7" tint="0.59999389629810485"/>
  </sheetPr>
  <dimension ref="A1:G14"/>
  <sheetViews>
    <sheetView workbookViewId="0">
      <selection activeCell="G5" sqref="G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7" x14ac:dyDescent="0.25">
      <c r="A1" s="7" t="s">
        <v>8222</v>
      </c>
      <c r="B1" t="s">
        <v>8359</v>
      </c>
    </row>
    <row r="3" spans="1:7" x14ac:dyDescent="0.25">
      <c r="A3" s="7" t="s">
        <v>8364</v>
      </c>
      <c r="B3" s="7" t="s">
        <v>8362</v>
      </c>
    </row>
    <row r="4" spans="1:7" x14ac:dyDescent="0.25">
      <c r="A4" s="7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7" x14ac:dyDescent="0.25">
      <c r="A5" s="9" t="s">
        <v>8309</v>
      </c>
      <c r="B5" s="8">
        <v>300</v>
      </c>
      <c r="C5" s="8">
        <v>180</v>
      </c>
      <c r="D5" s="8">
        <v>40</v>
      </c>
      <c r="E5" s="8"/>
      <c r="F5" s="8">
        <v>520</v>
      </c>
      <c r="G5" s="14"/>
    </row>
    <row r="6" spans="1:7" x14ac:dyDescent="0.25">
      <c r="A6" s="9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5">
      <c r="A7" s="9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5">
      <c r="A8" s="9" t="s">
        <v>8330</v>
      </c>
      <c r="B8" s="8"/>
      <c r="C8" s="8"/>
      <c r="D8" s="8">
        <v>24</v>
      </c>
      <c r="E8" s="8"/>
      <c r="F8" s="8">
        <v>24</v>
      </c>
    </row>
    <row r="9" spans="1:7" x14ac:dyDescent="0.25">
      <c r="A9" s="9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5">
      <c r="A10" s="9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5">
      <c r="A11" s="9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5">
      <c r="A12" s="9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5">
      <c r="A13" s="9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5">
      <c r="A14" s="9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5826-8188-4C11-A5D6-9D93083A9387}">
  <sheetPr codeName="Sheet3">
    <tabColor rgb="FF92D050"/>
  </sheetPr>
  <dimension ref="A1:F47"/>
  <sheetViews>
    <sheetView topLeftCell="A13" workbookViewId="0">
      <selection activeCell="H48" sqref="H4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8222</v>
      </c>
      <c r="B1" t="s">
        <v>8359</v>
      </c>
    </row>
    <row r="2" spans="1:6" x14ac:dyDescent="0.25">
      <c r="A2" s="7" t="s">
        <v>8365</v>
      </c>
      <c r="B2" t="s">
        <v>8359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9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8343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F888-3A67-4F83-B840-35808E8C6B8C}">
  <sheetPr codeName="Sheet4">
    <tabColor rgb="FFFF000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8359</v>
      </c>
    </row>
    <row r="2" spans="1:5" x14ac:dyDescent="0.25">
      <c r="A2" s="7" t="s">
        <v>8380</v>
      </c>
      <c r="B2" t="s">
        <v>8359</v>
      </c>
    </row>
    <row r="4" spans="1:5" x14ac:dyDescent="0.25">
      <c r="A4" s="7" t="s">
        <v>8364</v>
      </c>
      <c r="B4" s="7" t="s">
        <v>8362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9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A7FB-C91E-437A-82CC-974E791B6B10}">
  <sheetPr codeName="Sheet5">
    <tabColor rgb="FFFFC000"/>
  </sheetPr>
  <dimension ref="A1:H13"/>
  <sheetViews>
    <sheetView tabSelected="1" workbookViewId="0">
      <selection activeCell="F16" sqref="F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85546875" bestFit="1" customWidth="1"/>
  </cols>
  <sheetData>
    <row r="1" spans="1:8" x14ac:dyDescent="0.25">
      <c r="A1" s="11" t="s">
        <v>8388</v>
      </c>
      <c r="B1" s="11" t="s">
        <v>8387</v>
      </c>
      <c r="C1" s="11" t="s">
        <v>8386</v>
      </c>
      <c r="D1" s="11" t="s">
        <v>8385</v>
      </c>
      <c r="E1" s="11" t="s">
        <v>8384</v>
      </c>
      <c r="F1" s="11" t="s">
        <v>8383</v>
      </c>
      <c r="G1" s="11" t="s">
        <v>8382</v>
      </c>
      <c r="H1" s="11" t="s">
        <v>8381</v>
      </c>
    </row>
    <row r="2" spans="1:8" x14ac:dyDescent="0.25">
      <c r="A2" s="11" t="s">
        <v>8389</v>
      </c>
      <c r="B2" s="11">
        <f>COUNTIFS(Data!D2:D3842,"&lt;1000",Data!F2:F3842,"successful")</f>
        <v>322</v>
      </c>
      <c r="C2" s="11">
        <f>COUNTIFS(Data!D:D,"&lt;1000",Data!F:F,"failed")</f>
        <v>113</v>
      </c>
      <c r="D2" s="11">
        <f>COUNTIFS(Data!D:D,"&lt;1000",Data!F:F,"canceled")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1" t="s">
        <v>8390</v>
      </c>
      <c r="B3" s="11">
        <f>COUNTIFS(Data!$D:$D,"&gt;=1000",Data!$D:$D,"&lt;=4999",Data!$F:$F,"successful")</f>
        <v>932</v>
      </c>
      <c r="C3" s="11">
        <f>COUNTIFS(Data!$D:$D,"&gt;=1000",Data!$D:$D,"&lt;=4999",Data!$F:$F,"failed")</f>
        <v>420</v>
      </c>
      <c r="D3" s="11">
        <f>COUNTIFS(Data!$D:$D,"&gt;=1000",Data!$D:$D,"&lt;=4999",Data!$F:$F,"canceled")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1" t="s">
        <v>8391</v>
      </c>
      <c r="B4" s="11">
        <f>COUNTIFS(Data!$D:$D,"&gt;=5000",Data!$D:$D,"&lt;=9999",Data!$F:$F,"successful")</f>
        <v>381</v>
      </c>
      <c r="C4" s="11">
        <f>COUNTIFS(Data!$D:$D,"&gt;=5000",Data!$D:$D,"&lt;=9999",Data!$F:$F,"failed")</f>
        <v>283</v>
      </c>
      <c r="D4" s="11">
        <f>COUNTIFS(Data!$D:$D,"&gt;=5000",Data!$D:$D,"&lt;=9999",Data!$F:$F,"canceled")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8392</v>
      </c>
      <c r="B5" s="11">
        <f>COUNTIFS(Data!$D:$D,"&gt;=10000",Data!$D:$D,"&lt;=14999",Data!$F:$F,"successful")</f>
        <v>168</v>
      </c>
      <c r="C5" s="11">
        <f>COUNTIFS(Data!$D:$D,"&gt;=10000",Data!$D:$D,"&lt;=14999",Data!$F:$F,"failed")</f>
        <v>144</v>
      </c>
      <c r="D5" s="11">
        <f>COUNTIFS(Data!$D:$D,"&gt;=10000",Data!$D:$D,"&lt;=14999",Data!$F:$F,"canceled")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8393</v>
      </c>
      <c r="B6" s="11">
        <f>COUNTIFS(Data!$D:$D,"&gt;=15000",Data!$D:$D,"&lt;=19999",Data!$F:$F,"successful")</f>
        <v>94</v>
      </c>
      <c r="C6" s="11">
        <f>COUNTIFS(Data!$D:$D,"&gt;=15000",Data!$D:$D,"&lt;=19999",Data!$F:$F,"failed")</f>
        <v>90</v>
      </c>
      <c r="D6" s="11">
        <f>COUNTIFS(Data!$D:$D,"&gt;=15000",Data!$D:$D,"&lt;=19999",Data!$F:$F,"canceled")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8394</v>
      </c>
      <c r="B7" s="11">
        <f>COUNTIFS(Data!$D:$D,"&gt;=20000",Data!$D:$D,"&lt;=24999",Data!$F:$F,"successful")</f>
        <v>62</v>
      </c>
      <c r="C7" s="11">
        <f>COUNTIFS(Data!$D:$D,"&gt;=20000",Data!$D:$D,"&lt;=24999",Data!$F:$F,"failed")</f>
        <v>72</v>
      </c>
      <c r="D7" s="11">
        <f>COUNTIFS(Data!$D:$D,"&gt;=20000",Data!$D:$D,"&lt;=24999",Data!$F:$F,"canceled")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8395</v>
      </c>
      <c r="B8" s="11">
        <f>COUNTIFS(Data!$D:$D,"&gt;=25000",Data!$D:$D,"&lt;=29999",Data!$F:$F,"successful")</f>
        <v>55</v>
      </c>
      <c r="C8" s="11">
        <f>COUNTIFS(Data!$D:$D,"&gt;=25000",Data!$D:$D,"&lt;=29999",Data!$F:$F,"failed")</f>
        <v>64</v>
      </c>
      <c r="D8" s="11">
        <f>COUNTIFS(Data!$D:$D,"&gt;=25000",Data!$D:$D,"&lt;=29999",Data!$F:$F,"canceled")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8396</v>
      </c>
      <c r="B9" s="11">
        <f>COUNTIFS(Data!$D:$D,"&gt;=30000",Data!$D:$D,"&lt;=34999",Data!$F:$F,"successful")</f>
        <v>32</v>
      </c>
      <c r="C9" s="11">
        <f>COUNTIFS(Data!$D:$D,"&gt;=30000",Data!$D:$D,"&lt;=34999",Data!$F:$F,"failed")</f>
        <v>37</v>
      </c>
      <c r="D9" s="11">
        <f>COUNTIFS(Data!$D:$D,"&gt;=30000",Data!$D:$D,"&lt;=34999",Data!$F:$F,"canceled")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8397</v>
      </c>
      <c r="B10" s="11">
        <f>COUNTIFS(Data!$D:$D,"&gt;=35000",Data!$D:$D,"&lt;=39999",Data!$F:$F,"successful")</f>
        <v>26</v>
      </c>
      <c r="C10" s="11">
        <f>COUNTIFS(Data!$D:$D,"&gt;=35000",Data!$D:$D,"&lt;=39999",Data!$F:$F,"failed")</f>
        <v>22</v>
      </c>
      <c r="D10" s="11">
        <f>COUNTIFS(Data!$D:$D,"&gt;=35000",Data!$D:$D,"&lt;=39999",Data!$F:$F,"canceled")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1" t="s">
        <v>8398</v>
      </c>
      <c r="B11" s="11">
        <f>COUNTIFS(Data!$D:$D,"&gt;=40000",Data!$D:$D,"&lt;=44999",Data!$F:$F,"successful")</f>
        <v>21</v>
      </c>
      <c r="C11" s="11">
        <f>COUNTIFS(Data!$D:$D,"&gt;=40000",Data!$D:$D,"&lt;=44999",Data!$F:$F,"failed")</f>
        <v>16</v>
      </c>
      <c r="D11" s="11">
        <f>COUNTIFS(Data!$D:$D,"&gt;=40000",Data!$D:$D,"&lt;=44999",Data!$F:$F,"canceled")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8399</v>
      </c>
      <c r="B12" s="11">
        <f>COUNTIFS(Data!$D:$D,"&gt;=45000",Data!$D:$D,"&lt;=49999",Data!$F:$F,"successful")</f>
        <v>6</v>
      </c>
      <c r="C12" s="11">
        <f>COUNTIFS(Data!$D:$D,"&gt;=45000",Data!$D:$D,"&lt;=49999",Data!$F:$F,"failed")</f>
        <v>11</v>
      </c>
      <c r="D12" s="11">
        <f>COUNTIFS(Data!$D:$D,"&gt;=45000",Data!$D:$D,"&lt;=49999",Data!$F:$F,"canceled")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8400</v>
      </c>
      <c r="B13" s="11">
        <f>COUNTIFS(Data!$D:$D,"&gt;=50000",Data!$F:$F,"successful")</f>
        <v>86</v>
      </c>
      <c r="C13" s="11">
        <f>COUNTIFS(Data!$D:$D,"&gt;=50000",Data!$F:$F,"failed")</f>
        <v>258</v>
      </c>
      <c r="D13" s="11">
        <f>COUNTIFS(Data!$D:$D,"&gt;=50000",Data!$F:$F,"canceled")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Pivot table-3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Sidhuamber</cp:lastModifiedBy>
  <dcterms:created xsi:type="dcterms:W3CDTF">2017-04-20T15:17:24Z</dcterms:created>
  <dcterms:modified xsi:type="dcterms:W3CDTF">2020-01-31T23:49:29Z</dcterms:modified>
</cp:coreProperties>
</file>